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05.09" sheetId="1" r:id="rId1"/>
  </sheets>
  <definedNames/>
  <calcPr fullCalcOnLoad="1"/>
</workbook>
</file>

<file path=xl/sharedStrings.xml><?xml version="1.0" encoding="utf-8"?>
<sst xmlns="http://schemas.openxmlformats.org/spreadsheetml/2006/main" count="664" uniqueCount="261">
  <si>
    <t>Dział</t>
  </si>
  <si>
    <t>Roz-dział</t>
  </si>
  <si>
    <t>Para-graf</t>
  </si>
  <si>
    <t>Nazwa</t>
  </si>
  <si>
    <t>Plan</t>
  </si>
  <si>
    <t>Rolnictwo i łowiectwo</t>
  </si>
  <si>
    <t>Infrastruktura wodociągowa i sanitacyjna wsi</t>
  </si>
  <si>
    <t>Środki na dofinansowanie własnych inwestycji gmin(związków gmin), powiatów (związków powiatów), samorządów, pozyskane z innych źródeł</t>
  </si>
  <si>
    <t>Pozostała działalność</t>
  </si>
  <si>
    <t>Dotacje celowe otrzymane z budżetu państwa na realizację zadań bieżących z zakresu administracji rządowej  oraz innych zadań zleconych gminie (związkom gmin) ustawami</t>
  </si>
  <si>
    <t>Leśnictwo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</si>
  <si>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</si>
  <si>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</si>
  <si>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 xml:space="preserve">Drogi publiczne gminne                    </t>
  </si>
  <si>
    <t>Dotacje otrzymane z funduszy celowych na finansowanie lub dofionansowanie kosztów realizacji inwestycji  i zakupów inwestycyjnych jednostek sektora finansów publicznych</t>
  </si>
  <si>
    <t>Gospodarka mieszkaniowa</t>
  </si>
  <si>
    <t>Gospodarka gruntami i nieruchomościami</t>
  </si>
  <si>
    <t>Wpływy z opłat za zarząd, użytkowanie i użytkowanie wieczyste nieruchomości</t>
  </si>
  <si>
    <t>Wpływy z różnych opłat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</si>
  <si>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</si>
  <si>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</si>
  <si>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Pozostałe odsetki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</si>
  <si>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</si>
  <si>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</si>
  <si>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</si>
  <si>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 xml:space="preserve">Urzędy gmin 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</si>
  <si>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</si>
  <si>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</si>
  <si>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</si>
  <si>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</si>
  <si>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</si>
  <si>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</si>
  <si>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</si>
  <si>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</si>
  <si>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</si>
  <si>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</si>
  <si>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</si>
  <si>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</si>
  <si>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</si>
  <si>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</si>
  <si>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</si>
  <si>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</si>
  <si>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</si>
  <si>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</si>
  <si>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Podatek od spadków i darowizn</t>
  </si>
  <si>
    <t>Podatek od posiadania psów</t>
  </si>
  <si>
    <t>Wpływy z opłaty targowej</t>
  </si>
  <si>
    <t>Wpływy z innych opłat stanowiących dochody jednostek samorządu terytorialnego na podstawie ustaw</t>
  </si>
  <si>
    <t>Wpływy z opłaty skarbowej</t>
  </si>
  <si>
    <t>Wpływy z opłat za wydawaniezezwolenia na sprzedaż alkoholu</t>
  </si>
  <si>
    <t>Wpływy z innych lokalnych opałat pobieranych przez jednostki samorządu terytorialnego na podstawie odrębnych ustaw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</si>
  <si>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</si>
  <si>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</si>
  <si>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</si>
  <si>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</si>
  <si>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</si>
  <si>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</si>
  <si>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</si>
  <si>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</si>
  <si>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</si>
  <si>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</si>
  <si>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</si>
  <si>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</si>
  <si>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Dotacje celowe otrzymane z budżetu państwa na realizację własnych zadań bieżących gmin (związkom gmin)</t>
  </si>
  <si>
    <t>Przedszkola</t>
  </si>
  <si>
    <t>Dotacje celowe otrzymane z gmin na zadania bieżące realizowane na podstawie porozumień (umów) miedzy jednostkami samorządu terytorialnego</t>
  </si>
  <si>
    <t>Pozostala działalność</t>
  </si>
  <si>
    <t>Pomoc społeczna</t>
  </si>
  <si>
    <t>Świadczenia rodzinne, zaliczka alimentacyjna 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</si>
  <si>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</si>
  <si>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</si>
  <si>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</si>
  <si>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</si>
  <si>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</si>
  <si>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</si>
  <si>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</si>
  <si>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</si>
  <si>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Wpływy z opłaty produktowej</t>
  </si>
  <si>
    <t>Razem:</t>
  </si>
  <si>
    <t>Roz- dział</t>
  </si>
  <si>
    <t>Para- graf</t>
  </si>
  <si>
    <t>Infrastruktura  wodociągowa i sanitacyjna wsi</t>
  </si>
  <si>
    <t>Wydatki inwestycyjne jednostek budżetowych</t>
  </si>
  <si>
    <t>Izby rolnicze</t>
  </si>
  <si>
    <t>Wpłaty gmin na rzecz izb  rolniczych  w wysokości  2% uzyskanych wpływów z podatku rolnego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</si>
  <si>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</si>
  <si>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</si>
  <si>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</si>
  <si>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</si>
  <si>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</si>
  <si>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</si>
  <si>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</si>
  <si>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</si>
  <si>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</si>
  <si>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</si>
  <si>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Wydatki na pomoc finansową udzieloną między jednostkami samorządu terytorialnego na dofinansowanie własnych zadan bieżących</t>
  </si>
  <si>
    <t>Drogi publiczne gminne</t>
  </si>
  <si>
    <t>Zakup usług remontowych</t>
  </si>
  <si>
    <t xml:space="preserve">Wydatki inwestycyjne jednostek budżetowych   </t>
  </si>
  <si>
    <t>Wydatki na zakupy inwestycyjne jednostek budżetowych</t>
  </si>
  <si>
    <t>Turystyka</t>
  </si>
  <si>
    <t>Różne jednostki obsługi gospodarki mieszkaniowej</t>
  </si>
  <si>
    <t>Działalność usługowa</t>
  </si>
  <si>
    <t>Plan zagospodarowania przestrzennego</t>
  </si>
  <si>
    <t>Zakup usug pozostaych</t>
  </si>
  <si>
    <t>Opracowania geodezyjne i kartograficzne</t>
  </si>
  <si>
    <t>Podróże służbowe krajowe</t>
  </si>
  <si>
    <t xml:space="preserve">Rady gmin </t>
  </si>
  <si>
    <t>Różne wydatki na rzecz osób fizycznych</t>
  </si>
  <si>
    <t>Wydatki osobowe niezaliczone do wynagrodzeń</t>
  </si>
  <si>
    <t>Dodatkowe wynagrodzenie roczne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</si>
  <si>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</si>
  <si>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</si>
  <si>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</si>
  <si>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</si>
  <si>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</si>
  <si>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</si>
  <si>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</si>
  <si>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Odpisy na zakładowy fundusz świadczeń socjalnych</t>
  </si>
  <si>
    <t>Szkolenia pracowników niebędących członkami korpusu służby cywilnej</t>
  </si>
  <si>
    <t>Zakup akcesoriów komputerowych, w tym programów i licencji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</si>
  <si>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</si>
  <si>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</si>
  <si>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</si>
  <si>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</si>
  <si>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</si>
  <si>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</si>
  <si>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</si>
  <si>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</si>
  <si>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</si>
  <si>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</si>
  <si>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>Rezerwy</t>
  </si>
  <si>
    <t>Dotacje podmiotowe z budżetu dla publicznej jednostki systemu oświaty  prowadzonej przez osobę prawną   inną niż jednostka samorządu terytorialnego lub przez osobę fizyczną</t>
  </si>
  <si>
    <t>Wydatki osobowe nie zaliczone do wynagrodzeń</t>
  </si>
  <si>
    <t xml:space="preserve">Wpłaty na Państwowy Fundusz Rehabilitacji Osób Niepełnosprawnych </t>
  </si>
  <si>
    <t>Zakup pomocy naukowych, dydaktycznych i książek</t>
  </si>
  <si>
    <t>Zakup materiałów papierniczych do sprzętu drularskiego i urządzeń kserograficznych</t>
  </si>
  <si>
    <t>Dotacja celowa przekazana gminie na zadania bieżące realizowane na podstawie porozumień (umów) między jednostkami samorządu terytorialnego</t>
  </si>
  <si>
    <t>Dotacja podmiotowa z budżetu dla niepublicznej jednostki systemu oświaty</t>
  </si>
  <si>
    <t>Zakup środków żywności</t>
  </si>
  <si>
    <t>Przedszkola specjalne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</si>
  <si>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</si>
  <si>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</si>
  <si>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</si>
  <si>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</si>
  <si>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</si>
  <si>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 xml:space="preserve">Zakup usług remontowych </t>
  </si>
  <si>
    <t>Domy pomocy społecznej</t>
  </si>
  <si>
    <t>Świadczenia społeczne</t>
  </si>
  <si>
    <t>Świadczenia rodzinne, zaliczki alimentacyjne oraz składki na ubezpieczenia emerytalne i rentowe  z ubezpieczenia społecznego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</si>
  <si>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</si>
  <si>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</si>
  <si>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</si>
  <si>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</si>
  <si>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</si>
  <si>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Stypendia dla uczniów</t>
  </si>
  <si>
    <t>Gospodarka ściekowa i ochrona wód</t>
  </si>
  <si>
    <t>Oczyszczanie miast i wsi</t>
  </si>
  <si>
    <t>Utrzymanie zieleni w miastach i gminach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</si>
  <si>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</si>
  <si>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</si>
  <si>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</si>
  <si>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</si>
  <si>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</si>
  <si>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</si>
  <si>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</si>
  <si>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</si>
  <si>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</si>
  <si>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celowe z budżetu  na finansowanie lub dofinansowanie prac remontowych i konserwatorskich obiektów zabytkowych przekazane  jednostkom niezaliczanych do sektora finansów publicznych</t>
  </si>
  <si>
    <t>Kultura fizyczna i sport</t>
  </si>
  <si>
    <t>Dotacja celowa z budżetu na finansowanie lub dofinansowanie zadań zleconych do realizacji pozostałym jednostkom niezaliczanym do sektora finansów publicznych</t>
  </si>
  <si>
    <t>Stypendia różne</t>
  </si>
  <si>
    <t>Razem wydatki:</t>
  </si>
  <si>
    <t>010</t>
  </si>
  <si>
    <t>020</t>
  </si>
  <si>
    <t>01010</t>
  </si>
  <si>
    <t>01095</t>
  </si>
  <si>
    <t>02095</t>
  </si>
  <si>
    <t xml:space="preserve">                                                             Załącznik Nr 1</t>
  </si>
  <si>
    <t xml:space="preserve">                    Zmiana planu dochodów budżetu gminy na 2007r.</t>
  </si>
  <si>
    <t xml:space="preserve">        (zmiana do załącznika nr 1 Uchwały  Nr III/13/2006 Rady Gminy Kleszczewo z dnia 28 grudnia 2006r.)</t>
  </si>
  <si>
    <t>w złotych</t>
  </si>
  <si>
    <t>31.I.2007</t>
  </si>
  <si>
    <t>28.II</t>
  </si>
  <si>
    <t>29.III</t>
  </si>
  <si>
    <t>17.V</t>
  </si>
  <si>
    <t>4.VI</t>
  </si>
  <si>
    <t>28.VI</t>
  </si>
  <si>
    <t>Zmiana planu</t>
  </si>
  <si>
    <t>Plan po zmianie</t>
  </si>
  <si>
    <t>6290</t>
  </si>
  <si>
    <t>2010</t>
  </si>
  <si>
    <t>0750</t>
  </si>
  <si>
    <t>6260</t>
  </si>
  <si>
    <t>6300</t>
  </si>
  <si>
    <t>Wpływy z tytułu pomocy finansowej udzielonej między jednostkami samorządu terytorialnego na dofinansowanie własnych zadań inwestycyjnych i zakupów inwestycyjnych</t>
  </si>
  <si>
    <t>0470</t>
  </si>
  <si>
    <t>0690</t>
  </si>
  <si>
    <t>0760</t>
  </si>
  <si>
    <t>0770</t>
  </si>
  <si>
    <t>0920</t>
  </si>
  <si>
    <t>2360</t>
  </si>
  <si>
    <t>0830</t>
  </si>
  <si>
    <t>2700</t>
  </si>
  <si>
    <t>Środki na dofinansowanie własnych zadań bieżących gmin (związków gmin), powiatów (związków powiatów), samorządów województw, pozyskane z innych źródeł</t>
  </si>
  <si>
    <t>0350</t>
  </si>
  <si>
    <t>0910</t>
  </si>
  <si>
    <t>0310</t>
  </si>
  <si>
    <t>0320</t>
  </si>
  <si>
    <t>0330</t>
  </si>
  <si>
    <t>0340</t>
  </si>
  <si>
    <t>0500</t>
  </si>
  <si>
    <t>0590</t>
  </si>
  <si>
    <t>0360</t>
  </si>
  <si>
    <t>0370</t>
  </si>
  <si>
    <t>0430</t>
  </si>
  <si>
    <t>0450</t>
  </si>
  <si>
    <t>Wpływy z opłaty administracyjnej za czynności urzędowe</t>
  </si>
  <si>
    <t>0410</t>
  </si>
  <si>
    <t>0480</t>
  </si>
  <si>
    <t>0490</t>
  </si>
  <si>
    <t>0010</t>
  </si>
  <si>
    <t>0020</t>
  </si>
  <si>
    <t>2920</t>
  </si>
  <si>
    <t>0580</t>
  </si>
  <si>
    <t>Grzywny i inne kary pieniężne od osób prawnych i innych jednostek organizacyjnych</t>
  </si>
  <si>
    <t>0970</t>
  </si>
  <si>
    <t>2030</t>
  </si>
  <si>
    <t>2310</t>
  </si>
  <si>
    <t>2370</t>
  </si>
  <si>
    <t>Wpływy do budżetu nadwyżki środków obrotowych zakładu budżetowego</t>
  </si>
  <si>
    <t>0400</t>
  </si>
  <si>
    <t>Obiekty sportowe</t>
  </si>
  <si>
    <t xml:space="preserve"> Środki na dofinansowanie własnych inwestycji gmin (związków gmin), powiatów (związków powiatów), samorządów województw , pozyskane z innych źródeł</t>
  </si>
  <si>
    <t xml:space="preserve">                                                             Załącznik Nr 2</t>
  </si>
  <si>
    <t xml:space="preserve"> Zmiana  planu wydatków budżetu gminy na 2007r.</t>
  </si>
  <si>
    <t xml:space="preserve">        (zmiana do załącznika nr 2 Uchwały  Nr III/13/2006 Rady Gminy Kleszczewo z dnia 28 grudnia 2006r.)</t>
  </si>
  <si>
    <t>31.I</t>
  </si>
  <si>
    <t>17.V.</t>
  </si>
  <si>
    <t>01030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</si>
  <si>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</si>
  <si>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</si>
  <si>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75109</t>
  </si>
  <si>
    <t>Wybory do rad gmin, rad powiatów i sejmiku województwa, wybory wójtów, burmistrzów i prezydentów miast orza referenda gminne, powiatowe i wojewódzkie</t>
  </si>
  <si>
    <t>3030</t>
  </si>
  <si>
    <t>74.610 przed zwiększeniami  x 1,90% = 76 030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</si>
  <si>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</si>
  <si>
    <t>Inne formy pomocy dla uczniów</t>
  </si>
  <si>
    <t xml:space="preserve">Wydatki inwestycyjne jednostek budżetowych.  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</si>
  <si>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</si>
  <si>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</si>
  <si>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 xml:space="preserve">       Wójt Gminy</t>
  </si>
  <si>
    <t>29.06.</t>
  </si>
  <si>
    <t xml:space="preserve">Plan </t>
  </si>
  <si>
    <t>09.08</t>
  </si>
  <si>
    <t>Rozliczenia z bankami związane z obsługą długu publicznego</t>
  </si>
  <si>
    <t xml:space="preserve">                                                             do Uchwały Nr X/59/2007</t>
  </si>
  <si>
    <t xml:space="preserve">                                                             z dnia 05 września 2007r.</t>
  </si>
  <si>
    <t xml:space="preserve">                           mgr Ewa Lesińska</t>
  </si>
  <si>
    <t xml:space="preserve">                                                                        Przewodnicząca Rady Gminy</t>
  </si>
  <si>
    <t xml:space="preserve">                                                             Rady Gminy Kleszczewo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</si>
</sst>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10"/>
      <name val="Arial"/>
      <family val="2"/>
    </font>
    <font>
      <sz val="11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 vertical="top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11" fillId="0" borderId="3" xfId="0" applyNumberFormat="1" applyFont="1" applyBorder="1" applyAlignment="1">
      <alignment horizontal="right" vertical="top"/>
    </xf>
    <xf numFmtId="3" fontId="11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3" fontId="12" fillId="0" borderId="3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6" fillId="0" borderId="4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3" fontId="7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vertical="top"/>
    </xf>
    <xf numFmtId="3" fontId="6" fillId="0" borderId="2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vertical="top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/>
    </xf>
    <xf numFmtId="49" fontId="6" fillId="0" borderId="9" xfId="0" applyNumberFormat="1" applyFont="1" applyBorder="1" applyAlignment="1">
      <alignment vertical="top"/>
    </xf>
    <xf numFmtId="0" fontId="9" fillId="0" borderId="8" xfId="0" applyFont="1" applyBorder="1" applyAlignment="1">
      <alignment/>
    </xf>
    <xf numFmtId="3" fontId="12" fillId="0" borderId="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12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2"/>
  <sheetViews>
    <sheetView tabSelected="1" workbookViewId="0" topLeftCell="A590">
      <selection activeCell="D167" sqref="D167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5.28125" style="0" customWidth="1"/>
    <col min="4" max="4" width="41.57421875" style="0" customWidth="1"/>
    <col min="5" max="16" width="0" style="0" hidden="1" customWidth="1"/>
    <col min="17" max="17" width="12.57421875" style="0" hidden="1" customWidth="1"/>
    <col min="18" max="18" width="11.7109375" style="0" hidden="1" customWidth="1"/>
    <col min="19" max="19" width="13.421875" style="0" hidden="1" customWidth="1"/>
    <col min="20" max="20" width="11.421875" style="0" hidden="1" customWidth="1"/>
    <col min="21" max="21" width="11.28125" style="0" bestFit="1" customWidth="1"/>
    <col min="23" max="23" width="11.28125" style="0" bestFit="1" customWidth="1"/>
  </cols>
  <sheetData>
    <row r="1" spans="4:21" ht="15.75">
      <c r="D1" s="3" t="s">
        <v>178</v>
      </c>
      <c r="E1" s="124"/>
      <c r="F1" s="3"/>
      <c r="G1" s="124"/>
      <c r="H1" s="124"/>
      <c r="I1" s="124"/>
      <c r="J1" s="125"/>
      <c r="K1" s="124"/>
      <c r="L1" s="124"/>
      <c r="M1" s="124"/>
      <c r="N1" s="124"/>
      <c r="O1" s="124"/>
      <c r="P1" s="124"/>
      <c r="Q1" s="124"/>
      <c r="R1" s="125"/>
      <c r="S1" s="124"/>
      <c r="T1" s="124"/>
      <c r="U1" s="124"/>
    </row>
    <row r="2" spans="4:21" ht="15.75">
      <c r="D2" s="3" t="s">
        <v>256</v>
      </c>
      <c r="E2" s="124"/>
      <c r="F2" s="3"/>
      <c r="G2" s="124"/>
      <c r="H2" s="124"/>
      <c r="I2" s="124"/>
      <c r="J2" s="125"/>
      <c r="K2" s="124"/>
      <c r="L2" s="124"/>
      <c r="M2" s="124"/>
      <c r="N2" s="124"/>
      <c r="O2" s="124"/>
      <c r="P2" s="124"/>
      <c r="Q2" s="124"/>
      <c r="R2" s="125"/>
      <c r="S2" s="124"/>
      <c r="T2" s="124"/>
      <c r="U2" s="124"/>
    </row>
    <row r="3" spans="4:21" ht="15.75">
      <c r="D3" s="3" t="s">
        <v>260</v>
      </c>
      <c r="E3" s="124"/>
      <c r="F3" s="3"/>
      <c r="G3" s="124"/>
      <c r="H3" s="124"/>
      <c r="I3" s="124"/>
      <c r="J3" s="125"/>
      <c r="K3" s="124"/>
      <c r="L3" s="124"/>
      <c r="M3" s="124"/>
      <c r="N3" s="124"/>
      <c r="O3" s="124"/>
      <c r="P3" s="124"/>
      <c r="Q3" s="124"/>
      <c r="R3" s="125"/>
      <c r="S3" s="124"/>
      <c r="T3" s="124"/>
      <c r="U3" s="124"/>
    </row>
    <row r="4" spans="4:21" ht="15.75">
      <c r="D4" s="3" t="s">
        <v>257</v>
      </c>
      <c r="E4" s="124"/>
      <c r="F4" s="3"/>
      <c r="G4" s="124"/>
      <c r="H4" s="124"/>
      <c r="I4" s="124"/>
      <c r="J4" s="125"/>
      <c r="K4" s="124"/>
      <c r="L4" s="124"/>
      <c r="M4" s="124"/>
      <c r="N4" s="124"/>
      <c r="O4" s="124"/>
      <c r="P4" s="124"/>
      <c r="Q4" s="124"/>
      <c r="R4" s="125"/>
      <c r="S4" s="124"/>
      <c r="T4" s="124"/>
      <c r="U4" s="124"/>
    </row>
    <row r="5" spans="10:18" ht="12.75">
      <c r="J5" s="1"/>
      <c r="R5" s="1"/>
    </row>
    <row r="6" spans="4:18" ht="15.75">
      <c r="D6" s="4" t="s">
        <v>179</v>
      </c>
      <c r="F6" s="4"/>
      <c r="J6" s="1"/>
      <c r="M6" s="1"/>
      <c r="N6" s="1"/>
      <c r="O6" s="1"/>
      <c r="R6" s="1"/>
    </row>
    <row r="7" spans="1:18" ht="15.75">
      <c r="A7" s="5" t="s">
        <v>180</v>
      </c>
      <c r="D7" s="6"/>
      <c r="F7" s="4"/>
      <c r="J7" s="1"/>
      <c r="M7" s="1"/>
      <c r="N7" s="1"/>
      <c r="O7" s="1"/>
      <c r="R7" s="1"/>
    </row>
    <row r="8" spans="4:18" ht="15.75">
      <c r="D8" s="4"/>
      <c r="F8" s="4"/>
      <c r="J8" s="1"/>
      <c r="R8" s="1"/>
    </row>
    <row r="9" spans="7:23" ht="12.75">
      <c r="G9" s="7" t="s">
        <v>181</v>
      </c>
      <c r="I9" s="7" t="s">
        <v>181</v>
      </c>
      <c r="J9" s="1"/>
      <c r="K9" s="7" t="s">
        <v>181</v>
      </c>
      <c r="M9" s="7" t="s">
        <v>181</v>
      </c>
      <c r="O9" s="7" t="s">
        <v>181</v>
      </c>
      <c r="Q9" s="7"/>
      <c r="R9" s="1"/>
      <c r="S9" s="7" t="s">
        <v>181</v>
      </c>
      <c r="W9" s="7" t="s">
        <v>181</v>
      </c>
    </row>
    <row r="10" spans="1:23" ht="28.5">
      <c r="A10" s="8" t="s">
        <v>0</v>
      </c>
      <c r="B10" s="9" t="s">
        <v>1</v>
      </c>
      <c r="C10" s="10" t="s">
        <v>2</v>
      </c>
      <c r="D10" s="8" t="s">
        <v>3</v>
      </c>
      <c r="E10" s="11" t="s">
        <v>4</v>
      </c>
      <c r="F10" s="8" t="s">
        <v>182</v>
      </c>
      <c r="G10" s="11" t="s">
        <v>4</v>
      </c>
      <c r="H10" t="s">
        <v>183</v>
      </c>
      <c r="I10" s="11" t="s">
        <v>4</v>
      </c>
      <c r="J10" s="1" t="s">
        <v>184</v>
      </c>
      <c r="K10" s="11" t="s">
        <v>4</v>
      </c>
      <c r="L10" t="s">
        <v>185</v>
      </c>
      <c r="M10" s="11" t="s">
        <v>4</v>
      </c>
      <c r="N10" s="12" t="s">
        <v>186</v>
      </c>
      <c r="O10" s="11" t="s">
        <v>4</v>
      </c>
      <c r="P10" s="12" t="s">
        <v>187</v>
      </c>
      <c r="Q10" s="13" t="s">
        <v>4</v>
      </c>
      <c r="R10" s="14" t="s">
        <v>188</v>
      </c>
      <c r="S10" s="14" t="s">
        <v>253</v>
      </c>
      <c r="T10" s="14" t="s">
        <v>254</v>
      </c>
      <c r="U10" s="14" t="s">
        <v>253</v>
      </c>
      <c r="V10" s="14" t="s">
        <v>188</v>
      </c>
      <c r="W10" s="14" t="s">
        <v>189</v>
      </c>
    </row>
    <row r="11" spans="1:23" ht="14.25" hidden="1">
      <c r="A11" s="15" t="s">
        <v>173</v>
      </c>
      <c r="B11" s="16"/>
      <c r="C11" s="17"/>
      <c r="D11" s="18" t="s">
        <v>5</v>
      </c>
      <c r="E11" s="19"/>
      <c r="F11" s="18"/>
      <c r="G11" s="19"/>
      <c r="I11" s="19"/>
      <c r="J11" s="1"/>
      <c r="K11" s="20"/>
      <c r="L11" s="21">
        <f>L14</f>
        <v>79200</v>
      </c>
      <c r="M11" s="22">
        <f>K11+L11</f>
        <v>79200</v>
      </c>
      <c r="N11" s="22">
        <f aca="true" t="shared" si="0" ref="N11:S11">N12+N14</f>
        <v>45000</v>
      </c>
      <c r="O11" s="22">
        <f t="shared" si="0"/>
        <v>124200</v>
      </c>
      <c r="P11" s="22">
        <f t="shared" si="0"/>
        <v>0</v>
      </c>
      <c r="Q11" s="22">
        <f t="shared" si="0"/>
        <v>124200</v>
      </c>
      <c r="R11" s="22">
        <f t="shared" si="0"/>
        <v>0</v>
      </c>
      <c r="S11" s="22">
        <f t="shared" si="0"/>
        <v>124200</v>
      </c>
      <c r="T11" s="22">
        <f>T12+T14</f>
        <v>0</v>
      </c>
      <c r="U11" s="99">
        <f>U12+U14</f>
        <v>124200</v>
      </c>
      <c r="V11" s="99">
        <f>V12+V14</f>
        <v>0</v>
      </c>
      <c r="W11" s="99">
        <f>W12+W14</f>
        <v>124200</v>
      </c>
    </row>
    <row r="12" spans="1:23" ht="15" hidden="1">
      <c r="A12" s="15"/>
      <c r="B12" s="23" t="s">
        <v>175</v>
      </c>
      <c r="C12" s="23"/>
      <c r="D12" s="24" t="s">
        <v>6</v>
      </c>
      <c r="E12" s="19"/>
      <c r="F12" s="18"/>
      <c r="G12" s="19"/>
      <c r="I12" s="19"/>
      <c r="J12" s="1"/>
      <c r="K12" s="20"/>
      <c r="L12" s="21"/>
      <c r="M12" s="25"/>
      <c r="N12" s="25">
        <f>N13</f>
        <v>45000</v>
      </c>
      <c r="O12" s="25">
        <f>O13</f>
        <v>45000</v>
      </c>
      <c r="P12" s="25"/>
      <c r="Q12" s="25">
        <f>Q13</f>
        <v>45000</v>
      </c>
      <c r="R12" s="25"/>
      <c r="S12" s="25">
        <f>S13</f>
        <v>45000</v>
      </c>
      <c r="T12" s="25"/>
      <c r="U12" s="25">
        <f>U13</f>
        <v>45000</v>
      </c>
      <c r="V12" s="25"/>
      <c r="W12" s="25">
        <f>W13</f>
        <v>45000</v>
      </c>
    </row>
    <row r="13" spans="1:23" ht="60" hidden="1">
      <c r="A13" s="15"/>
      <c r="B13" s="23"/>
      <c r="C13" s="23" t="s">
        <v>190</v>
      </c>
      <c r="D13" s="24" t="s">
        <v>7</v>
      </c>
      <c r="E13" s="19"/>
      <c r="F13" s="18"/>
      <c r="G13" s="19"/>
      <c r="I13" s="19"/>
      <c r="J13" s="1"/>
      <c r="K13" s="20"/>
      <c r="L13" s="21"/>
      <c r="M13" s="25"/>
      <c r="N13" s="25">
        <v>45000</v>
      </c>
      <c r="O13" s="25">
        <f>N13</f>
        <v>45000</v>
      </c>
      <c r="P13" s="25"/>
      <c r="Q13" s="25">
        <f>O13+P13</f>
        <v>45000</v>
      </c>
      <c r="R13" s="25"/>
      <c r="S13" s="25">
        <f>Q13+R13</f>
        <v>45000</v>
      </c>
      <c r="T13" s="25"/>
      <c r="U13" s="25">
        <f>S13+T13</f>
        <v>45000</v>
      </c>
      <c r="V13" s="25"/>
      <c r="W13" s="25">
        <f>U13+V13</f>
        <v>45000</v>
      </c>
    </row>
    <row r="14" spans="1:23" ht="15" hidden="1">
      <c r="A14" s="26"/>
      <c r="B14" s="27" t="s">
        <v>176</v>
      </c>
      <c r="C14" s="28"/>
      <c r="D14" s="29" t="s">
        <v>8</v>
      </c>
      <c r="E14" s="19"/>
      <c r="F14" s="29"/>
      <c r="G14" s="19"/>
      <c r="I14" s="19"/>
      <c r="J14" s="1"/>
      <c r="K14" s="19"/>
      <c r="L14" s="1">
        <f>L15</f>
        <v>79200</v>
      </c>
      <c r="M14" s="30">
        <f>K14+L14</f>
        <v>79200</v>
      </c>
      <c r="N14" s="30"/>
      <c r="O14" s="30">
        <f>M14+N14</f>
        <v>79200</v>
      </c>
      <c r="P14" s="30">
        <f>P15</f>
        <v>0</v>
      </c>
      <c r="Q14" s="30">
        <f>O14+P14</f>
        <v>79200</v>
      </c>
      <c r="R14" s="30">
        <f>R15</f>
        <v>0</v>
      </c>
      <c r="S14" s="30">
        <f>Q14+R14</f>
        <v>79200</v>
      </c>
      <c r="T14" s="30">
        <f>T15</f>
        <v>0</v>
      </c>
      <c r="U14" s="30">
        <f>S14+T14</f>
        <v>79200</v>
      </c>
      <c r="V14" s="30">
        <f>V15</f>
        <v>0</v>
      </c>
      <c r="W14" s="30">
        <f>U14+V14</f>
        <v>79200</v>
      </c>
    </row>
    <row r="15" spans="1:23" ht="60" hidden="1">
      <c r="A15" s="26"/>
      <c r="B15" s="27"/>
      <c r="C15" s="31" t="s">
        <v>191</v>
      </c>
      <c r="D15" s="29" t="s">
        <v>9</v>
      </c>
      <c r="E15" s="19"/>
      <c r="F15" s="29"/>
      <c r="G15" s="19"/>
      <c r="I15" s="19"/>
      <c r="J15" s="1"/>
      <c r="K15" s="32"/>
      <c r="L15" s="33">
        <v>79200</v>
      </c>
      <c r="M15" s="32">
        <f>K15+L15</f>
        <v>79200</v>
      </c>
      <c r="N15" s="33"/>
      <c r="O15" s="32">
        <f>M15+N15</f>
        <v>79200</v>
      </c>
      <c r="P15" s="33"/>
      <c r="Q15" s="32">
        <f>O15+P15</f>
        <v>79200</v>
      </c>
      <c r="R15" s="33"/>
      <c r="S15" s="32">
        <f>Q15+R15</f>
        <v>79200</v>
      </c>
      <c r="T15" s="33"/>
      <c r="U15" s="32">
        <f>S15+T15</f>
        <v>79200</v>
      </c>
      <c r="V15" s="33"/>
      <c r="W15" s="32">
        <f>U15+V15</f>
        <v>79200</v>
      </c>
    </row>
    <row r="16" spans="1:23" ht="14.25" hidden="1">
      <c r="A16" s="34" t="s">
        <v>174</v>
      </c>
      <c r="B16" s="34"/>
      <c r="C16" s="35"/>
      <c r="D16" s="18" t="s">
        <v>10</v>
      </c>
      <c r="E16" s="36">
        <f aca="true" t="shared" si="1" ref="E16:T17">E17</f>
        <v>600</v>
      </c>
      <c r="F16" s="18"/>
      <c r="G16" s="36">
        <f t="shared" si="1"/>
        <v>600</v>
      </c>
      <c r="H16" s="36">
        <f t="shared" si="1"/>
        <v>0</v>
      </c>
      <c r="I16" s="36">
        <f t="shared" si="1"/>
        <v>600</v>
      </c>
      <c r="J16" s="36">
        <f t="shared" si="1"/>
        <v>0</v>
      </c>
      <c r="K16" s="36">
        <f t="shared" si="1"/>
        <v>600</v>
      </c>
      <c r="L16" s="36">
        <f t="shared" si="1"/>
        <v>0</v>
      </c>
      <c r="M16" s="36">
        <f t="shared" si="1"/>
        <v>600</v>
      </c>
      <c r="N16" s="36">
        <f t="shared" si="1"/>
        <v>0</v>
      </c>
      <c r="O16" s="36">
        <f t="shared" si="1"/>
        <v>600</v>
      </c>
      <c r="P16" s="36">
        <f t="shared" si="1"/>
        <v>0</v>
      </c>
      <c r="Q16" s="36">
        <f t="shared" si="1"/>
        <v>600</v>
      </c>
      <c r="R16" s="36">
        <f t="shared" si="1"/>
        <v>0</v>
      </c>
      <c r="S16" s="36">
        <f t="shared" si="1"/>
        <v>600</v>
      </c>
      <c r="T16" s="36">
        <f t="shared" si="1"/>
        <v>0</v>
      </c>
      <c r="U16" s="36">
        <f aca="true" t="shared" si="2" ref="U16:W17">U17</f>
        <v>600</v>
      </c>
      <c r="V16" s="36">
        <f t="shared" si="2"/>
        <v>0</v>
      </c>
      <c r="W16" s="36">
        <f t="shared" si="2"/>
        <v>600</v>
      </c>
    </row>
    <row r="17" spans="1:23" ht="15" hidden="1">
      <c r="A17" s="26"/>
      <c r="B17" s="37" t="s">
        <v>177</v>
      </c>
      <c r="C17" s="31"/>
      <c r="D17" s="29" t="s">
        <v>8</v>
      </c>
      <c r="E17" s="38">
        <f t="shared" si="1"/>
        <v>600</v>
      </c>
      <c r="F17" s="29"/>
      <c r="G17" s="38">
        <f t="shared" si="1"/>
        <v>600</v>
      </c>
      <c r="H17" s="38">
        <f t="shared" si="1"/>
        <v>0</v>
      </c>
      <c r="I17" s="38">
        <f t="shared" si="1"/>
        <v>600</v>
      </c>
      <c r="J17" s="38">
        <f t="shared" si="1"/>
        <v>0</v>
      </c>
      <c r="K17" s="38">
        <f t="shared" si="1"/>
        <v>600</v>
      </c>
      <c r="L17" s="38">
        <f t="shared" si="1"/>
        <v>0</v>
      </c>
      <c r="M17" s="38">
        <f t="shared" si="1"/>
        <v>600</v>
      </c>
      <c r="N17" s="38">
        <f t="shared" si="1"/>
        <v>0</v>
      </c>
      <c r="O17" s="38">
        <f t="shared" si="1"/>
        <v>600</v>
      </c>
      <c r="P17" s="38">
        <f t="shared" si="1"/>
        <v>0</v>
      </c>
      <c r="Q17" s="38">
        <f t="shared" si="1"/>
        <v>600</v>
      </c>
      <c r="R17" s="38">
        <f t="shared" si="1"/>
        <v>0</v>
      </c>
      <c r="S17" s="38">
        <f t="shared" si="1"/>
        <v>600</v>
      </c>
      <c r="T17" s="38">
        <f>T18</f>
        <v>0</v>
      </c>
      <c r="U17" s="38">
        <f t="shared" si="2"/>
        <v>600</v>
      </c>
      <c r="V17" s="38">
        <f t="shared" si="2"/>
        <v>0</v>
      </c>
      <c r="W17" s="38">
        <f t="shared" si="2"/>
        <v>600</v>
      </c>
    </row>
    <row r="18" spans="1:23" ht="75" hidden="1">
      <c r="A18" s="26"/>
      <c r="B18" s="26"/>
      <c r="C18" s="31" t="s">
        <v>192</v>
      </c>
      <c r="D18" s="29" t="s">
        <v>11</v>
      </c>
      <c r="E18" s="32">
        <v>600</v>
      </c>
      <c r="F18" s="29"/>
      <c r="G18" s="32">
        <v>600</v>
      </c>
      <c r="I18" s="32">
        <v>600</v>
      </c>
      <c r="J18" s="1"/>
      <c r="K18" s="32">
        <v>600</v>
      </c>
      <c r="M18" s="32">
        <v>600</v>
      </c>
      <c r="O18" s="32">
        <v>600</v>
      </c>
      <c r="Q18" s="32">
        <v>600</v>
      </c>
      <c r="R18" s="1"/>
      <c r="S18" s="32">
        <v>600</v>
      </c>
      <c r="T18" s="1"/>
      <c r="U18" s="32">
        <v>600</v>
      </c>
      <c r="V18" s="1"/>
      <c r="W18" s="60">
        <f>U18+V18</f>
        <v>600</v>
      </c>
    </row>
    <row r="19" spans="1:23" ht="14.25">
      <c r="A19" s="16">
        <v>600</v>
      </c>
      <c r="B19" s="16"/>
      <c r="C19" s="35"/>
      <c r="D19" s="18" t="s">
        <v>12</v>
      </c>
      <c r="E19" s="36">
        <f aca="true" t="shared" si="3" ref="E19:U19">E20</f>
        <v>0</v>
      </c>
      <c r="F19" s="18">
        <f>F20</f>
        <v>90200</v>
      </c>
      <c r="G19" s="36">
        <f t="shared" si="3"/>
        <v>90200</v>
      </c>
      <c r="H19" s="36">
        <f t="shared" si="3"/>
        <v>0</v>
      </c>
      <c r="I19" s="36">
        <f t="shared" si="3"/>
        <v>90200</v>
      </c>
      <c r="J19" s="36">
        <f t="shared" si="3"/>
        <v>0</v>
      </c>
      <c r="K19" s="36">
        <f t="shared" si="3"/>
        <v>90200</v>
      </c>
      <c r="L19" s="36">
        <f t="shared" si="3"/>
        <v>0</v>
      </c>
      <c r="M19" s="36">
        <f t="shared" si="3"/>
        <v>90200</v>
      </c>
      <c r="N19" s="36">
        <f t="shared" si="3"/>
        <v>0</v>
      </c>
      <c r="O19" s="36">
        <f t="shared" si="3"/>
        <v>90200</v>
      </c>
      <c r="P19" s="36">
        <f t="shared" si="3"/>
        <v>0</v>
      </c>
      <c r="Q19" s="36">
        <f t="shared" si="3"/>
        <v>90200</v>
      </c>
      <c r="R19" s="36">
        <f t="shared" si="3"/>
        <v>0</v>
      </c>
      <c r="S19" s="36">
        <f t="shared" si="3"/>
        <v>90200</v>
      </c>
      <c r="T19" s="36">
        <f t="shared" si="3"/>
        <v>0</v>
      </c>
      <c r="U19" s="36">
        <f t="shared" si="3"/>
        <v>90200</v>
      </c>
      <c r="V19" s="36">
        <f>V20</f>
        <v>57200</v>
      </c>
      <c r="W19" s="36">
        <f>W20</f>
        <v>147400</v>
      </c>
    </row>
    <row r="20" spans="1:23" ht="15">
      <c r="A20" s="26"/>
      <c r="B20" s="26">
        <v>60016</v>
      </c>
      <c r="C20" s="31"/>
      <c r="D20" s="29" t="s">
        <v>13</v>
      </c>
      <c r="E20" s="38">
        <f>SUM(E22:E22)</f>
        <v>0</v>
      </c>
      <c r="F20" s="29">
        <f>F22</f>
        <v>90200</v>
      </c>
      <c r="G20" s="38">
        <f>SUM(G22:G22)</f>
        <v>90200</v>
      </c>
      <c r="H20" s="38">
        <f>H21+H22</f>
        <v>0</v>
      </c>
      <c r="I20" s="38">
        <f aca="true" t="shared" si="4" ref="I20:R20">I21+I22</f>
        <v>90200</v>
      </c>
      <c r="J20" s="38">
        <f t="shared" si="4"/>
        <v>0</v>
      </c>
      <c r="K20" s="38">
        <f>I20+J20</f>
        <v>90200</v>
      </c>
      <c r="L20" s="38">
        <f t="shared" si="4"/>
        <v>0</v>
      </c>
      <c r="M20" s="38">
        <f>K20+L20</f>
        <v>90200</v>
      </c>
      <c r="N20" s="38">
        <f t="shared" si="4"/>
        <v>0</v>
      </c>
      <c r="O20" s="38">
        <f>M20+N20</f>
        <v>90200</v>
      </c>
      <c r="P20" s="38">
        <f t="shared" si="4"/>
        <v>0</v>
      </c>
      <c r="Q20" s="38">
        <f>O20+P20</f>
        <v>90200</v>
      </c>
      <c r="R20" s="38">
        <f t="shared" si="4"/>
        <v>0</v>
      </c>
      <c r="S20" s="38">
        <f>Q20+R20</f>
        <v>90200</v>
      </c>
      <c r="T20" s="38">
        <f>T21+T22</f>
        <v>0</v>
      </c>
      <c r="U20" s="38">
        <f>S20+T20</f>
        <v>90200</v>
      </c>
      <c r="V20" s="38">
        <f>V21+V22</f>
        <v>57200</v>
      </c>
      <c r="W20" s="38">
        <f>U20+V20</f>
        <v>147400</v>
      </c>
    </row>
    <row r="21" spans="1:23" ht="64.5" customHeight="1">
      <c r="A21" s="26"/>
      <c r="B21" s="26"/>
      <c r="C21" s="31" t="s">
        <v>193</v>
      </c>
      <c r="D21" s="29" t="s">
        <v>14</v>
      </c>
      <c r="E21" s="38"/>
      <c r="F21" s="39"/>
      <c r="G21" s="38"/>
      <c r="H21" s="40">
        <v>90200</v>
      </c>
      <c r="I21" s="41">
        <f>-G21+H21</f>
        <v>90200</v>
      </c>
      <c r="J21" s="42"/>
      <c r="K21" s="41">
        <f>I21+J21</f>
        <v>90200</v>
      </c>
      <c r="L21" s="42"/>
      <c r="M21" s="41">
        <f>K21+L21</f>
        <v>90200</v>
      </c>
      <c r="N21" s="42"/>
      <c r="O21" s="41">
        <f>M21+N21</f>
        <v>90200</v>
      </c>
      <c r="P21" s="42"/>
      <c r="Q21" s="41">
        <f>O21+P21</f>
        <v>90200</v>
      </c>
      <c r="R21" s="42"/>
      <c r="S21" s="41">
        <f>Q21+R21</f>
        <v>90200</v>
      </c>
      <c r="T21" s="42"/>
      <c r="U21" s="41">
        <f>S21+T21</f>
        <v>90200</v>
      </c>
      <c r="V21" s="40">
        <v>57200</v>
      </c>
      <c r="W21" s="41">
        <f>U21+V21</f>
        <v>147400</v>
      </c>
    </row>
    <row r="22" spans="1:23" ht="60" hidden="1">
      <c r="A22" s="26"/>
      <c r="B22" s="26"/>
      <c r="C22" s="31" t="s">
        <v>194</v>
      </c>
      <c r="D22" s="29" t="s">
        <v>195</v>
      </c>
      <c r="E22" s="43"/>
      <c r="F22" s="44">
        <v>90200</v>
      </c>
      <c r="G22" s="45">
        <f>E22+F22</f>
        <v>90200</v>
      </c>
      <c r="H22" s="44">
        <v>-90200</v>
      </c>
      <c r="I22" s="41">
        <f>G22+H22</f>
        <v>0</v>
      </c>
      <c r="J22" s="1"/>
      <c r="K22" s="45">
        <f>I22+J22</f>
        <v>0</v>
      </c>
      <c r="M22" s="45">
        <f>K22+L22</f>
        <v>0</v>
      </c>
      <c r="O22" s="45">
        <f>M22+N22</f>
        <v>0</v>
      </c>
      <c r="Q22" s="45">
        <f>O22+P22</f>
        <v>0</v>
      </c>
      <c r="R22" s="1"/>
      <c r="S22" s="45">
        <f>Q22+R22</f>
        <v>0</v>
      </c>
      <c r="T22" s="1"/>
      <c r="U22" s="45">
        <f>S22+T22</f>
        <v>0</v>
      </c>
      <c r="V22" s="1"/>
      <c r="W22" s="45">
        <f>U22+V22</f>
        <v>0</v>
      </c>
    </row>
    <row r="23" spans="1:23" ht="14.25" hidden="1">
      <c r="A23" s="16">
        <v>700</v>
      </c>
      <c r="B23" s="16"/>
      <c r="C23" s="35"/>
      <c r="D23" s="18" t="s">
        <v>15</v>
      </c>
      <c r="E23" s="36">
        <f>E24</f>
        <v>648941</v>
      </c>
      <c r="F23" s="18"/>
      <c r="G23" s="36">
        <f>G24</f>
        <v>648941</v>
      </c>
      <c r="I23" s="36">
        <f>I24</f>
        <v>648941</v>
      </c>
      <c r="J23" s="1"/>
      <c r="K23" s="36">
        <f>K24</f>
        <v>648941</v>
      </c>
      <c r="M23" s="36">
        <f>M24</f>
        <v>648941</v>
      </c>
      <c r="N23" s="36">
        <f>N24</f>
        <v>539417</v>
      </c>
      <c r="O23" s="36">
        <f>O24</f>
        <v>1188358</v>
      </c>
      <c r="Q23" s="36">
        <f>Q24</f>
        <v>1188358</v>
      </c>
      <c r="R23" s="1"/>
      <c r="S23" s="36">
        <f>S24</f>
        <v>1188358</v>
      </c>
      <c r="T23" s="1"/>
      <c r="U23" s="36">
        <f>U24</f>
        <v>1188358</v>
      </c>
      <c r="V23" s="1"/>
      <c r="W23" s="36">
        <f>W24</f>
        <v>1188358</v>
      </c>
    </row>
    <row r="24" spans="1:23" ht="15" hidden="1">
      <c r="A24" s="26"/>
      <c r="B24" s="26">
        <v>70005</v>
      </c>
      <c r="C24" s="31"/>
      <c r="D24" s="29" t="s">
        <v>16</v>
      </c>
      <c r="E24" s="41">
        <f>SUM(E25:E30)</f>
        <v>648941</v>
      </c>
      <c r="F24" s="29"/>
      <c r="G24" s="41">
        <f>SUM(G25:G30)</f>
        <v>648941</v>
      </c>
      <c r="I24" s="41">
        <f>SUM(I25:I30)</f>
        <v>648941</v>
      </c>
      <c r="J24" s="1"/>
      <c r="K24" s="41">
        <f>SUM(K25:K30)</f>
        <v>648941</v>
      </c>
      <c r="M24" s="41">
        <f>SUM(M25:M30)</f>
        <v>648941</v>
      </c>
      <c r="N24" s="41">
        <f>SUM(N25:N30)</f>
        <v>539417</v>
      </c>
      <c r="O24" s="41">
        <f>SUM(O25:O30)</f>
        <v>1188358</v>
      </c>
      <c r="Q24" s="41">
        <f>SUM(Q25:Q30)</f>
        <v>1188358</v>
      </c>
      <c r="R24" s="1"/>
      <c r="S24" s="41">
        <f>SUM(S25:S30)</f>
        <v>1188358</v>
      </c>
      <c r="T24" s="1"/>
      <c r="U24" s="41">
        <f>SUM(U25:U30)</f>
        <v>1188358</v>
      </c>
      <c r="V24" s="1"/>
      <c r="W24" s="41">
        <f>SUM(W25:W30)</f>
        <v>1188358</v>
      </c>
    </row>
    <row r="25" spans="1:23" ht="30" hidden="1">
      <c r="A25" s="26"/>
      <c r="B25" s="26"/>
      <c r="C25" s="31" t="s">
        <v>196</v>
      </c>
      <c r="D25" s="29" t="s">
        <v>17</v>
      </c>
      <c r="E25" s="32">
        <v>5046</v>
      </c>
      <c r="F25" s="29"/>
      <c r="G25" s="32">
        <v>5046</v>
      </c>
      <c r="I25" s="32">
        <v>5046</v>
      </c>
      <c r="J25" s="1"/>
      <c r="K25" s="32">
        <v>5046</v>
      </c>
      <c r="M25" s="32">
        <v>5046</v>
      </c>
      <c r="O25" s="32">
        <v>5046</v>
      </c>
      <c r="Q25" s="32">
        <v>5046</v>
      </c>
      <c r="R25" s="1"/>
      <c r="S25" s="32">
        <v>5046</v>
      </c>
      <c r="T25" s="1"/>
      <c r="U25" s="32">
        <v>5046</v>
      </c>
      <c r="V25" s="1"/>
      <c r="W25" s="60">
        <f aca="true" t="shared" si="5" ref="W25:W30">U25+V25</f>
        <v>5046</v>
      </c>
    </row>
    <row r="26" spans="1:23" ht="15" hidden="1">
      <c r="A26" s="26"/>
      <c r="B26" s="26"/>
      <c r="C26" s="31" t="s">
        <v>197</v>
      </c>
      <c r="D26" s="29" t="s">
        <v>18</v>
      </c>
      <c r="E26" s="45">
        <v>0</v>
      </c>
      <c r="F26" s="29"/>
      <c r="G26" s="45">
        <v>0</v>
      </c>
      <c r="I26" s="45">
        <v>0</v>
      </c>
      <c r="J26" s="1"/>
      <c r="K26" s="45">
        <v>0</v>
      </c>
      <c r="M26" s="45">
        <v>0</v>
      </c>
      <c r="O26" s="45">
        <v>0</v>
      </c>
      <c r="Q26" s="45">
        <v>0</v>
      </c>
      <c r="R26" s="1"/>
      <c r="S26" s="45">
        <v>0</v>
      </c>
      <c r="T26" s="1"/>
      <c r="U26" s="45">
        <v>0</v>
      </c>
      <c r="V26" s="1"/>
      <c r="W26" s="60">
        <f t="shared" si="5"/>
        <v>0</v>
      </c>
    </row>
    <row r="27" spans="1:23" ht="75" hidden="1">
      <c r="A27" s="26"/>
      <c r="B27" s="26"/>
      <c r="C27" s="31" t="s">
        <v>192</v>
      </c>
      <c r="D27" s="29" t="s">
        <v>11</v>
      </c>
      <c r="E27" s="45">
        <v>106100</v>
      </c>
      <c r="F27" s="29"/>
      <c r="G27" s="45">
        <v>106100</v>
      </c>
      <c r="I27" s="45">
        <v>106100</v>
      </c>
      <c r="J27" s="1"/>
      <c r="K27" s="45">
        <v>106100</v>
      </c>
      <c r="M27" s="45">
        <v>106100</v>
      </c>
      <c r="O27" s="45">
        <v>106100</v>
      </c>
      <c r="Q27" s="45">
        <v>106100</v>
      </c>
      <c r="R27" s="1"/>
      <c r="S27" s="45">
        <v>106100</v>
      </c>
      <c r="T27" s="1"/>
      <c r="U27" s="45">
        <v>106100</v>
      </c>
      <c r="V27" s="1"/>
      <c r="W27" s="60">
        <f t="shared" si="5"/>
        <v>106100</v>
      </c>
    </row>
    <row r="28" spans="1:23" ht="45" hidden="1">
      <c r="A28" s="26"/>
      <c r="B28" s="26"/>
      <c r="C28" s="31" t="s">
        <v>198</v>
      </c>
      <c r="D28" s="29" t="s">
        <v>19</v>
      </c>
      <c r="E28" s="45">
        <v>0</v>
      </c>
      <c r="F28" s="29"/>
      <c r="G28" s="45">
        <v>0</v>
      </c>
      <c r="I28" s="45">
        <v>0</v>
      </c>
      <c r="J28" s="1"/>
      <c r="K28" s="45">
        <v>0</v>
      </c>
      <c r="M28" s="45">
        <v>0</v>
      </c>
      <c r="N28" s="46">
        <v>190</v>
      </c>
      <c r="O28" s="45">
        <f>M28+N28</f>
        <v>190</v>
      </c>
      <c r="Q28" s="45">
        <f>O28+P28</f>
        <v>190</v>
      </c>
      <c r="R28" s="1"/>
      <c r="S28" s="45">
        <f>Q28+R28</f>
        <v>190</v>
      </c>
      <c r="T28" s="1"/>
      <c r="U28" s="45">
        <f>S28+T28</f>
        <v>190</v>
      </c>
      <c r="V28" s="1"/>
      <c r="W28" s="60">
        <f t="shared" si="5"/>
        <v>190</v>
      </c>
    </row>
    <row r="29" spans="1:23" ht="45" hidden="1">
      <c r="A29" s="26"/>
      <c r="B29" s="26"/>
      <c r="C29" s="31" t="s">
        <v>199</v>
      </c>
      <c r="D29" s="29" t="s">
        <v>20</v>
      </c>
      <c r="E29" s="45">
        <v>536795</v>
      </c>
      <c r="F29" s="29"/>
      <c r="G29" s="45">
        <v>536795</v>
      </c>
      <c r="I29" s="45">
        <v>536795</v>
      </c>
      <c r="J29" s="1"/>
      <c r="K29" s="45">
        <v>536795</v>
      </c>
      <c r="M29" s="45">
        <v>536795</v>
      </c>
      <c r="N29" s="46">
        <v>539227</v>
      </c>
      <c r="O29" s="45">
        <f>M29+N29</f>
        <v>1076022</v>
      </c>
      <c r="Q29" s="45">
        <f>O29+P29</f>
        <v>1076022</v>
      </c>
      <c r="R29" s="1"/>
      <c r="S29" s="45">
        <f>Q29+R29</f>
        <v>1076022</v>
      </c>
      <c r="T29" s="1"/>
      <c r="U29" s="45">
        <f>S29+T29</f>
        <v>1076022</v>
      </c>
      <c r="V29" s="1"/>
      <c r="W29" s="60">
        <f t="shared" si="5"/>
        <v>1076022</v>
      </c>
    </row>
    <row r="30" spans="1:23" ht="15" hidden="1">
      <c r="A30" s="26"/>
      <c r="B30" s="26"/>
      <c r="C30" s="31" t="s">
        <v>200</v>
      </c>
      <c r="D30" s="29" t="s">
        <v>21</v>
      </c>
      <c r="E30" s="45">
        <v>1000</v>
      </c>
      <c r="F30" s="29"/>
      <c r="G30" s="45">
        <v>1000</v>
      </c>
      <c r="I30" s="45">
        <v>1000</v>
      </c>
      <c r="J30" s="1"/>
      <c r="K30" s="45">
        <v>1000</v>
      </c>
      <c r="M30" s="45">
        <v>1000</v>
      </c>
      <c r="O30" s="45">
        <v>1000</v>
      </c>
      <c r="Q30" s="45">
        <v>1000</v>
      </c>
      <c r="R30" s="1"/>
      <c r="S30" s="45">
        <v>1000</v>
      </c>
      <c r="T30" s="1"/>
      <c r="U30" s="45">
        <v>1000</v>
      </c>
      <c r="V30" s="1"/>
      <c r="W30" s="60">
        <f t="shared" si="5"/>
        <v>1000</v>
      </c>
    </row>
    <row r="31" spans="1:23" ht="14.25" hidden="1">
      <c r="A31" s="16">
        <v>750</v>
      </c>
      <c r="B31" s="16"/>
      <c r="C31" s="35"/>
      <c r="D31" s="18" t="s">
        <v>22</v>
      </c>
      <c r="E31" s="47">
        <f>E32+E35</f>
        <v>45050</v>
      </c>
      <c r="F31" s="18"/>
      <c r="G31" s="47">
        <f>G32+G35</f>
        <v>45050</v>
      </c>
      <c r="I31" s="47">
        <f>I32+I35</f>
        <v>45050</v>
      </c>
      <c r="J31" s="1"/>
      <c r="K31" s="47">
        <f>K32+K35</f>
        <v>45050</v>
      </c>
      <c r="M31" s="47">
        <f>M32+M35</f>
        <v>45050</v>
      </c>
      <c r="O31" s="47">
        <f>O32+O35</f>
        <v>45050</v>
      </c>
      <c r="Q31" s="47">
        <f>Q32+Q35</f>
        <v>45050</v>
      </c>
      <c r="R31" s="1"/>
      <c r="S31" s="47">
        <f>S32+S35</f>
        <v>45050</v>
      </c>
      <c r="T31" s="1"/>
      <c r="U31" s="47">
        <f>U32+U35</f>
        <v>45050</v>
      </c>
      <c r="V31" s="1"/>
      <c r="W31" s="47">
        <f>W32+W35</f>
        <v>45050</v>
      </c>
    </row>
    <row r="32" spans="1:23" ht="15" hidden="1">
      <c r="A32" s="26"/>
      <c r="B32" s="26">
        <v>75011</v>
      </c>
      <c r="C32" s="31"/>
      <c r="D32" s="29" t="s">
        <v>23</v>
      </c>
      <c r="E32" s="41">
        <f>E33+E34</f>
        <v>41950</v>
      </c>
      <c r="F32" s="29"/>
      <c r="G32" s="41">
        <f>G33+G34</f>
        <v>41950</v>
      </c>
      <c r="I32" s="41">
        <f>I33+I34</f>
        <v>41950</v>
      </c>
      <c r="J32" s="1"/>
      <c r="K32" s="41">
        <f>K33+K34</f>
        <v>41950</v>
      </c>
      <c r="M32" s="41">
        <f>M33+M34</f>
        <v>41950</v>
      </c>
      <c r="O32" s="41">
        <f>O33+O34</f>
        <v>41950</v>
      </c>
      <c r="Q32" s="41">
        <f>Q33+Q34</f>
        <v>41950</v>
      </c>
      <c r="R32" s="1"/>
      <c r="S32" s="41">
        <f>S33+S34</f>
        <v>41950</v>
      </c>
      <c r="T32" s="1"/>
      <c r="U32" s="41">
        <f>U33+U34</f>
        <v>41950</v>
      </c>
      <c r="V32" s="1"/>
      <c r="W32" s="41">
        <f>W33+W34</f>
        <v>41950</v>
      </c>
    </row>
    <row r="33" spans="1:23" ht="60" hidden="1">
      <c r="A33" s="26"/>
      <c r="B33" s="26"/>
      <c r="C33" s="31" t="s">
        <v>191</v>
      </c>
      <c r="D33" s="29" t="s">
        <v>9</v>
      </c>
      <c r="E33" s="32">
        <v>41200</v>
      </c>
      <c r="F33" s="29"/>
      <c r="G33" s="32">
        <v>41200</v>
      </c>
      <c r="I33" s="32">
        <v>41200</v>
      </c>
      <c r="J33" s="1"/>
      <c r="K33" s="32">
        <v>41200</v>
      </c>
      <c r="M33" s="32">
        <v>41200</v>
      </c>
      <c r="O33" s="32">
        <v>41200</v>
      </c>
      <c r="Q33" s="32">
        <v>41200</v>
      </c>
      <c r="R33" s="1"/>
      <c r="S33" s="32">
        <v>41200</v>
      </c>
      <c r="T33" s="1"/>
      <c r="U33" s="32">
        <v>41200</v>
      </c>
      <c r="V33" s="1"/>
      <c r="W33" s="43">
        <f>U33+V33</f>
        <v>41200</v>
      </c>
    </row>
    <row r="34" spans="1:23" ht="60" hidden="1">
      <c r="A34" s="26"/>
      <c r="B34" s="26"/>
      <c r="C34" s="31" t="s">
        <v>201</v>
      </c>
      <c r="D34" s="29" t="s">
        <v>24</v>
      </c>
      <c r="E34" s="45">
        <v>750</v>
      </c>
      <c r="F34" s="29"/>
      <c r="G34" s="45">
        <v>750</v>
      </c>
      <c r="I34" s="45">
        <v>750</v>
      </c>
      <c r="J34" s="1"/>
      <c r="K34" s="45">
        <v>750</v>
      </c>
      <c r="M34" s="45">
        <v>750</v>
      </c>
      <c r="O34" s="45">
        <v>750</v>
      </c>
      <c r="Q34" s="45">
        <v>750</v>
      </c>
      <c r="R34" s="1"/>
      <c r="S34" s="45">
        <v>750</v>
      </c>
      <c r="T34" s="1"/>
      <c r="U34" s="45">
        <v>750</v>
      </c>
      <c r="V34" s="1"/>
      <c r="W34" s="43">
        <f>U34+V34</f>
        <v>750</v>
      </c>
    </row>
    <row r="35" spans="1:23" ht="15" hidden="1">
      <c r="A35" s="26"/>
      <c r="B35" s="26">
        <v>75023</v>
      </c>
      <c r="C35" s="31"/>
      <c r="D35" s="29" t="s">
        <v>25</v>
      </c>
      <c r="E35" s="41">
        <f>E36+E37</f>
        <v>3100</v>
      </c>
      <c r="F35" s="29"/>
      <c r="G35" s="41">
        <f>G36+G37</f>
        <v>3100</v>
      </c>
      <c r="I35" s="41">
        <f>I36+I37</f>
        <v>3100</v>
      </c>
      <c r="J35" s="1"/>
      <c r="K35" s="41">
        <f>K36+K37</f>
        <v>3100</v>
      </c>
      <c r="M35" s="41">
        <f>M36+M37</f>
        <v>3100</v>
      </c>
      <c r="O35" s="41">
        <f>O36+O37</f>
        <v>3100</v>
      </c>
      <c r="Q35" s="41">
        <f>Q36+Q37</f>
        <v>3100</v>
      </c>
      <c r="R35" s="1"/>
      <c r="S35" s="41">
        <f>S36+S37</f>
        <v>3100</v>
      </c>
      <c r="T35" s="1"/>
      <c r="U35" s="41">
        <f>U36+U37</f>
        <v>3100</v>
      </c>
      <c r="V35" s="1"/>
      <c r="W35" s="41">
        <f>W36+W37</f>
        <v>3100</v>
      </c>
    </row>
    <row r="36" spans="1:23" ht="15" hidden="1">
      <c r="A36" s="26"/>
      <c r="B36" s="26"/>
      <c r="C36" s="31" t="s">
        <v>197</v>
      </c>
      <c r="D36" s="29" t="s">
        <v>18</v>
      </c>
      <c r="E36" s="45">
        <v>2500</v>
      </c>
      <c r="F36" s="29"/>
      <c r="G36" s="45">
        <v>2500</v>
      </c>
      <c r="I36" s="45">
        <v>2500</v>
      </c>
      <c r="J36" s="1"/>
      <c r="K36" s="45">
        <v>2500</v>
      </c>
      <c r="M36" s="45">
        <v>2500</v>
      </c>
      <c r="O36" s="45">
        <v>2500</v>
      </c>
      <c r="Q36" s="45">
        <v>2500</v>
      </c>
      <c r="R36" s="1"/>
      <c r="S36" s="45">
        <v>2500</v>
      </c>
      <c r="T36" s="1"/>
      <c r="U36" s="45">
        <v>2500</v>
      </c>
      <c r="V36" s="1"/>
      <c r="W36" s="41">
        <f>U36+V36</f>
        <v>2500</v>
      </c>
    </row>
    <row r="37" spans="1:23" ht="15" hidden="1">
      <c r="A37" s="26"/>
      <c r="B37" s="26"/>
      <c r="C37" s="31" t="s">
        <v>202</v>
      </c>
      <c r="D37" s="29" t="s">
        <v>26</v>
      </c>
      <c r="E37" s="45">
        <v>600</v>
      </c>
      <c r="F37" s="29"/>
      <c r="G37" s="45">
        <v>600</v>
      </c>
      <c r="I37" s="45">
        <v>600</v>
      </c>
      <c r="J37" s="1"/>
      <c r="K37" s="45">
        <v>600</v>
      </c>
      <c r="M37" s="45">
        <v>600</v>
      </c>
      <c r="O37" s="45">
        <v>600</v>
      </c>
      <c r="Q37" s="45">
        <v>600</v>
      </c>
      <c r="R37" s="1"/>
      <c r="S37" s="45">
        <v>600</v>
      </c>
      <c r="T37" s="1"/>
      <c r="U37" s="45">
        <v>600</v>
      </c>
      <c r="V37" s="1"/>
      <c r="W37" s="41">
        <f>U37+V37</f>
        <v>600</v>
      </c>
    </row>
    <row r="38" spans="1:23" ht="42.75" hidden="1">
      <c r="A38" s="48">
        <v>751</v>
      </c>
      <c r="B38" s="16"/>
      <c r="C38" s="35"/>
      <c r="D38" s="18" t="s">
        <v>27</v>
      </c>
      <c r="E38" s="47">
        <f>E39</f>
        <v>771</v>
      </c>
      <c r="F38" s="18"/>
      <c r="G38" s="47">
        <f>G39</f>
        <v>771</v>
      </c>
      <c r="I38" s="47">
        <f>I39</f>
        <v>771</v>
      </c>
      <c r="J38" s="1"/>
      <c r="K38" s="47">
        <f>K39</f>
        <v>771</v>
      </c>
      <c r="M38" s="47">
        <f>M39</f>
        <v>771</v>
      </c>
      <c r="O38" s="47">
        <f>O39</f>
        <v>771</v>
      </c>
      <c r="Q38" s="47">
        <f>Q39</f>
        <v>771</v>
      </c>
      <c r="R38" s="1"/>
      <c r="S38" s="47">
        <f>S39</f>
        <v>771</v>
      </c>
      <c r="T38" s="1"/>
      <c r="U38" s="47">
        <f>U39</f>
        <v>771</v>
      </c>
      <c r="V38" s="1"/>
      <c r="W38" s="47">
        <f>W39</f>
        <v>771</v>
      </c>
    </row>
    <row r="39" spans="1:23" ht="30" hidden="1">
      <c r="A39" s="26"/>
      <c r="B39" s="49">
        <v>75101</v>
      </c>
      <c r="C39" s="31"/>
      <c r="D39" s="29" t="s">
        <v>28</v>
      </c>
      <c r="E39" s="41">
        <f>E40</f>
        <v>771</v>
      </c>
      <c r="F39" s="29"/>
      <c r="G39" s="41">
        <f>G40</f>
        <v>771</v>
      </c>
      <c r="I39" s="41">
        <f>I40</f>
        <v>771</v>
      </c>
      <c r="J39" s="1"/>
      <c r="K39" s="41">
        <f>K40</f>
        <v>771</v>
      </c>
      <c r="M39" s="41">
        <f>M40</f>
        <v>771</v>
      </c>
      <c r="O39" s="41">
        <f>O40</f>
        <v>771</v>
      </c>
      <c r="Q39" s="41">
        <f>Q40</f>
        <v>771</v>
      </c>
      <c r="R39" s="1"/>
      <c r="S39" s="41">
        <f>S40</f>
        <v>771</v>
      </c>
      <c r="T39" s="1"/>
      <c r="U39" s="41">
        <f>U40</f>
        <v>771</v>
      </c>
      <c r="V39" s="1"/>
      <c r="W39" s="41">
        <f>W40</f>
        <v>771</v>
      </c>
    </row>
    <row r="40" spans="1:23" ht="60" hidden="1">
      <c r="A40" s="26"/>
      <c r="B40" s="26"/>
      <c r="C40" s="31" t="s">
        <v>191</v>
      </c>
      <c r="D40" s="29" t="s">
        <v>9</v>
      </c>
      <c r="E40" s="45">
        <v>771</v>
      </c>
      <c r="F40" s="29"/>
      <c r="G40" s="45">
        <v>771</v>
      </c>
      <c r="I40" s="45">
        <v>771</v>
      </c>
      <c r="J40" s="1"/>
      <c r="K40" s="45">
        <v>771</v>
      </c>
      <c r="M40" s="45">
        <v>771</v>
      </c>
      <c r="O40" s="45">
        <v>771</v>
      </c>
      <c r="Q40" s="45">
        <v>771</v>
      </c>
      <c r="R40" s="1"/>
      <c r="S40" s="45">
        <v>771</v>
      </c>
      <c r="T40" s="1"/>
      <c r="U40" s="45">
        <v>771</v>
      </c>
      <c r="V40" s="1"/>
      <c r="W40" s="41">
        <f>U40+V40</f>
        <v>771</v>
      </c>
    </row>
    <row r="41" spans="1:23" ht="28.5" hidden="1">
      <c r="A41" s="48">
        <v>754</v>
      </c>
      <c r="B41" s="8"/>
      <c r="C41" s="50"/>
      <c r="D41" s="18" t="s">
        <v>29</v>
      </c>
      <c r="E41" s="47">
        <f>E42+E44</f>
        <v>2500</v>
      </c>
      <c r="F41" s="18"/>
      <c r="G41" s="47">
        <f>G42+G44</f>
        <v>2500</v>
      </c>
      <c r="I41" s="47">
        <f>I42+I44</f>
        <v>2500</v>
      </c>
      <c r="J41" s="1"/>
      <c r="K41" s="47">
        <f>K42+K44</f>
        <v>2500</v>
      </c>
      <c r="M41" s="47">
        <f>M42+M44</f>
        <v>2500</v>
      </c>
      <c r="O41" s="47">
        <f>O42+O44</f>
        <v>2500</v>
      </c>
      <c r="Q41" s="47">
        <f>Q42+Q44</f>
        <v>2500</v>
      </c>
      <c r="R41" s="1"/>
      <c r="S41" s="47">
        <f>S42+S44</f>
        <v>2500</v>
      </c>
      <c r="T41" s="1"/>
      <c r="U41" s="47">
        <f>U42+U44</f>
        <v>2500</v>
      </c>
      <c r="V41" s="1"/>
      <c r="W41" s="47">
        <f>W42+W44</f>
        <v>2500</v>
      </c>
    </row>
    <row r="42" spans="1:23" ht="15" hidden="1">
      <c r="A42" s="26"/>
      <c r="B42" s="26">
        <v>75414</v>
      </c>
      <c r="C42" s="31"/>
      <c r="D42" s="29" t="s">
        <v>30</v>
      </c>
      <c r="E42" s="41">
        <f>E43</f>
        <v>2500</v>
      </c>
      <c r="F42" s="29"/>
      <c r="G42" s="41">
        <f>G43</f>
        <v>2500</v>
      </c>
      <c r="I42" s="41">
        <f>I43</f>
        <v>2500</v>
      </c>
      <c r="J42" s="1"/>
      <c r="K42" s="41">
        <f>K43</f>
        <v>2500</v>
      </c>
      <c r="M42" s="41">
        <f>M43</f>
        <v>2500</v>
      </c>
      <c r="O42" s="41">
        <f>O43</f>
        <v>2500</v>
      </c>
      <c r="Q42" s="41">
        <f>Q43</f>
        <v>2500</v>
      </c>
      <c r="R42" s="1"/>
      <c r="S42" s="41">
        <f>S43</f>
        <v>2500</v>
      </c>
      <c r="T42" s="1"/>
      <c r="U42" s="41">
        <f>U43</f>
        <v>2500</v>
      </c>
      <c r="V42" s="1"/>
      <c r="W42" s="41">
        <f>W43</f>
        <v>2500</v>
      </c>
    </row>
    <row r="43" spans="1:23" ht="60" hidden="1">
      <c r="A43" s="26"/>
      <c r="B43" s="26"/>
      <c r="C43" s="31" t="s">
        <v>191</v>
      </c>
      <c r="D43" s="29" t="s">
        <v>31</v>
      </c>
      <c r="E43" s="45">
        <v>2500</v>
      </c>
      <c r="F43" s="29"/>
      <c r="G43" s="45">
        <v>2500</v>
      </c>
      <c r="I43" s="45">
        <v>2500</v>
      </c>
      <c r="J43" s="1"/>
      <c r="K43" s="45">
        <v>2500</v>
      </c>
      <c r="M43" s="45">
        <v>2500</v>
      </c>
      <c r="O43" s="45">
        <v>2500</v>
      </c>
      <c r="Q43" s="45">
        <v>2500</v>
      </c>
      <c r="R43" s="1"/>
      <c r="S43" s="45">
        <v>2500</v>
      </c>
      <c r="T43" s="1"/>
      <c r="U43" s="45">
        <v>2500</v>
      </c>
      <c r="V43" s="1"/>
      <c r="W43" s="41">
        <f>U43+V43</f>
        <v>2500</v>
      </c>
    </row>
    <row r="44" spans="1:23" ht="15" hidden="1">
      <c r="A44" s="26"/>
      <c r="B44" s="26">
        <v>75495</v>
      </c>
      <c r="C44" s="31"/>
      <c r="D44" s="29" t="s">
        <v>8</v>
      </c>
      <c r="E44" s="32">
        <f>E45</f>
        <v>0</v>
      </c>
      <c r="F44" s="29"/>
      <c r="G44" s="32">
        <f>G45</f>
        <v>0</v>
      </c>
      <c r="I44" s="32">
        <f>I45</f>
        <v>0</v>
      </c>
      <c r="J44" s="1"/>
      <c r="K44" s="32">
        <f>K45</f>
        <v>0</v>
      </c>
      <c r="M44" s="32">
        <f>M45</f>
        <v>0</v>
      </c>
      <c r="O44" s="32">
        <f>O45</f>
        <v>0</v>
      </c>
      <c r="Q44" s="32">
        <f>Q45</f>
        <v>0</v>
      </c>
      <c r="R44" s="1"/>
      <c r="S44" s="32">
        <f>S45</f>
        <v>0</v>
      </c>
      <c r="T44" s="1"/>
      <c r="U44" s="32">
        <f>U45</f>
        <v>0</v>
      </c>
      <c r="V44" s="1"/>
      <c r="W44" s="32">
        <f>W45</f>
        <v>0</v>
      </c>
    </row>
    <row r="45" spans="1:23" ht="60" hidden="1">
      <c r="A45" s="26"/>
      <c r="B45" s="26"/>
      <c r="C45" s="31" t="s">
        <v>203</v>
      </c>
      <c r="D45" s="29" t="s">
        <v>204</v>
      </c>
      <c r="E45" s="51"/>
      <c r="F45" s="29"/>
      <c r="G45" s="51"/>
      <c r="I45" s="51"/>
      <c r="J45" s="1"/>
      <c r="K45" s="51"/>
      <c r="M45" s="51"/>
      <c r="O45" s="51"/>
      <c r="Q45" s="51"/>
      <c r="R45" s="1"/>
      <c r="S45" s="51"/>
      <c r="T45" s="1"/>
      <c r="U45" s="51"/>
      <c r="V45" s="1"/>
      <c r="W45" s="41">
        <f>U45+V45</f>
        <v>0</v>
      </c>
    </row>
    <row r="46" spans="1:23" ht="64.5" customHeight="1">
      <c r="A46" s="48">
        <v>756</v>
      </c>
      <c r="B46" s="16"/>
      <c r="C46" s="35"/>
      <c r="D46" s="18" t="s">
        <v>32</v>
      </c>
      <c r="E46" s="47">
        <f>E47+E50+E59+E72+E76</f>
        <v>4713568</v>
      </c>
      <c r="F46" s="18"/>
      <c r="G46" s="47">
        <f>G47+G50+G59+G72+G76</f>
        <v>4713568</v>
      </c>
      <c r="I46" s="47">
        <f>I47+I50+I59+I72+I76</f>
        <v>4713568</v>
      </c>
      <c r="J46" s="47">
        <f>J47+J50+J59+J72+J76</f>
        <v>-31603</v>
      </c>
      <c r="K46" s="47">
        <f>K47+K50+K59+K72+K76</f>
        <v>4681965</v>
      </c>
      <c r="M46" s="47">
        <f>M47+M50+M59+M72+M76</f>
        <v>4681965</v>
      </c>
      <c r="N46" s="47">
        <f>N47+N50+N59+N72+N76</f>
        <v>10200</v>
      </c>
      <c r="O46" s="47">
        <f>O47+O50+O59+O72+O76</f>
        <v>4692165</v>
      </c>
      <c r="P46" s="47">
        <f>P47+P50+P59+P72+P76</f>
        <v>23000</v>
      </c>
      <c r="Q46" s="47">
        <f>Q47+Q50+Q59+Q72+Q76</f>
        <v>4715165</v>
      </c>
      <c r="R46" s="1"/>
      <c r="S46" s="47">
        <f>S47+S50+S59+S72+S76</f>
        <v>4715165</v>
      </c>
      <c r="T46" s="1"/>
      <c r="U46" s="47">
        <f>U47+U50+U59+U72+U76</f>
        <v>4715165</v>
      </c>
      <c r="V46" s="47">
        <f>V47+V50+V59+V72+V76</f>
        <v>289100</v>
      </c>
      <c r="W46" s="47">
        <f>W47+W50+W59+W72+W76</f>
        <v>5004265</v>
      </c>
    </row>
    <row r="47" spans="1:23" ht="30" hidden="1">
      <c r="A47" s="26"/>
      <c r="B47" s="49">
        <v>75601</v>
      </c>
      <c r="C47" s="31"/>
      <c r="D47" s="29" t="s">
        <v>33</v>
      </c>
      <c r="E47" s="41">
        <f>SUM(E48:E49)</f>
        <v>4520</v>
      </c>
      <c r="F47" s="29"/>
      <c r="G47" s="41">
        <f>SUM(G48:G49)</f>
        <v>4520</v>
      </c>
      <c r="I47" s="41">
        <f>SUM(I48:I49)</f>
        <v>4520</v>
      </c>
      <c r="J47" s="1"/>
      <c r="K47" s="41">
        <f>SUM(K48:K49)</f>
        <v>4520</v>
      </c>
      <c r="M47" s="41">
        <f>SUM(M48:M49)</f>
        <v>4520</v>
      </c>
      <c r="O47" s="41">
        <f>SUM(O48:O49)</f>
        <v>4520</v>
      </c>
      <c r="Q47" s="41">
        <f>SUM(Q48:Q49)</f>
        <v>4520</v>
      </c>
      <c r="R47" s="1"/>
      <c r="S47" s="41">
        <f>SUM(S48:S49)</f>
        <v>4520</v>
      </c>
      <c r="T47" s="1"/>
      <c r="U47" s="41">
        <f>SUM(U48:U49)</f>
        <v>4520</v>
      </c>
      <c r="V47" s="1"/>
      <c r="W47" s="41">
        <f>SUM(W48:W49)</f>
        <v>4520</v>
      </c>
    </row>
    <row r="48" spans="1:23" ht="45" hidden="1">
      <c r="A48" s="26"/>
      <c r="B48" s="26"/>
      <c r="C48" s="31" t="s">
        <v>205</v>
      </c>
      <c r="D48" s="29" t="s">
        <v>34</v>
      </c>
      <c r="E48" s="45">
        <v>4500</v>
      </c>
      <c r="F48" s="29"/>
      <c r="G48" s="45">
        <v>4500</v>
      </c>
      <c r="I48" s="45">
        <v>4500</v>
      </c>
      <c r="J48" s="1"/>
      <c r="K48" s="45">
        <v>4500</v>
      </c>
      <c r="M48" s="45">
        <v>4500</v>
      </c>
      <c r="O48" s="45">
        <v>4500</v>
      </c>
      <c r="Q48" s="45">
        <v>4500</v>
      </c>
      <c r="R48" s="1"/>
      <c r="S48" s="45">
        <v>4500</v>
      </c>
      <c r="T48" s="1"/>
      <c r="U48" s="45">
        <v>4500</v>
      </c>
      <c r="V48" s="1"/>
      <c r="W48" s="45">
        <v>4500</v>
      </c>
    </row>
    <row r="49" spans="1:23" ht="30" hidden="1">
      <c r="A49" s="26"/>
      <c r="B49" s="26"/>
      <c r="C49" s="31" t="s">
        <v>206</v>
      </c>
      <c r="D49" s="29" t="s">
        <v>35</v>
      </c>
      <c r="E49" s="45">
        <v>20</v>
      </c>
      <c r="F49" s="29"/>
      <c r="G49" s="45">
        <v>20</v>
      </c>
      <c r="I49" s="45">
        <v>20</v>
      </c>
      <c r="J49" s="1"/>
      <c r="K49" s="45">
        <v>20</v>
      </c>
      <c r="M49" s="45">
        <v>20</v>
      </c>
      <c r="O49" s="45">
        <v>20</v>
      </c>
      <c r="Q49" s="45">
        <v>20</v>
      </c>
      <c r="R49" s="1"/>
      <c r="S49" s="45">
        <v>20</v>
      </c>
      <c r="T49" s="1"/>
      <c r="U49" s="45">
        <v>20</v>
      </c>
      <c r="V49" s="1"/>
      <c r="W49" s="45">
        <v>20</v>
      </c>
    </row>
    <row r="50" spans="1:23" ht="63.75" customHeight="1">
      <c r="A50" s="26"/>
      <c r="B50" s="49">
        <v>75615</v>
      </c>
      <c r="C50" s="31"/>
      <c r="D50" s="29" t="s">
        <v>36</v>
      </c>
      <c r="E50" s="41">
        <f>SUM(E51:E58)</f>
        <v>940786</v>
      </c>
      <c r="F50" s="29"/>
      <c r="G50" s="41">
        <f>SUM(G51:G58)</f>
        <v>940786</v>
      </c>
      <c r="I50" s="41">
        <f>SUM(I51:I58)</f>
        <v>940786</v>
      </c>
      <c r="J50" s="1"/>
      <c r="K50" s="41">
        <f>SUM(K51:K58)</f>
        <v>940786</v>
      </c>
      <c r="M50" s="41">
        <f>SUM(M51:M58)</f>
        <v>940786</v>
      </c>
      <c r="N50" s="41">
        <f>SUM(N51:N58)</f>
        <v>200</v>
      </c>
      <c r="O50" s="41">
        <f>SUM(O51:O58)</f>
        <v>940986</v>
      </c>
      <c r="Q50" s="41">
        <f>SUM(Q51:Q58)</f>
        <v>940986</v>
      </c>
      <c r="R50" s="1"/>
      <c r="S50" s="41">
        <f>SUM(S51:S58)</f>
        <v>940986</v>
      </c>
      <c r="T50" s="1"/>
      <c r="U50" s="41">
        <f>SUM(U51:U58)</f>
        <v>940986</v>
      </c>
      <c r="V50" s="41">
        <f>SUM(V51:V58)</f>
        <v>141700</v>
      </c>
      <c r="W50" s="41">
        <f>SUM(W51:W58)</f>
        <v>1082686</v>
      </c>
    </row>
    <row r="51" spans="1:23" ht="15">
      <c r="A51" s="26"/>
      <c r="B51" s="26"/>
      <c r="C51" s="31" t="s">
        <v>207</v>
      </c>
      <c r="D51" s="29" t="s">
        <v>37</v>
      </c>
      <c r="E51" s="43">
        <v>736570</v>
      </c>
      <c r="F51" s="29"/>
      <c r="G51" s="43">
        <v>736570</v>
      </c>
      <c r="I51" s="43">
        <v>736570</v>
      </c>
      <c r="J51" s="1"/>
      <c r="K51" s="43">
        <v>736570</v>
      </c>
      <c r="M51" s="43">
        <v>736570</v>
      </c>
      <c r="O51" s="43">
        <v>736570</v>
      </c>
      <c r="Q51" s="43">
        <f>O51+P51</f>
        <v>736570</v>
      </c>
      <c r="R51" s="1"/>
      <c r="S51" s="43">
        <f>Q51+R51</f>
        <v>736570</v>
      </c>
      <c r="T51" s="1"/>
      <c r="U51" s="43">
        <f>S51+T51</f>
        <v>736570</v>
      </c>
      <c r="V51" s="1">
        <v>120000</v>
      </c>
      <c r="W51" s="43">
        <f>U51+V51</f>
        <v>856570</v>
      </c>
    </row>
    <row r="52" spans="1:23" ht="15">
      <c r="A52" s="26"/>
      <c r="B52" s="26"/>
      <c r="C52" s="31" t="s">
        <v>208</v>
      </c>
      <c r="D52" s="29" t="s">
        <v>38</v>
      </c>
      <c r="E52" s="43">
        <v>153200</v>
      </c>
      <c r="F52" s="29"/>
      <c r="G52" s="43">
        <v>153200</v>
      </c>
      <c r="I52" s="43">
        <v>153200</v>
      </c>
      <c r="J52" s="1"/>
      <c r="K52" s="43">
        <v>153200</v>
      </c>
      <c r="M52" s="43">
        <v>153200</v>
      </c>
      <c r="O52" s="43">
        <v>153200</v>
      </c>
      <c r="Q52" s="43">
        <f aca="true" t="shared" si="6" ref="Q52:S58">O52+P52</f>
        <v>153200</v>
      </c>
      <c r="R52" s="1"/>
      <c r="S52" s="43">
        <f t="shared" si="6"/>
        <v>153200</v>
      </c>
      <c r="T52" s="1"/>
      <c r="U52" s="43">
        <f aca="true" t="shared" si="7" ref="U52:U58">S52+T52</f>
        <v>153200</v>
      </c>
      <c r="V52" s="1">
        <v>-3600</v>
      </c>
      <c r="W52" s="43">
        <f aca="true" t="shared" si="8" ref="W52:W58">U52+V52</f>
        <v>149600</v>
      </c>
    </row>
    <row r="53" spans="1:23" ht="15" hidden="1">
      <c r="A53" s="26"/>
      <c r="B53" s="26"/>
      <c r="C53" s="31" t="s">
        <v>209</v>
      </c>
      <c r="D53" s="29" t="s">
        <v>39</v>
      </c>
      <c r="E53" s="43">
        <v>2210</v>
      </c>
      <c r="F53" s="29"/>
      <c r="G53" s="43">
        <v>2210</v>
      </c>
      <c r="I53" s="43">
        <v>2210</v>
      </c>
      <c r="J53" s="1"/>
      <c r="K53" s="43">
        <v>2210</v>
      </c>
      <c r="M53" s="43">
        <v>2210</v>
      </c>
      <c r="O53" s="43">
        <v>2210</v>
      </c>
      <c r="Q53" s="43">
        <f t="shared" si="6"/>
        <v>2210</v>
      </c>
      <c r="R53" s="1"/>
      <c r="S53" s="43">
        <f t="shared" si="6"/>
        <v>2210</v>
      </c>
      <c r="T53" s="1"/>
      <c r="U53" s="43">
        <f t="shared" si="7"/>
        <v>2210</v>
      </c>
      <c r="V53" s="1"/>
      <c r="W53" s="43">
        <f t="shared" si="8"/>
        <v>2210</v>
      </c>
    </row>
    <row r="54" spans="1:23" ht="15">
      <c r="A54" s="26"/>
      <c r="B54" s="26"/>
      <c r="C54" s="31" t="s">
        <v>210</v>
      </c>
      <c r="D54" s="29" t="s">
        <v>40</v>
      </c>
      <c r="E54" s="45">
        <v>20180</v>
      </c>
      <c r="F54" s="29"/>
      <c r="G54" s="45">
        <v>20180</v>
      </c>
      <c r="I54" s="45">
        <v>20180</v>
      </c>
      <c r="J54" s="1"/>
      <c r="K54" s="45">
        <v>20180</v>
      </c>
      <c r="M54" s="45">
        <v>20180</v>
      </c>
      <c r="O54" s="45">
        <v>20180</v>
      </c>
      <c r="Q54" s="43">
        <f t="shared" si="6"/>
        <v>20180</v>
      </c>
      <c r="R54" s="1"/>
      <c r="S54" s="43">
        <f t="shared" si="6"/>
        <v>20180</v>
      </c>
      <c r="T54" s="1"/>
      <c r="U54" s="43">
        <f t="shared" si="7"/>
        <v>20180</v>
      </c>
      <c r="V54" s="1">
        <v>10000</v>
      </c>
      <c r="W54" s="43">
        <f t="shared" si="8"/>
        <v>30180</v>
      </c>
    </row>
    <row r="55" spans="1:23" ht="15">
      <c r="A55" s="26"/>
      <c r="B55" s="26"/>
      <c r="C55" s="31" t="s">
        <v>211</v>
      </c>
      <c r="D55" s="29" t="s">
        <v>41</v>
      </c>
      <c r="E55" s="45">
        <v>28000</v>
      </c>
      <c r="F55" s="29"/>
      <c r="G55" s="45">
        <v>28000</v>
      </c>
      <c r="I55" s="45">
        <v>28000</v>
      </c>
      <c r="J55" s="1"/>
      <c r="K55" s="45">
        <v>28000</v>
      </c>
      <c r="M55" s="45">
        <v>28000</v>
      </c>
      <c r="O55" s="45">
        <v>28000</v>
      </c>
      <c r="Q55" s="43">
        <f t="shared" si="6"/>
        <v>28000</v>
      </c>
      <c r="R55" s="1"/>
      <c r="S55" s="43">
        <f t="shared" si="6"/>
        <v>28000</v>
      </c>
      <c r="T55" s="1"/>
      <c r="U55" s="43">
        <f t="shared" si="7"/>
        <v>28000</v>
      </c>
      <c r="V55" s="1">
        <v>14500</v>
      </c>
      <c r="W55" s="43">
        <f t="shared" si="8"/>
        <v>42500</v>
      </c>
    </row>
    <row r="56" spans="1:23" ht="15" hidden="1">
      <c r="A56" s="26"/>
      <c r="B56" s="26"/>
      <c r="C56" s="31" t="s">
        <v>212</v>
      </c>
      <c r="D56" s="29" t="s">
        <v>42</v>
      </c>
      <c r="E56" s="43">
        <v>0</v>
      </c>
      <c r="F56" s="29"/>
      <c r="G56" s="43">
        <v>0</v>
      </c>
      <c r="I56" s="43">
        <v>0</v>
      </c>
      <c r="J56" s="1"/>
      <c r="K56" s="43">
        <v>0</v>
      </c>
      <c r="M56" s="43">
        <v>0</v>
      </c>
      <c r="N56" s="52">
        <v>200</v>
      </c>
      <c r="O56" s="43">
        <f>N56</f>
        <v>200</v>
      </c>
      <c r="Q56" s="43">
        <f t="shared" si="6"/>
        <v>200</v>
      </c>
      <c r="R56" s="1"/>
      <c r="S56" s="43">
        <f t="shared" si="6"/>
        <v>200</v>
      </c>
      <c r="T56" s="1"/>
      <c r="U56" s="43">
        <f t="shared" si="7"/>
        <v>200</v>
      </c>
      <c r="V56" s="1"/>
      <c r="W56" s="43">
        <f t="shared" si="8"/>
        <v>200</v>
      </c>
    </row>
    <row r="57" spans="1:23" ht="15" hidden="1">
      <c r="A57" s="26"/>
      <c r="B57" s="26"/>
      <c r="C57" s="31" t="s">
        <v>197</v>
      </c>
      <c r="D57" s="29" t="s">
        <v>18</v>
      </c>
      <c r="E57" s="43">
        <v>26</v>
      </c>
      <c r="F57" s="29"/>
      <c r="G57" s="43">
        <v>26</v>
      </c>
      <c r="I57" s="43">
        <v>26</v>
      </c>
      <c r="J57" s="1"/>
      <c r="K57" s="43">
        <v>26</v>
      </c>
      <c r="M57" s="43">
        <v>26</v>
      </c>
      <c r="O57" s="43">
        <v>26</v>
      </c>
      <c r="Q57" s="43">
        <f t="shared" si="6"/>
        <v>26</v>
      </c>
      <c r="R57" s="1"/>
      <c r="S57" s="43">
        <f t="shared" si="6"/>
        <v>26</v>
      </c>
      <c r="T57" s="1"/>
      <c r="U57" s="43">
        <f t="shared" si="7"/>
        <v>26</v>
      </c>
      <c r="V57" s="1"/>
      <c r="W57" s="43">
        <f t="shared" si="8"/>
        <v>26</v>
      </c>
    </row>
    <row r="58" spans="1:23" ht="30">
      <c r="A58" s="26"/>
      <c r="B58" s="26"/>
      <c r="C58" s="31" t="s">
        <v>206</v>
      </c>
      <c r="D58" s="29" t="s">
        <v>35</v>
      </c>
      <c r="E58" s="53">
        <v>600</v>
      </c>
      <c r="F58" s="29"/>
      <c r="G58" s="53">
        <v>600</v>
      </c>
      <c r="I58" s="53">
        <v>600</v>
      </c>
      <c r="J58" s="1"/>
      <c r="K58" s="53">
        <v>600</v>
      </c>
      <c r="M58" s="53">
        <v>600</v>
      </c>
      <c r="O58" s="53">
        <v>600</v>
      </c>
      <c r="Q58" s="43">
        <f t="shared" si="6"/>
        <v>600</v>
      </c>
      <c r="R58" s="1"/>
      <c r="S58" s="43">
        <f t="shared" si="6"/>
        <v>600</v>
      </c>
      <c r="T58" s="1"/>
      <c r="U58" s="43">
        <f t="shared" si="7"/>
        <v>600</v>
      </c>
      <c r="V58" s="119">
        <v>800</v>
      </c>
      <c r="W58" s="43">
        <f t="shared" si="8"/>
        <v>1400</v>
      </c>
    </row>
    <row r="59" spans="1:23" ht="61.5" customHeight="1">
      <c r="A59" s="26"/>
      <c r="B59" s="49">
        <v>75616</v>
      </c>
      <c r="C59" s="31"/>
      <c r="D59" s="29" t="s">
        <v>43</v>
      </c>
      <c r="E59" s="41">
        <f>SUM(E60:E71)</f>
        <v>915933</v>
      </c>
      <c r="F59" s="29"/>
      <c r="G59" s="41">
        <f>SUM(G60:G71)</f>
        <v>915933</v>
      </c>
      <c r="I59" s="41">
        <f>SUM(I60:I71)</f>
        <v>915933</v>
      </c>
      <c r="J59" s="41">
        <f>SUM(J60:J71)</f>
        <v>-5000</v>
      </c>
      <c r="K59" s="41">
        <f>SUM(K60:K71)</f>
        <v>910933</v>
      </c>
      <c r="M59" s="41">
        <f>SUM(M60:M71)</f>
        <v>910933</v>
      </c>
      <c r="O59" s="41">
        <f>SUM(O60:O71)</f>
        <v>910933</v>
      </c>
      <c r="P59" s="41">
        <f>SUM(P60:P71)</f>
        <v>23000</v>
      </c>
      <c r="Q59" s="41">
        <f>SUM(Q60:Q71)</f>
        <v>933933</v>
      </c>
      <c r="R59" s="1"/>
      <c r="S59" s="41">
        <f>SUM(S60:S71)</f>
        <v>933933</v>
      </c>
      <c r="T59" s="1"/>
      <c r="U59" s="41">
        <f>SUM(U60:U71)</f>
        <v>933933</v>
      </c>
      <c r="V59" s="41">
        <f>SUM(V60:V71)</f>
        <v>147400</v>
      </c>
      <c r="W59" s="41">
        <f>SUM(W60:W71)</f>
        <v>1081333</v>
      </c>
    </row>
    <row r="60" spans="1:23" ht="15">
      <c r="A60" s="26"/>
      <c r="B60" s="26"/>
      <c r="C60" s="31" t="s">
        <v>207</v>
      </c>
      <c r="D60" s="29" t="s">
        <v>37</v>
      </c>
      <c r="E60" s="43">
        <v>403600</v>
      </c>
      <c r="F60" s="29"/>
      <c r="G60" s="43">
        <v>403600</v>
      </c>
      <c r="I60" s="43">
        <v>403600</v>
      </c>
      <c r="J60" s="1"/>
      <c r="K60" s="43">
        <v>403600</v>
      </c>
      <c r="M60" s="43">
        <v>403600</v>
      </c>
      <c r="O60" s="43">
        <v>403600</v>
      </c>
      <c r="Q60" s="43">
        <v>403600</v>
      </c>
      <c r="R60" s="1"/>
      <c r="S60" s="43">
        <v>403600</v>
      </c>
      <c r="T60" s="1"/>
      <c r="U60" s="43">
        <v>403600</v>
      </c>
      <c r="V60" s="1">
        <v>30000</v>
      </c>
      <c r="W60" s="45">
        <f aca="true" t="shared" si="9" ref="W60:W68">U60+V60</f>
        <v>433600</v>
      </c>
    </row>
    <row r="61" spans="1:23" ht="15">
      <c r="A61" s="26"/>
      <c r="B61" s="26"/>
      <c r="C61" s="31" t="s">
        <v>208</v>
      </c>
      <c r="D61" s="29" t="s">
        <v>38</v>
      </c>
      <c r="E61" s="43">
        <v>360700</v>
      </c>
      <c r="F61" s="29"/>
      <c r="G61" s="43">
        <v>360700</v>
      </c>
      <c r="I61" s="43">
        <v>360700</v>
      </c>
      <c r="J61" s="1"/>
      <c r="K61" s="43">
        <v>360700</v>
      </c>
      <c r="M61" s="43">
        <v>360700</v>
      </c>
      <c r="O61" s="43">
        <v>360700</v>
      </c>
      <c r="Q61" s="43">
        <v>360700</v>
      </c>
      <c r="R61" s="1"/>
      <c r="S61" s="43">
        <v>360700</v>
      </c>
      <c r="T61" s="1"/>
      <c r="U61" s="43">
        <v>360700</v>
      </c>
      <c r="V61" s="1">
        <v>37000</v>
      </c>
      <c r="W61" s="45">
        <f t="shared" si="9"/>
        <v>397700</v>
      </c>
    </row>
    <row r="62" spans="1:23" ht="15" hidden="1">
      <c r="A62" s="26"/>
      <c r="B62" s="26"/>
      <c r="C62" s="31" t="s">
        <v>209</v>
      </c>
      <c r="D62" s="29" t="s">
        <v>39</v>
      </c>
      <c r="E62" s="43">
        <v>141</v>
      </c>
      <c r="F62" s="29"/>
      <c r="G62" s="43">
        <v>141</v>
      </c>
      <c r="I62" s="43">
        <v>141</v>
      </c>
      <c r="J62" s="1"/>
      <c r="K62" s="43">
        <v>141</v>
      </c>
      <c r="M62" s="43">
        <v>141</v>
      </c>
      <c r="O62" s="43">
        <v>141</v>
      </c>
      <c r="Q62" s="43">
        <v>141</v>
      </c>
      <c r="R62" s="1"/>
      <c r="S62" s="43">
        <v>141</v>
      </c>
      <c r="T62" s="1"/>
      <c r="U62" s="43">
        <v>141</v>
      </c>
      <c r="V62" s="1"/>
      <c r="W62" s="45">
        <f t="shared" si="9"/>
        <v>141</v>
      </c>
    </row>
    <row r="63" spans="1:23" ht="15" hidden="1">
      <c r="A63" s="26"/>
      <c r="B63" s="26"/>
      <c r="C63" s="31" t="s">
        <v>210</v>
      </c>
      <c r="D63" s="29" t="s">
        <v>40</v>
      </c>
      <c r="E63" s="45">
        <v>51712</v>
      </c>
      <c r="F63" s="29"/>
      <c r="G63" s="45">
        <v>51712</v>
      </c>
      <c r="I63" s="45">
        <v>51712</v>
      </c>
      <c r="J63" s="1"/>
      <c r="K63" s="45">
        <v>51712</v>
      </c>
      <c r="M63" s="45">
        <v>51712</v>
      </c>
      <c r="O63" s="45">
        <v>51712</v>
      </c>
      <c r="P63">
        <v>23000</v>
      </c>
      <c r="Q63" s="45">
        <f>O63+P63</f>
        <v>74712</v>
      </c>
      <c r="R63" s="1"/>
      <c r="S63" s="45">
        <f>Q63+R63</f>
        <v>74712</v>
      </c>
      <c r="T63" s="1"/>
      <c r="U63" s="45">
        <f>S63+T63</f>
        <v>74712</v>
      </c>
      <c r="V63" s="1"/>
      <c r="W63" s="45">
        <f t="shared" si="9"/>
        <v>74712</v>
      </c>
    </row>
    <row r="64" spans="1:23" ht="15" hidden="1">
      <c r="A64" s="26"/>
      <c r="B64" s="26"/>
      <c r="C64" s="31" t="s">
        <v>213</v>
      </c>
      <c r="D64" s="29" t="s">
        <v>44</v>
      </c>
      <c r="E64" s="53">
        <v>2100</v>
      </c>
      <c r="F64" s="29"/>
      <c r="G64" s="53">
        <v>2100</v>
      </c>
      <c r="I64" s="53">
        <v>2100</v>
      </c>
      <c r="J64" s="1"/>
      <c r="K64" s="53">
        <v>2100</v>
      </c>
      <c r="M64" s="53">
        <v>2100</v>
      </c>
      <c r="O64" s="53">
        <v>2100</v>
      </c>
      <c r="Q64" s="53">
        <v>2100</v>
      </c>
      <c r="R64" s="1"/>
      <c r="S64" s="53">
        <v>2100</v>
      </c>
      <c r="T64" s="1"/>
      <c r="U64" s="53">
        <v>2100</v>
      </c>
      <c r="V64" s="1"/>
      <c r="W64" s="45">
        <f t="shared" si="9"/>
        <v>2100</v>
      </c>
    </row>
    <row r="65" spans="1:23" ht="15" hidden="1">
      <c r="A65" s="26"/>
      <c r="B65" s="26"/>
      <c r="C65" s="31" t="s">
        <v>214</v>
      </c>
      <c r="D65" s="29" t="s">
        <v>45</v>
      </c>
      <c r="E65" s="53">
        <v>30</v>
      </c>
      <c r="F65" s="29"/>
      <c r="G65" s="53">
        <v>30</v>
      </c>
      <c r="I65" s="53">
        <v>30</v>
      </c>
      <c r="J65" s="1"/>
      <c r="K65" s="53">
        <v>30</v>
      </c>
      <c r="M65" s="53">
        <v>30</v>
      </c>
      <c r="O65" s="53">
        <v>30</v>
      </c>
      <c r="Q65" s="53">
        <v>30</v>
      </c>
      <c r="R65" s="1"/>
      <c r="S65" s="53">
        <v>30</v>
      </c>
      <c r="T65" s="1"/>
      <c r="U65" s="53">
        <v>30</v>
      </c>
      <c r="V65" s="1"/>
      <c r="W65" s="45">
        <f t="shared" si="9"/>
        <v>30</v>
      </c>
    </row>
    <row r="66" spans="1:23" ht="15">
      <c r="A66" s="26"/>
      <c r="B66" s="26"/>
      <c r="C66" s="31" t="s">
        <v>215</v>
      </c>
      <c r="D66" s="29" t="s">
        <v>46</v>
      </c>
      <c r="E66" s="53">
        <v>150</v>
      </c>
      <c r="F66" s="29"/>
      <c r="G66" s="53">
        <v>150</v>
      </c>
      <c r="I66" s="53">
        <v>150</v>
      </c>
      <c r="J66" s="1"/>
      <c r="K66" s="53">
        <v>150</v>
      </c>
      <c r="M66" s="53">
        <v>150</v>
      </c>
      <c r="O66" s="53">
        <v>150</v>
      </c>
      <c r="Q66" s="53">
        <v>150</v>
      </c>
      <c r="R66" s="1"/>
      <c r="S66" s="53">
        <v>150</v>
      </c>
      <c r="T66" s="1"/>
      <c r="U66" s="53">
        <v>150</v>
      </c>
      <c r="V66" s="1">
        <v>400</v>
      </c>
      <c r="W66" s="45">
        <f t="shared" si="9"/>
        <v>550</v>
      </c>
    </row>
    <row r="67" spans="1:23" ht="30" hidden="1">
      <c r="A67" s="26"/>
      <c r="B67" s="26"/>
      <c r="C67" s="31" t="s">
        <v>216</v>
      </c>
      <c r="D67" s="29" t="s">
        <v>217</v>
      </c>
      <c r="E67" s="45">
        <v>5000</v>
      </c>
      <c r="F67" s="29"/>
      <c r="G67" s="45">
        <v>5000</v>
      </c>
      <c r="I67" s="45">
        <v>5000</v>
      </c>
      <c r="J67" s="33">
        <v>-5000</v>
      </c>
      <c r="K67" s="45">
        <f>I67+J67</f>
        <v>0</v>
      </c>
      <c r="M67" s="45">
        <f>K67+L67</f>
        <v>0</v>
      </c>
      <c r="O67" s="45">
        <f>M67+N67</f>
        <v>0</v>
      </c>
      <c r="Q67" s="45">
        <f>O67+P67</f>
        <v>0</v>
      </c>
      <c r="R67" s="1"/>
      <c r="S67" s="45">
        <f>Q67+R67</f>
        <v>0</v>
      </c>
      <c r="T67" s="1"/>
      <c r="U67" s="45">
        <f>S67+T67</f>
        <v>0</v>
      </c>
      <c r="V67" s="1"/>
      <c r="W67" s="45">
        <f t="shared" si="9"/>
        <v>0</v>
      </c>
    </row>
    <row r="68" spans="1:23" ht="15">
      <c r="A68" s="26"/>
      <c r="B68" s="26"/>
      <c r="C68" s="31" t="s">
        <v>211</v>
      </c>
      <c r="D68" s="29" t="s">
        <v>41</v>
      </c>
      <c r="E68" s="53">
        <v>87000</v>
      </c>
      <c r="F68" s="29"/>
      <c r="G68" s="53">
        <v>87000</v>
      </c>
      <c r="I68" s="53">
        <v>87000</v>
      </c>
      <c r="J68" s="1"/>
      <c r="K68" s="53">
        <v>87000</v>
      </c>
      <c r="M68" s="53">
        <v>87000</v>
      </c>
      <c r="O68" s="53">
        <v>87000</v>
      </c>
      <c r="Q68" s="53">
        <v>87000</v>
      </c>
      <c r="R68" s="1"/>
      <c r="S68" s="53">
        <v>87000</v>
      </c>
      <c r="T68" s="1"/>
      <c r="U68" s="53">
        <v>87000</v>
      </c>
      <c r="V68" s="1">
        <v>80000</v>
      </c>
      <c r="W68" s="45">
        <f t="shared" si="9"/>
        <v>167000</v>
      </c>
    </row>
    <row r="69" spans="1:23" ht="15" hidden="1">
      <c r="A69" s="26"/>
      <c r="B69" s="26"/>
      <c r="C69" s="31" t="s">
        <v>212</v>
      </c>
      <c r="D69" s="29" t="s">
        <v>42</v>
      </c>
      <c r="E69" s="53">
        <v>0</v>
      </c>
      <c r="F69" s="29"/>
      <c r="G69" s="53">
        <v>0</v>
      </c>
      <c r="I69" s="53">
        <v>0</v>
      </c>
      <c r="J69" s="1"/>
      <c r="K69" s="53">
        <v>0</v>
      </c>
      <c r="M69" s="53">
        <v>0</v>
      </c>
      <c r="O69" s="53">
        <v>0</v>
      </c>
      <c r="Q69" s="53">
        <v>0</v>
      </c>
      <c r="R69" s="1"/>
      <c r="S69" s="53">
        <v>0</v>
      </c>
      <c r="T69" s="1"/>
      <c r="U69" s="53">
        <v>0</v>
      </c>
      <c r="V69" s="1"/>
      <c r="W69" s="45">
        <f>U69+V69</f>
        <v>0</v>
      </c>
    </row>
    <row r="70" spans="1:23" ht="15" hidden="1">
      <c r="A70" s="26"/>
      <c r="B70" s="26"/>
      <c r="C70" s="31" t="s">
        <v>197</v>
      </c>
      <c r="D70" s="29" t="s">
        <v>18</v>
      </c>
      <c r="E70" s="53">
        <v>2000</v>
      </c>
      <c r="F70" s="29"/>
      <c r="G70" s="53">
        <v>2000</v>
      </c>
      <c r="I70" s="53">
        <v>2000</v>
      </c>
      <c r="J70" s="1"/>
      <c r="K70" s="53">
        <v>2000</v>
      </c>
      <c r="M70" s="53">
        <v>2000</v>
      </c>
      <c r="O70" s="53">
        <v>2000</v>
      </c>
      <c r="Q70" s="53">
        <v>2000</v>
      </c>
      <c r="R70" s="1"/>
      <c r="S70" s="53">
        <v>2000</v>
      </c>
      <c r="T70" s="1"/>
      <c r="U70" s="53">
        <v>2000</v>
      </c>
      <c r="V70" s="1"/>
      <c r="W70" s="53">
        <v>2000</v>
      </c>
    </row>
    <row r="71" spans="1:23" ht="30" hidden="1">
      <c r="A71" s="26"/>
      <c r="B71" s="26"/>
      <c r="C71" s="31" t="s">
        <v>206</v>
      </c>
      <c r="D71" s="29" t="s">
        <v>35</v>
      </c>
      <c r="E71" s="45">
        <v>3500</v>
      </c>
      <c r="F71" s="29"/>
      <c r="G71" s="45">
        <v>3500</v>
      </c>
      <c r="I71" s="45">
        <v>3500</v>
      </c>
      <c r="J71" s="1"/>
      <c r="K71" s="45">
        <v>3500</v>
      </c>
      <c r="M71" s="45">
        <v>3500</v>
      </c>
      <c r="O71" s="45">
        <v>3500</v>
      </c>
      <c r="Q71" s="45">
        <v>3500</v>
      </c>
      <c r="R71" s="1"/>
      <c r="S71" s="45">
        <v>3500</v>
      </c>
      <c r="T71" s="1"/>
      <c r="U71" s="45">
        <v>3500</v>
      </c>
      <c r="V71" s="1"/>
      <c r="W71" s="45">
        <v>3500</v>
      </c>
    </row>
    <row r="72" spans="1:23" ht="45" hidden="1">
      <c r="A72" s="26"/>
      <c r="B72" s="49">
        <v>75618</v>
      </c>
      <c r="C72" s="31"/>
      <c r="D72" s="29" t="s">
        <v>47</v>
      </c>
      <c r="E72" s="41">
        <f>SUM(E73:E75)</f>
        <v>361500</v>
      </c>
      <c r="F72" s="29"/>
      <c r="G72" s="41">
        <f>SUM(G73:G75)</f>
        <v>361500</v>
      </c>
      <c r="I72" s="41">
        <f>SUM(I73:I75)</f>
        <v>361500</v>
      </c>
      <c r="J72" s="41">
        <f>SUM(J73:J75)</f>
        <v>5000</v>
      </c>
      <c r="K72" s="41">
        <f>SUM(K73:K75)</f>
        <v>366500</v>
      </c>
      <c r="M72" s="41">
        <f>SUM(M73:M75)</f>
        <v>366500</v>
      </c>
      <c r="N72" s="41">
        <f>SUM(N73:N75)</f>
        <v>10000</v>
      </c>
      <c r="O72" s="41">
        <f>SUM(O73:O75)</f>
        <v>376500</v>
      </c>
      <c r="Q72" s="41">
        <f>SUM(Q73:Q75)</f>
        <v>376500</v>
      </c>
      <c r="R72" s="1"/>
      <c r="S72" s="41">
        <f>SUM(S73:S75)</f>
        <v>376500</v>
      </c>
      <c r="T72" s="1"/>
      <c r="U72" s="41">
        <f>SUM(U73:U75)</f>
        <v>376500</v>
      </c>
      <c r="V72" s="41">
        <f>SUM(V73:V75)</f>
        <v>0</v>
      </c>
      <c r="W72" s="41">
        <f>SUM(W73:W75)</f>
        <v>376500</v>
      </c>
    </row>
    <row r="73" spans="1:23" ht="15" hidden="1">
      <c r="A73" s="26"/>
      <c r="B73" s="26"/>
      <c r="C73" s="31" t="s">
        <v>218</v>
      </c>
      <c r="D73" s="29" t="s">
        <v>48</v>
      </c>
      <c r="E73" s="43">
        <v>9000</v>
      </c>
      <c r="F73" s="29"/>
      <c r="G73" s="43">
        <v>9000</v>
      </c>
      <c r="I73" s="43">
        <v>9000</v>
      </c>
      <c r="J73" s="1">
        <v>5000</v>
      </c>
      <c r="K73" s="43">
        <f>I73+J73</f>
        <v>14000</v>
      </c>
      <c r="M73" s="43">
        <f>K73+L73</f>
        <v>14000</v>
      </c>
      <c r="N73">
        <v>10000</v>
      </c>
      <c r="O73" s="43">
        <f>M73+N73</f>
        <v>24000</v>
      </c>
      <c r="Q73" s="43">
        <f>O73+P73</f>
        <v>24000</v>
      </c>
      <c r="R73" s="1"/>
      <c r="S73" s="43">
        <f>Q73+R73</f>
        <v>24000</v>
      </c>
      <c r="T73" s="1"/>
      <c r="U73" s="43">
        <f>S73+T73</f>
        <v>24000</v>
      </c>
      <c r="V73" s="1"/>
      <c r="W73" s="43">
        <f>U73+V73</f>
        <v>24000</v>
      </c>
    </row>
    <row r="74" spans="1:23" ht="30" hidden="1">
      <c r="A74" s="26"/>
      <c r="B74" s="26"/>
      <c r="C74" s="31" t="s">
        <v>219</v>
      </c>
      <c r="D74" s="29" t="s">
        <v>49</v>
      </c>
      <c r="E74" s="45">
        <v>84200</v>
      </c>
      <c r="F74" s="29"/>
      <c r="G74" s="45">
        <v>84200</v>
      </c>
      <c r="I74" s="45">
        <v>84200</v>
      </c>
      <c r="J74" s="1"/>
      <c r="K74" s="45">
        <v>84200</v>
      </c>
      <c r="M74" s="45">
        <v>84200</v>
      </c>
      <c r="O74" s="45">
        <v>84200</v>
      </c>
      <c r="Q74" s="45">
        <v>84200</v>
      </c>
      <c r="R74" s="1"/>
      <c r="S74" s="45">
        <v>84200</v>
      </c>
      <c r="T74" s="1"/>
      <c r="U74" s="45">
        <v>84200</v>
      </c>
      <c r="V74" s="1"/>
      <c r="W74" s="43">
        <f>U74+V74</f>
        <v>84200</v>
      </c>
    </row>
    <row r="75" spans="1:23" ht="45" hidden="1">
      <c r="A75" s="26"/>
      <c r="B75" s="26"/>
      <c r="C75" s="31" t="s">
        <v>220</v>
      </c>
      <c r="D75" s="29" t="s">
        <v>50</v>
      </c>
      <c r="E75" s="45">
        <v>268300</v>
      </c>
      <c r="F75" s="29"/>
      <c r="G75" s="45">
        <v>268300</v>
      </c>
      <c r="I75" s="45">
        <v>268300</v>
      </c>
      <c r="J75" s="1"/>
      <c r="K75" s="45">
        <v>268300</v>
      </c>
      <c r="M75" s="45">
        <v>268300</v>
      </c>
      <c r="O75" s="45">
        <v>268300</v>
      </c>
      <c r="Q75" s="45">
        <v>268300</v>
      </c>
      <c r="R75" s="1"/>
      <c r="S75" s="45">
        <v>268300</v>
      </c>
      <c r="T75" s="1"/>
      <c r="U75" s="45">
        <v>268300</v>
      </c>
      <c r="V75" s="1"/>
      <c r="W75" s="43">
        <f>U75+V75</f>
        <v>268300</v>
      </c>
    </row>
    <row r="76" spans="1:23" ht="30" hidden="1">
      <c r="A76" s="26"/>
      <c r="B76" s="49">
        <v>75621</v>
      </c>
      <c r="C76" s="31"/>
      <c r="D76" s="29" t="s">
        <v>51</v>
      </c>
      <c r="E76" s="38">
        <f>SUM(E77:E78)</f>
        <v>2490829</v>
      </c>
      <c r="F76" s="29"/>
      <c r="G76" s="38">
        <f>SUM(G77:G78)</f>
        <v>2490829</v>
      </c>
      <c r="I76" s="38">
        <f>SUM(I77:I78)</f>
        <v>2490829</v>
      </c>
      <c r="J76" s="38">
        <f>SUM(J77:J78)</f>
        <v>-31603</v>
      </c>
      <c r="K76" s="38">
        <f>SUM(K77:K78)</f>
        <v>2459226</v>
      </c>
      <c r="M76" s="38">
        <f>SUM(M77:M78)</f>
        <v>2459226</v>
      </c>
      <c r="O76" s="38">
        <f>SUM(O77:O78)</f>
        <v>2459226</v>
      </c>
      <c r="Q76" s="38">
        <f>SUM(Q77:Q78)</f>
        <v>2459226</v>
      </c>
      <c r="R76" s="1"/>
      <c r="S76" s="38">
        <f>SUM(S77:S78)</f>
        <v>2459226</v>
      </c>
      <c r="T76" s="1"/>
      <c r="U76" s="38">
        <f>SUM(U77:U78)</f>
        <v>2459226</v>
      </c>
      <c r="V76" s="1"/>
      <c r="W76" s="38">
        <f>SUM(W77:W78)</f>
        <v>2459226</v>
      </c>
    </row>
    <row r="77" spans="1:23" ht="15" hidden="1">
      <c r="A77" s="26"/>
      <c r="B77" s="49"/>
      <c r="C77" s="31" t="s">
        <v>221</v>
      </c>
      <c r="D77" s="29" t="s">
        <v>52</v>
      </c>
      <c r="E77" s="54">
        <v>2468829</v>
      </c>
      <c r="F77" s="29"/>
      <c r="G77" s="54">
        <v>2468829</v>
      </c>
      <c r="I77" s="54">
        <v>2468829</v>
      </c>
      <c r="J77" s="1">
        <v>-31603</v>
      </c>
      <c r="K77" s="54">
        <f>I77+J77</f>
        <v>2437226</v>
      </c>
      <c r="M77" s="54">
        <f>K77+L77</f>
        <v>2437226</v>
      </c>
      <c r="O77" s="54">
        <f>M77+N77</f>
        <v>2437226</v>
      </c>
      <c r="Q77" s="54">
        <f>O77+P77</f>
        <v>2437226</v>
      </c>
      <c r="R77" s="1"/>
      <c r="S77" s="54">
        <f>Q77+R77</f>
        <v>2437226</v>
      </c>
      <c r="T77" s="1"/>
      <c r="U77" s="54">
        <f>S77+T77</f>
        <v>2437226</v>
      </c>
      <c r="V77" s="1"/>
      <c r="W77" s="54">
        <f>U77+V77</f>
        <v>2437226</v>
      </c>
    </row>
    <row r="78" spans="1:23" ht="15" hidden="1">
      <c r="A78" s="26"/>
      <c r="B78" s="49"/>
      <c r="C78" s="31" t="s">
        <v>222</v>
      </c>
      <c r="D78" s="29" t="s">
        <v>53</v>
      </c>
      <c r="E78" s="53">
        <v>22000</v>
      </c>
      <c r="F78" s="29"/>
      <c r="G78" s="53">
        <v>22000</v>
      </c>
      <c r="I78" s="53">
        <v>22000</v>
      </c>
      <c r="J78" s="1"/>
      <c r="K78" s="53">
        <v>22000</v>
      </c>
      <c r="M78" s="53">
        <v>22000</v>
      </c>
      <c r="O78" s="53">
        <v>22000</v>
      </c>
      <c r="Q78" s="53">
        <v>22000</v>
      </c>
      <c r="R78" s="1"/>
      <c r="S78" s="53">
        <v>22000</v>
      </c>
      <c r="T78" s="1"/>
      <c r="U78" s="53">
        <v>22000</v>
      </c>
      <c r="V78" s="1"/>
      <c r="W78" s="54">
        <f>U78+V78</f>
        <v>22000</v>
      </c>
    </row>
    <row r="79" spans="1:23" ht="14.25">
      <c r="A79" s="16">
        <v>758</v>
      </c>
      <c r="B79" s="48"/>
      <c r="C79" s="35"/>
      <c r="D79" s="18" t="s">
        <v>54</v>
      </c>
      <c r="E79" s="36">
        <f>E80+E83+E84+E88</f>
        <v>4116053</v>
      </c>
      <c r="F79" s="18"/>
      <c r="G79" s="36">
        <f>G80+G83+G84+G88</f>
        <v>4116053</v>
      </c>
      <c r="I79" s="36">
        <f>I80+I83+I84+I88</f>
        <v>4116053</v>
      </c>
      <c r="J79" s="36">
        <f>J80+J83+J84+J88</f>
        <v>-66038</v>
      </c>
      <c r="K79" s="36">
        <f>K80+K83+K84+K88</f>
        <v>4050015</v>
      </c>
      <c r="M79" s="36">
        <f>M80+M83+M84+M88</f>
        <v>4050015</v>
      </c>
      <c r="N79" s="36">
        <f>N80+N83+N84+N88</f>
        <v>10000</v>
      </c>
      <c r="O79" s="36">
        <f>O80+O83+O84+O88</f>
        <v>4060015</v>
      </c>
      <c r="Q79" s="36">
        <f>Q80+Q82+Q84+Q88</f>
        <v>4060015</v>
      </c>
      <c r="R79" s="1"/>
      <c r="S79" s="36">
        <f>S80+S82+S84+S88</f>
        <v>4060015</v>
      </c>
      <c r="T79" s="1"/>
      <c r="U79" s="36">
        <f>U80+U82+U84+U88</f>
        <v>4060015</v>
      </c>
      <c r="V79" s="36">
        <f>V80+V82+V84+V88</f>
        <v>63300</v>
      </c>
      <c r="W79" s="36">
        <f>W80+W82+W84+W88</f>
        <v>4123315</v>
      </c>
    </row>
    <row r="80" spans="1:23" ht="30" hidden="1">
      <c r="A80" s="26"/>
      <c r="B80" s="49">
        <v>75801</v>
      </c>
      <c r="C80" s="31"/>
      <c r="D80" s="29" t="s">
        <v>55</v>
      </c>
      <c r="E80" s="41">
        <f>E81</f>
        <v>3690639</v>
      </c>
      <c r="F80" s="29"/>
      <c r="G80" s="41">
        <f>G81</f>
        <v>3690639</v>
      </c>
      <c r="I80" s="41">
        <f>I81</f>
        <v>3690639</v>
      </c>
      <c r="J80" s="41">
        <f>J81</f>
        <v>-66533</v>
      </c>
      <c r="K80" s="41">
        <f>K81</f>
        <v>3624106</v>
      </c>
      <c r="M80" s="41">
        <f>M81</f>
        <v>3624106</v>
      </c>
      <c r="O80" s="41">
        <f>O81</f>
        <v>3624106</v>
      </c>
      <c r="Q80" s="41">
        <f>Q81</f>
        <v>3624106</v>
      </c>
      <c r="R80" s="1"/>
      <c r="S80" s="41">
        <f>S81</f>
        <v>3624106</v>
      </c>
      <c r="T80" s="1"/>
      <c r="U80" s="41">
        <f>U81</f>
        <v>3624106</v>
      </c>
      <c r="V80" s="41">
        <f>V81</f>
        <v>0</v>
      </c>
      <c r="W80" s="41">
        <f>W81</f>
        <v>3624106</v>
      </c>
    </row>
    <row r="81" spans="1:23" ht="15" hidden="1">
      <c r="A81" s="26"/>
      <c r="B81" s="49"/>
      <c r="C81" s="31" t="s">
        <v>223</v>
      </c>
      <c r="D81" s="29" t="s">
        <v>56</v>
      </c>
      <c r="E81" s="45">
        <v>3690639</v>
      </c>
      <c r="F81" s="29"/>
      <c r="G81" s="45">
        <v>3690639</v>
      </c>
      <c r="I81" s="45">
        <v>3690639</v>
      </c>
      <c r="J81" s="1">
        <v>-66533</v>
      </c>
      <c r="K81" s="45">
        <f>I81+J81</f>
        <v>3624106</v>
      </c>
      <c r="M81" s="45">
        <f>K81+L81</f>
        <v>3624106</v>
      </c>
      <c r="O81" s="45">
        <f>M81+N81</f>
        <v>3624106</v>
      </c>
      <c r="Q81" s="45">
        <f>O81+P81</f>
        <v>3624106</v>
      </c>
      <c r="R81" s="1"/>
      <c r="S81" s="45">
        <f>Q81+R81</f>
        <v>3624106</v>
      </c>
      <c r="T81" s="1"/>
      <c r="U81" s="45">
        <f>S81+T81</f>
        <v>3624106</v>
      </c>
      <c r="V81" s="1"/>
      <c r="W81" s="45">
        <f>U81+V81</f>
        <v>3624106</v>
      </c>
    </row>
    <row r="82" spans="1:23" ht="30" hidden="1">
      <c r="A82" s="26"/>
      <c r="B82" s="49">
        <v>75807</v>
      </c>
      <c r="C82" s="31"/>
      <c r="D82" s="29" t="s">
        <v>57</v>
      </c>
      <c r="E82" s="41">
        <f>E83</f>
        <v>399751</v>
      </c>
      <c r="F82" s="29"/>
      <c r="G82" s="41">
        <f>G83</f>
        <v>399751</v>
      </c>
      <c r="I82" s="41">
        <f>I83</f>
        <v>399751</v>
      </c>
      <c r="J82" s="1"/>
      <c r="K82" s="41">
        <f>K83</f>
        <v>399751</v>
      </c>
      <c r="M82" s="41">
        <f>M83</f>
        <v>399751</v>
      </c>
      <c r="O82" s="41">
        <f>O83</f>
        <v>399751</v>
      </c>
      <c r="Q82" s="41">
        <f>Q83</f>
        <v>399751</v>
      </c>
      <c r="R82" s="1"/>
      <c r="S82" s="41">
        <f>S83</f>
        <v>399751</v>
      </c>
      <c r="T82" s="1"/>
      <c r="U82" s="41">
        <f>U83</f>
        <v>399751</v>
      </c>
      <c r="V82" s="1"/>
      <c r="W82" s="41">
        <f>W83</f>
        <v>399751</v>
      </c>
    </row>
    <row r="83" spans="1:23" ht="15" hidden="1">
      <c r="A83" s="26"/>
      <c r="B83" s="26"/>
      <c r="C83" s="31" t="s">
        <v>223</v>
      </c>
      <c r="D83" s="29" t="s">
        <v>56</v>
      </c>
      <c r="E83" s="41">
        <v>399751</v>
      </c>
      <c r="F83" s="29"/>
      <c r="G83" s="41">
        <v>399751</v>
      </c>
      <c r="I83" s="41">
        <v>399751</v>
      </c>
      <c r="J83" s="1"/>
      <c r="K83" s="41">
        <v>399751</v>
      </c>
      <c r="M83" s="41">
        <v>399751</v>
      </c>
      <c r="O83" s="41">
        <v>399751</v>
      </c>
      <c r="Q83" s="41">
        <v>399751</v>
      </c>
      <c r="R83" s="1"/>
      <c r="S83" s="41">
        <v>399751</v>
      </c>
      <c r="T83" s="1"/>
      <c r="U83" s="41">
        <v>399751</v>
      </c>
      <c r="V83" s="1"/>
      <c r="W83" s="45">
        <f>U83+V83</f>
        <v>399751</v>
      </c>
    </row>
    <row r="84" spans="1:23" ht="15">
      <c r="A84" s="26"/>
      <c r="B84" s="26">
        <v>75814</v>
      </c>
      <c r="C84" s="31"/>
      <c r="D84" s="29" t="s">
        <v>58</v>
      </c>
      <c r="E84" s="41">
        <f>SUM(E85:E87)</f>
        <v>10300</v>
      </c>
      <c r="F84" s="29"/>
      <c r="G84" s="41">
        <f>SUM(G85:G87)</f>
        <v>10300</v>
      </c>
      <c r="I84" s="41">
        <f>SUM(I85:I87)</f>
        <v>10300</v>
      </c>
      <c r="J84" s="41">
        <f>SUM(J85:J87)</f>
        <v>495</v>
      </c>
      <c r="K84" s="41">
        <f>SUM(K85:K87)</f>
        <v>10795</v>
      </c>
      <c r="M84" s="41">
        <f>SUM(M85:M87)</f>
        <v>10795</v>
      </c>
      <c r="N84" s="41">
        <f>SUM(N85:N87)</f>
        <v>10000</v>
      </c>
      <c r="O84" s="41">
        <f>SUM(O85:O87)</f>
        <v>20795</v>
      </c>
      <c r="Q84" s="41">
        <f>SUM(Q85:Q87)</f>
        <v>20795</v>
      </c>
      <c r="R84" s="1"/>
      <c r="S84" s="41">
        <f>SUM(S85:S87)</f>
        <v>20795</v>
      </c>
      <c r="T84" s="1"/>
      <c r="U84" s="41">
        <f>SUM(U85:U87)</f>
        <v>20795</v>
      </c>
      <c r="V84" s="41">
        <f>SUM(V85:V87)</f>
        <v>63300</v>
      </c>
      <c r="W84" s="41">
        <f>SUM(W85:W87)</f>
        <v>84095</v>
      </c>
    </row>
    <row r="85" spans="1:23" ht="30" hidden="1">
      <c r="A85" s="26"/>
      <c r="B85" s="26"/>
      <c r="C85" s="31" t="s">
        <v>224</v>
      </c>
      <c r="D85" s="29" t="s">
        <v>225</v>
      </c>
      <c r="E85" s="45">
        <v>0</v>
      </c>
      <c r="F85" s="29"/>
      <c r="G85" s="45">
        <v>0</v>
      </c>
      <c r="I85" s="45">
        <v>0</v>
      </c>
      <c r="J85" s="1"/>
      <c r="K85" s="45">
        <v>0</v>
      </c>
      <c r="M85" s="45">
        <v>0</v>
      </c>
      <c r="O85" s="45">
        <v>0</v>
      </c>
      <c r="Q85" s="45">
        <v>0</v>
      </c>
      <c r="R85" s="1"/>
      <c r="S85" s="45">
        <v>0</v>
      </c>
      <c r="T85" s="1"/>
      <c r="U85" s="45">
        <v>0</v>
      </c>
      <c r="V85" s="1"/>
      <c r="W85" s="43">
        <f>U85+V85</f>
        <v>0</v>
      </c>
    </row>
    <row r="86" spans="1:23" ht="15">
      <c r="A86" s="26"/>
      <c r="B86" s="26"/>
      <c r="C86" s="31" t="s">
        <v>200</v>
      </c>
      <c r="D86" s="29" t="s">
        <v>21</v>
      </c>
      <c r="E86" s="43">
        <v>10000</v>
      </c>
      <c r="F86" s="29"/>
      <c r="G86" s="43">
        <v>10000</v>
      </c>
      <c r="I86" s="43">
        <v>10000</v>
      </c>
      <c r="J86" s="1">
        <v>495</v>
      </c>
      <c r="K86" s="43">
        <f>I86+J86</f>
        <v>10495</v>
      </c>
      <c r="M86" s="43">
        <f>K86+L86</f>
        <v>10495</v>
      </c>
      <c r="N86" s="1">
        <v>10000</v>
      </c>
      <c r="O86" s="43">
        <f>M86+N86</f>
        <v>20495</v>
      </c>
      <c r="Q86" s="43">
        <f>O86+P86</f>
        <v>20495</v>
      </c>
      <c r="R86" s="1"/>
      <c r="S86" s="43">
        <f>Q86+R86</f>
        <v>20495</v>
      </c>
      <c r="T86" s="1"/>
      <c r="U86" s="43">
        <f>S86+T86</f>
        <v>20495</v>
      </c>
      <c r="V86" s="1">
        <v>10900</v>
      </c>
      <c r="W86" s="43">
        <f>U86+V86</f>
        <v>31395</v>
      </c>
    </row>
    <row r="87" spans="1:23" ht="15">
      <c r="A87" s="26"/>
      <c r="B87" s="26"/>
      <c r="C87" s="31" t="s">
        <v>226</v>
      </c>
      <c r="D87" s="29" t="s">
        <v>59</v>
      </c>
      <c r="E87" s="43">
        <v>300</v>
      </c>
      <c r="F87" s="29"/>
      <c r="G87" s="43">
        <v>300</v>
      </c>
      <c r="I87" s="43">
        <v>300</v>
      </c>
      <c r="J87" s="1"/>
      <c r="K87" s="43">
        <v>300</v>
      </c>
      <c r="M87" s="43">
        <v>300</v>
      </c>
      <c r="O87" s="43">
        <v>300</v>
      </c>
      <c r="Q87" s="43">
        <v>300</v>
      </c>
      <c r="R87" s="1"/>
      <c r="S87" s="43">
        <v>300</v>
      </c>
      <c r="T87" s="1"/>
      <c r="U87" s="43">
        <v>300</v>
      </c>
      <c r="V87" s="1">
        <v>52400</v>
      </c>
      <c r="W87" s="43">
        <f>U87+V87</f>
        <v>52700</v>
      </c>
    </row>
    <row r="88" spans="1:23" ht="30" hidden="1">
      <c r="A88" s="26"/>
      <c r="B88" s="49">
        <v>75831</v>
      </c>
      <c r="C88" s="31"/>
      <c r="D88" s="29" t="s">
        <v>60</v>
      </c>
      <c r="E88" s="41">
        <f>E89</f>
        <v>15363</v>
      </c>
      <c r="F88" s="29"/>
      <c r="G88" s="41">
        <f>G89</f>
        <v>15363</v>
      </c>
      <c r="I88" s="41">
        <f>I89</f>
        <v>15363</v>
      </c>
      <c r="J88" s="33"/>
      <c r="K88" s="41">
        <f>I88+J88</f>
        <v>15363</v>
      </c>
      <c r="M88" s="41">
        <f>K88+L88</f>
        <v>15363</v>
      </c>
      <c r="O88" s="41">
        <f>M88+N88</f>
        <v>15363</v>
      </c>
      <c r="Q88" s="41">
        <f>O88+P88</f>
        <v>15363</v>
      </c>
      <c r="R88" s="1"/>
      <c r="S88" s="41">
        <f>Q88+R88</f>
        <v>15363</v>
      </c>
      <c r="T88" s="1"/>
      <c r="U88" s="41">
        <f>S88+T88</f>
        <v>15363</v>
      </c>
      <c r="V88" s="1"/>
      <c r="W88" s="41">
        <f>U88+V88</f>
        <v>15363</v>
      </c>
    </row>
    <row r="89" spans="1:23" ht="15" hidden="1">
      <c r="A89" s="26"/>
      <c r="B89" s="26"/>
      <c r="C89" s="31" t="s">
        <v>223</v>
      </c>
      <c r="D89" s="29" t="s">
        <v>56</v>
      </c>
      <c r="E89" s="45">
        <v>15363</v>
      </c>
      <c r="F89" s="29"/>
      <c r="G89" s="45">
        <v>15363</v>
      </c>
      <c r="I89" s="45">
        <v>15363</v>
      </c>
      <c r="J89" s="1"/>
      <c r="K89" s="45">
        <v>15363</v>
      </c>
      <c r="M89" s="45">
        <v>15363</v>
      </c>
      <c r="O89" s="45">
        <v>15363</v>
      </c>
      <c r="Q89" s="45">
        <v>15363</v>
      </c>
      <c r="R89" s="1"/>
      <c r="S89" s="45">
        <v>15363</v>
      </c>
      <c r="T89" s="1"/>
      <c r="U89" s="45">
        <v>15363</v>
      </c>
      <c r="V89" s="1"/>
      <c r="W89" s="43">
        <f>U89+V89</f>
        <v>15363</v>
      </c>
    </row>
    <row r="90" spans="1:23" ht="14.25" hidden="1">
      <c r="A90" s="16">
        <v>801</v>
      </c>
      <c r="B90" s="16"/>
      <c r="C90" s="35"/>
      <c r="D90" s="18" t="s">
        <v>61</v>
      </c>
      <c r="E90" s="36">
        <f>E91+E96+E101</f>
        <v>201665</v>
      </c>
      <c r="F90" s="18"/>
      <c r="G90" s="36">
        <f>G91+G96+G101</f>
        <v>201665</v>
      </c>
      <c r="I90" s="36">
        <f aca="true" t="shared" si="10" ref="I90:P90">I91+I96+I101</f>
        <v>201665</v>
      </c>
      <c r="J90" s="36">
        <f t="shared" si="10"/>
        <v>4622</v>
      </c>
      <c r="K90" s="36">
        <f t="shared" si="10"/>
        <v>206287</v>
      </c>
      <c r="L90" s="36">
        <f t="shared" si="10"/>
        <v>6020</v>
      </c>
      <c r="M90" s="36">
        <f t="shared" si="10"/>
        <v>212307</v>
      </c>
      <c r="N90" s="36">
        <f t="shared" si="10"/>
        <v>4040</v>
      </c>
      <c r="O90" s="36">
        <f t="shared" si="10"/>
        <v>216347</v>
      </c>
      <c r="P90" s="36">
        <f t="shared" si="10"/>
        <v>-25000</v>
      </c>
      <c r="Q90" s="55">
        <f aca="true" t="shared" si="11" ref="Q90:W90">Q91+Q96+Q101</f>
        <v>191347</v>
      </c>
      <c r="R90" s="55">
        <f t="shared" si="11"/>
        <v>6706</v>
      </c>
      <c r="S90" s="55">
        <f t="shared" si="11"/>
        <v>198053</v>
      </c>
      <c r="T90" s="55">
        <f t="shared" si="11"/>
        <v>0</v>
      </c>
      <c r="U90" s="55">
        <f t="shared" si="11"/>
        <v>198053</v>
      </c>
      <c r="V90" s="55">
        <f t="shared" si="11"/>
        <v>0</v>
      </c>
      <c r="W90" s="55">
        <f t="shared" si="11"/>
        <v>198053</v>
      </c>
    </row>
    <row r="91" spans="1:23" ht="15" hidden="1">
      <c r="A91" s="26"/>
      <c r="B91" s="26">
        <v>80101</v>
      </c>
      <c r="C91" s="31"/>
      <c r="D91" s="29" t="s">
        <v>62</v>
      </c>
      <c r="E91" s="38">
        <f>SUM(E92:E95)</f>
        <v>15053</v>
      </c>
      <c r="F91" s="29"/>
      <c r="G91" s="38">
        <f>SUM(G92:G95)</f>
        <v>15053</v>
      </c>
      <c r="I91" s="38">
        <f aca="true" t="shared" si="12" ref="I91:O91">SUM(I92:I95)</f>
        <v>15053</v>
      </c>
      <c r="J91" s="38">
        <f t="shared" si="12"/>
        <v>2716</v>
      </c>
      <c r="K91" s="38">
        <f t="shared" si="12"/>
        <v>17769</v>
      </c>
      <c r="L91" s="56">
        <f t="shared" si="12"/>
        <v>6020</v>
      </c>
      <c r="M91" s="38">
        <f t="shared" si="12"/>
        <v>23789</v>
      </c>
      <c r="N91" s="38">
        <f t="shared" si="12"/>
        <v>4040</v>
      </c>
      <c r="O91" s="38">
        <f t="shared" si="12"/>
        <v>27829</v>
      </c>
      <c r="Q91" s="57">
        <f>SUM(Q92:Q95)</f>
        <v>27829</v>
      </c>
      <c r="R91" s="57"/>
      <c r="S91" s="57">
        <f>SUM(S92:S95)</f>
        <v>27829</v>
      </c>
      <c r="T91" s="57"/>
      <c r="U91" s="57">
        <f>SUM(U92:U95)</f>
        <v>27829</v>
      </c>
      <c r="V91" s="57"/>
      <c r="W91" s="57">
        <f>SUM(W92:W95)</f>
        <v>27829</v>
      </c>
    </row>
    <row r="92" spans="1:23" ht="15" hidden="1">
      <c r="A92" s="26"/>
      <c r="B92" s="26"/>
      <c r="C92" s="31" t="s">
        <v>202</v>
      </c>
      <c r="D92" s="29" t="s">
        <v>26</v>
      </c>
      <c r="E92" s="43">
        <v>7186</v>
      </c>
      <c r="F92" s="29"/>
      <c r="G92" s="43">
        <v>7186</v>
      </c>
      <c r="I92" s="43">
        <v>7186</v>
      </c>
      <c r="J92" s="1"/>
      <c r="K92" s="43">
        <v>7186</v>
      </c>
      <c r="M92" s="43">
        <v>7186</v>
      </c>
      <c r="O92" s="43">
        <v>7186</v>
      </c>
      <c r="Q92" s="58">
        <v>7186</v>
      </c>
      <c r="R92" s="59"/>
      <c r="S92" s="58">
        <v>7186</v>
      </c>
      <c r="T92" s="59"/>
      <c r="U92" s="58">
        <v>7186</v>
      </c>
      <c r="V92" s="59"/>
      <c r="W92" s="58">
        <f>U92+V92</f>
        <v>7186</v>
      </c>
    </row>
    <row r="93" spans="1:23" ht="15" hidden="1">
      <c r="A93" s="26"/>
      <c r="B93" s="26"/>
      <c r="C93" s="31" t="s">
        <v>200</v>
      </c>
      <c r="D93" s="29" t="s">
        <v>21</v>
      </c>
      <c r="E93" s="43">
        <v>7179</v>
      </c>
      <c r="F93" s="29"/>
      <c r="G93" s="43">
        <v>7179</v>
      </c>
      <c r="I93" s="43">
        <v>7179</v>
      </c>
      <c r="J93" s="1"/>
      <c r="K93" s="43">
        <v>7179</v>
      </c>
      <c r="M93" s="43">
        <v>7179</v>
      </c>
      <c r="O93" s="43">
        <v>7179</v>
      </c>
      <c r="Q93" s="58">
        <v>7179</v>
      </c>
      <c r="R93" s="59"/>
      <c r="S93" s="58">
        <v>7179</v>
      </c>
      <c r="T93" s="59"/>
      <c r="U93" s="58">
        <v>7179</v>
      </c>
      <c r="V93" s="59"/>
      <c r="W93" s="58">
        <f>U93+V93</f>
        <v>7179</v>
      </c>
    </row>
    <row r="94" spans="1:23" ht="15" hidden="1">
      <c r="A94" s="26"/>
      <c r="B94" s="26"/>
      <c r="C94" s="31" t="s">
        <v>226</v>
      </c>
      <c r="D94" s="29" t="s">
        <v>59</v>
      </c>
      <c r="E94" s="43">
        <v>688</v>
      </c>
      <c r="F94" s="29"/>
      <c r="G94" s="43">
        <v>688</v>
      </c>
      <c r="I94" s="43">
        <v>688</v>
      </c>
      <c r="J94" s="1">
        <v>2716</v>
      </c>
      <c r="K94" s="43">
        <f>I94+J94</f>
        <v>3404</v>
      </c>
      <c r="M94" s="43">
        <f>K94+L94</f>
        <v>3404</v>
      </c>
      <c r="N94">
        <v>4040</v>
      </c>
      <c r="O94" s="43">
        <f>M94+N94</f>
        <v>7444</v>
      </c>
      <c r="Q94" s="58">
        <f>O94+P94</f>
        <v>7444</v>
      </c>
      <c r="R94" s="59"/>
      <c r="S94" s="58">
        <f>Q94+R94</f>
        <v>7444</v>
      </c>
      <c r="T94" s="59"/>
      <c r="U94" s="58">
        <f>S94+T94</f>
        <v>7444</v>
      </c>
      <c r="V94" s="59"/>
      <c r="W94" s="58">
        <f>U94+V94</f>
        <v>7444</v>
      </c>
    </row>
    <row r="95" spans="1:23" ht="45" hidden="1">
      <c r="A95" s="26"/>
      <c r="B95" s="26"/>
      <c r="C95" s="31" t="s">
        <v>227</v>
      </c>
      <c r="D95" s="29" t="s">
        <v>63</v>
      </c>
      <c r="E95" s="45">
        <v>0</v>
      </c>
      <c r="F95" s="29"/>
      <c r="G95" s="45">
        <v>0</v>
      </c>
      <c r="I95" s="45">
        <v>0</v>
      </c>
      <c r="J95" s="1"/>
      <c r="K95" s="45">
        <v>0</v>
      </c>
      <c r="L95" s="46">
        <v>6020</v>
      </c>
      <c r="M95" s="45">
        <f>K95+L95</f>
        <v>6020</v>
      </c>
      <c r="O95" s="45">
        <f>M95+N95</f>
        <v>6020</v>
      </c>
      <c r="Q95" s="60">
        <f>O95+P95</f>
        <v>6020</v>
      </c>
      <c r="R95" s="59"/>
      <c r="S95" s="60">
        <f>Q95+R95</f>
        <v>6020</v>
      </c>
      <c r="T95" s="59"/>
      <c r="U95" s="60">
        <f>S95+T95</f>
        <v>6020</v>
      </c>
      <c r="V95" s="59"/>
      <c r="W95" s="60">
        <f>U95+V95</f>
        <v>6020</v>
      </c>
    </row>
    <row r="96" spans="1:23" ht="15" hidden="1">
      <c r="A96" s="26"/>
      <c r="B96" s="26">
        <v>80104</v>
      </c>
      <c r="C96" s="31"/>
      <c r="D96" s="29" t="s">
        <v>64</v>
      </c>
      <c r="E96" s="38">
        <f>SUM(E97:E100)</f>
        <v>186612</v>
      </c>
      <c r="F96" s="29"/>
      <c r="G96" s="38">
        <f>SUM(G97:G100)</f>
        <v>186612</v>
      </c>
      <c r="I96" s="38">
        <f>SUM(I97:I100)</f>
        <v>186612</v>
      </c>
      <c r="J96" s="38">
        <f>SUM(J97:J100)</f>
        <v>1906</v>
      </c>
      <c r="K96" s="38">
        <f>SUM(K97:K100)</f>
        <v>188518</v>
      </c>
      <c r="M96" s="38">
        <f>SUM(M97:M100)</f>
        <v>188518</v>
      </c>
      <c r="O96" s="38">
        <f>SUM(O97:O100)</f>
        <v>188518</v>
      </c>
      <c r="P96" s="38">
        <f>SUM(P97:P100)</f>
        <v>-25000</v>
      </c>
      <c r="Q96" s="57">
        <f>SUM(Q97:Q100)</f>
        <v>163518</v>
      </c>
      <c r="R96" s="59"/>
      <c r="S96" s="57">
        <f>SUM(S97:S100)</f>
        <v>163518</v>
      </c>
      <c r="T96" s="59"/>
      <c r="U96" s="57">
        <f>SUM(U97:U100)</f>
        <v>163518</v>
      </c>
      <c r="V96" s="59"/>
      <c r="W96" s="57">
        <f>SUM(W97:W100)</f>
        <v>163518</v>
      </c>
    </row>
    <row r="97" spans="1:23" ht="15" hidden="1">
      <c r="A97" s="26"/>
      <c r="B97" s="26"/>
      <c r="C97" s="31" t="s">
        <v>202</v>
      </c>
      <c r="D97" s="29" t="s">
        <v>26</v>
      </c>
      <c r="E97" s="43">
        <v>161104</v>
      </c>
      <c r="F97" s="29"/>
      <c r="G97" s="43">
        <v>161104</v>
      </c>
      <c r="I97" s="43">
        <v>161104</v>
      </c>
      <c r="J97" s="1"/>
      <c r="K97" s="43">
        <v>161104</v>
      </c>
      <c r="M97" s="43">
        <v>161104</v>
      </c>
      <c r="O97" s="43">
        <v>161104</v>
      </c>
      <c r="P97">
        <v>-25000</v>
      </c>
      <c r="Q97" s="58">
        <f>O97+P97</f>
        <v>136104</v>
      </c>
      <c r="R97" s="59"/>
      <c r="S97" s="58">
        <f>Q97+R97</f>
        <v>136104</v>
      </c>
      <c r="T97" s="59"/>
      <c r="U97" s="58">
        <f>S97+T97</f>
        <v>136104</v>
      </c>
      <c r="V97" s="59"/>
      <c r="W97" s="58">
        <f>U97+V97</f>
        <v>136104</v>
      </c>
    </row>
    <row r="98" spans="1:23" ht="15" hidden="1">
      <c r="A98" s="26"/>
      <c r="B98" s="26"/>
      <c r="C98" s="31" t="s">
        <v>200</v>
      </c>
      <c r="D98" s="29" t="s">
        <v>21</v>
      </c>
      <c r="E98" s="43">
        <v>2751</v>
      </c>
      <c r="F98" s="29"/>
      <c r="G98" s="43">
        <v>2751</v>
      </c>
      <c r="I98" s="43">
        <v>2751</v>
      </c>
      <c r="J98" s="1"/>
      <c r="K98" s="43">
        <v>2751</v>
      </c>
      <c r="M98" s="43">
        <v>2751</v>
      </c>
      <c r="O98" s="43">
        <v>2751</v>
      </c>
      <c r="Q98" s="58">
        <v>2751</v>
      </c>
      <c r="R98" s="59"/>
      <c r="S98" s="58">
        <v>2751</v>
      </c>
      <c r="T98" s="59"/>
      <c r="U98" s="58">
        <v>2751</v>
      </c>
      <c r="V98" s="59"/>
      <c r="W98" s="58">
        <f>U98+V98</f>
        <v>2751</v>
      </c>
    </row>
    <row r="99" spans="1:23" ht="15" hidden="1">
      <c r="A99" s="26"/>
      <c r="B99" s="26"/>
      <c r="C99" s="31" t="s">
        <v>226</v>
      </c>
      <c r="D99" s="29" t="s">
        <v>59</v>
      </c>
      <c r="E99" s="43">
        <v>357</v>
      </c>
      <c r="F99" s="29"/>
      <c r="G99" s="43">
        <v>357</v>
      </c>
      <c r="I99" s="43">
        <v>357</v>
      </c>
      <c r="J99" s="1">
        <v>1906</v>
      </c>
      <c r="K99" s="43">
        <f>I99+J99</f>
        <v>2263</v>
      </c>
      <c r="M99" s="43">
        <f>K99+L99</f>
        <v>2263</v>
      </c>
      <c r="O99" s="43">
        <f>M99+N99</f>
        <v>2263</v>
      </c>
      <c r="Q99" s="58">
        <f>O99+P99</f>
        <v>2263</v>
      </c>
      <c r="R99" s="59"/>
      <c r="S99" s="58">
        <f>Q99+R99</f>
        <v>2263</v>
      </c>
      <c r="T99" s="59"/>
      <c r="U99" s="58">
        <f>S99+T99</f>
        <v>2263</v>
      </c>
      <c r="V99" s="59"/>
      <c r="W99" s="58">
        <f>U99+V99</f>
        <v>2263</v>
      </c>
    </row>
    <row r="100" spans="1:23" ht="60" hidden="1">
      <c r="A100" s="26"/>
      <c r="B100" s="26"/>
      <c r="C100" s="31" t="s">
        <v>228</v>
      </c>
      <c r="D100" s="29" t="s">
        <v>65</v>
      </c>
      <c r="E100" s="45">
        <v>22400</v>
      </c>
      <c r="F100" s="29"/>
      <c r="G100" s="45">
        <v>22400</v>
      </c>
      <c r="I100" s="45">
        <v>22400</v>
      </c>
      <c r="J100" s="1"/>
      <c r="K100" s="45">
        <v>22400</v>
      </c>
      <c r="M100" s="45">
        <v>22400</v>
      </c>
      <c r="O100" s="45">
        <v>22400</v>
      </c>
      <c r="Q100" s="60">
        <v>22400</v>
      </c>
      <c r="R100" s="59"/>
      <c r="S100" s="60">
        <v>22400</v>
      </c>
      <c r="T100" s="59"/>
      <c r="U100" s="60">
        <v>22400</v>
      </c>
      <c r="V100" s="59"/>
      <c r="W100" s="58">
        <f>U100+V100</f>
        <v>22400</v>
      </c>
    </row>
    <row r="101" spans="1:23" ht="15" hidden="1">
      <c r="A101" s="26"/>
      <c r="B101" s="26">
        <v>80195</v>
      </c>
      <c r="C101" s="31"/>
      <c r="D101" s="29" t="s">
        <v>66</v>
      </c>
      <c r="E101" s="32">
        <f>E102</f>
        <v>0</v>
      </c>
      <c r="F101" s="29"/>
      <c r="G101" s="32">
        <f>G102</f>
        <v>0</v>
      </c>
      <c r="I101" s="32">
        <f>I102</f>
        <v>0</v>
      </c>
      <c r="J101" s="1"/>
      <c r="K101" s="32">
        <f>K102</f>
        <v>0</v>
      </c>
      <c r="M101" s="32">
        <f>M102</f>
        <v>0</v>
      </c>
      <c r="O101" s="32">
        <f>O102</f>
        <v>0</v>
      </c>
      <c r="Q101" s="61">
        <f aca="true" t="shared" si="13" ref="Q101:W101">Q102</f>
        <v>0</v>
      </c>
      <c r="R101" s="61">
        <f t="shared" si="13"/>
        <v>6706</v>
      </c>
      <c r="S101" s="61">
        <f t="shared" si="13"/>
        <v>6706</v>
      </c>
      <c r="T101" s="61">
        <f t="shared" si="13"/>
        <v>0</v>
      </c>
      <c r="U101" s="61">
        <f t="shared" si="13"/>
        <v>6706</v>
      </c>
      <c r="V101" s="61">
        <f t="shared" si="13"/>
        <v>0</v>
      </c>
      <c r="W101" s="61">
        <f t="shared" si="13"/>
        <v>6706</v>
      </c>
    </row>
    <row r="102" spans="1:23" ht="42.75" customHeight="1" hidden="1">
      <c r="A102" s="26"/>
      <c r="B102" s="26"/>
      <c r="C102" s="31" t="s">
        <v>227</v>
      </c>
      <c r="D102" s="29" t="s">
        <v>63</v>
      </c>
      <c r="E102" s="45">
        <v>0</v>
      </c>
      <c r="F102" s="29"/>
      <c r="G102" s="45">
        <v>0</v>
      </c>
      <c r="I102" s="45">
        <v>0</v>
      </c>
      <c r="J102" s="1"/>
      <c r="K102" s="45">
        <v>0</v>
      </c>
      <c r="M102" s="45">
        <v>0</v>
      </c>
      <c r="O102" s="45">
        <v>0</v>
      </c>
      <c r="Q102" s="60">
        <v>0</v>
      </c>
      <c r="R102" s="61">
        <v>6706</v>
      </c>
      <c r="S102" s="60">
        <f>Q102+R102</f>
        <v>6706</v>
      </c>
      <c r="T102" s="61"/>
      <c r="U102" s="60">
        <f>S102+T102</f>
        <v>6706</v>
      </c>
      <c r="V102" s="61"/>
      <c r="W102" s="60">
        <f>U102+V102</f>
        <v>6706</v>
      </c>
    </row>
    <row r="103" spans="1:23" ht="15">
      <c r="A103" s="16">
        <v>852</v>
      </c>
      <c r="B103" s="16"/>
      <c r="C103" s="35"/>
      <c r="D103" s="18" t="s">
        <v>67</v>
      </c>
      <c r="E103" s="36">
        <f>E104+E106+E108+E111+E115</f>
        <v>1797970</v>
      </c>
      <c r="F103" s="18"/>
      <c r="G103" s="36">
        <f>G104+G106+G108+G111+G115</f>
        <v>1797970</v>
      </c>
      <c r="I103" s="36">
        <f>I104+I106+I108+I111+I115</f>
        <v>1797970</v>
      </c>
      <c r="J103" s="36">
        <f>J104+J106+J108+J111+J115</f>
        <v>-43200</v>
      </c>
      <c r="K103" s="36">
        <f>K104+K106+K108+K111+K115</f>
        <v>1754770</v>
      </c>
      <c r="L103" s="36">
        <f>L104+L106+L108+L111+L115</f>
        <v>12968</v>
      </c>
      <c r="M103" s="36">
        <f>M104+M106+M108+M111+M115</f>
        <v>1767738</v>
      </c>
      <c r="O103" s="36">
        <f>O104+O106+O108+O111+O115</f>
        <v>1767738</v>
      </c>
      <c r="Q103" s="55">
        <f>Q104+Q106+Q108+Q111+Q115</f>
        <v>1767738</v>
      </c>
      <c r="R103" s="62"/>
      <c r="S103" s="55">
        <f>S104+S106+S108+S111+S115</f>
        <v>1767738</v>
      </c>
      <c r="T103" s="62"/>
      <c r="U103" s="55">
        <f>U104+U106+U108+U111+U115</f>
        <v>1767738</v>
      </c>
      <c r="V103" s="55">
        <f>V104+V106+V108+V111+V115</f>
        <v>8866</v>
      </c>
      <c r="W103" s="55">
        <f>W104+W106+W108+W111+W115</f>
        <v>1776604</v>
      </c>
    </row>
    <row r="104" spans="1:23" ht="45" hidden="1">
      <c r="A104" s="16"/>
      <c r="B104" s="49">
        <v>85212</v>
      </c>
      <c r="C104" s="31"/>
      <c r="D104" s="29" t="s">
        <v>68</v>
      </c>
      <c r="E104" s="63">
        <f>E105</f>
        <v>1615700</v>
      </c>
      <c r="F104" s="29"/>
      <c r="G104" s="63">
        <f>G105</f>
        <v>1615700</v>
      </c>
      <c r="I104" s="63">
        <f>I105</f>
        <v>1615700</v>
      </c>
      <c r="J104" s="63">
        <f>J105</f>
        <v>-48300</v>
      </c>
      <c r="K104" s="63">
        <f>K105</f>
        <v>1567400</v>
      </c>
      <c r="M104" s="63">
        <f>M105</f>
        <v>1567400</v>
      </c>
      <c r="O104" s="63">
        <f>O105</f>
        <v>1567400</v>
      </c>
      <c r="Q104" s="64">
        <f>Q105</f>
        <v>1567400</v>
      </c>
      <c r="R104" s="62"/>
      <c r="S104" s="64">
        <f>S105</f>
        <v>1567400</v>
      </c>
      <c r="T104" s="62"/>
      <c r="U104" s="64">
        <f>U105</f>
        <v>1567400</v>
      </c>
      <c r="V104" s="62"/>
      <c r="W104" s="64">
        <f>W105</f>
        <v>1567400</v>
      </c>
    </row>
    <row r="105" spans="1:23" ht="60" hidden="1">
      <c r="A105" s="26"/>
      <c r="B105" s="65"/>
      <c r="C105" s="31" t="s">
        <v>191</v>
      </c>
      <c r="D105" s="29" t="s">
        <v>9</v>
      </c>
      <c r="E105" s="45">
        <v>1615700</v>
      </c>
      <c r="F105" s="29"/>
      <c r="G105" s="45">
        <v>1615700</v>
      </c>
      <c r="I105" s="45">
        <v>1615700</v>
      </c>
      <c r="J105" s="33">
        <v>-48300</v>
      </c>
      <c r="K105" s="45">
        <f>I105+J105</f>
        <v>1567400</v>
      </c>
      <c r="M105" s="45">
        <f>K105+L105</f>
        <v>1567400</v>
      </c>
      <c r="O105" s="45">
        <f>M105+N105</f>
        <v>1567400</v>
      </c>
      <c r="Q105" s="60">
        <f>O105+P105</f>
        <v>1567400</v>
      </c>
      <c r="R105" s="62"/>
      <c r="S105" s="60">
        <f>Q105+R105</f>
        <v>1567400</v>
      </c>
      <c r="T105" s="62"/>
      <c r="U105" s="60">
        <f>S105+T105</f>
        <v>1567400</v>
      </c>
      <c r="V105" s="62"/>
      <c r="W105" s="60">
        <f>U105+V105</f>
        <v>1567400</v>
      </c>
    </row>
    <row r="106" spans="1:23" ht="60" hidden="1">
      <c r="A106" s="26"/>
      <c r="B106" s="49">
        <v>85213</v>
      </c>
      <c r="C106" s="31"/>
      <c r="D106" s="29" t="s">
        <v>69</v>
      </c>
      <c r="E106" s="41">
        <f>E107</f>
        <v>9500</v>
      </c>
      <c r="F106" s="29"/>
      <c r="G106" s="41">
        <f>G107</f>
        <v>9500</v>
      </c>
      <c r="I106" s="41">
        <f>I107</f>
        <v>9500</v>
      </c>
      <c r="J106" s="41">
        <f>J107</f>
        <v>-2200</v>
      </c>
      <c r="K106" s="41">
        <f>K107</f>
        <v>7300</v>
      </c>
      <c r="M106" s="41">
        <f>M107</f>
        <v>7300</v>
      </c>
      <c r="O106" s="41">
        <f>O107</f>
        <v>7300</v>
      </c>
      <c r="Q106" s="64">
        <f>Q107</f>
        <v>7300</v>
      </c>
      <c r="R106" s="62"/>
      <c r="S106" s="64">
        <f>S107</f>
        <v>7300</v>
      </c>
      <c r="T106" s="62"/>
      <c r="U106" s="64">
        <f>U107</f>
        <v>7300</v>
      </c>
      <c r="V106" s="62"/>
      <c r="W106" s="64">
        <f>W107</f>
        <v>7300</v>
      </c>
    </row>
    <row r="107" spans="1:23" ht="60" hidden="1">
      <c r="A107" s="26"/>
      <c r="B107" s="66"/>
      <c r="C107" s="31" t="s">
        <v>191</v>
      </c>
      <c r="D107" s="29" t="s">
        <v>9</v>
      </c>
      <c r="E107" s="45">
        <v>9500</v>
      </c>
      <c r="F107" s="29"/>
      <c r="G107" s="45">
        <v>9500</v>
      </c>
      <c r="I107" s="45">
        <v>9500</v>
      </c>
      <c r="J107" s="33">
        <v>-2200</v>
      </c>
      <c r="K107" s="45">
        <f>I107+J107</f>
        <v>7300</v>
      </c>
      <c r="M107" s="45">
        <f>K107+L107</f>
        <v>7300</v>
      </c>
      <c r="O107" s="45">
        <f>M107+N107</f>
        <v>7300</v>
      </c>
      <c r="Q107" s="60">
        <f>O107+P107</f>
        <v>7300</v>
      </c>
      <c r="R107" s="62"/>
      <c r="S107" s="60">
        <f>Q107+R107</f>
        <v>7300</v>
      </c>
      <c r="T107" s="62"/>
      <c r="U107" s="60">
        <f>S107+T107</f>
        <v>7300</v>
      </c>
      <c r="V107" s="62"/>
      <c r="W107" s="60">
        <f>U107+V107</f>
        <v>7300</v>
      </c>
    </row>
    <row r="108" spans="1:23" ht="30" hidden="1">
      <c r="A108" s="26"/>
      <c r="B108" s="49">
        <v>85214</v>
      </c>
      <c r="C108" s="31"/>
      <c r="D108" s="29" t="s">
        <v>70</v>
      </c>
      <c r="E108" s="41">
        <f>E109+E110</f>
        <v>106700</v>
      </c>
      <c r="F108" s="29"/>
      <c r="G108" s="41">
        <f>G109+G110</f>
        <v>106700</v>
      </c>
      <c r="I108" s="41">
        <f>I109+I110</f>
        <v>106700</v>
      </c>
      <c r="J108" s="41">
        <f>J109+J110</f>
        <v>7300</v>
      </c>
      <c r="K108" s="41">
        <f>K109+K110</f>
        <v>114000</v>
      </c>
      <c r="M108" s="41">
        <f>M109+M110</f>
        <v>114000</v>
      </c>
      <c r="O108" s="41">
        <f>O109+O110</f>
        <v>114000</v>
      </c>
      <c r="Q108" s="64">
        <f>Q109+Q110</f>
        <v>114000</v>
      </c>
      <c r="R108" s="62"/>
      <c r="S108" s="64">
        <f>S109+S110</f>
        <v>114000</v>
      </c>
      <c r="T108" s="62"/>
      <c r="U108" s="64">
        <f>U109+U110</f>
        <v>114000</v>
      </c>
      <c r="V108" s="62"/>
      <c r="W108" s="64">
        <f>W109+W110</f>
        <v>114000</v>
      </c>
    </row>
    <row r="109" spans="1:23" ht="60" hidden="1">
      <c r="A109" s="26"/>
      <c r="B109" s="65"/>
      <c r="C109" s="31" t="s">
        <v>191</v>
      </c>
      <c r="D109" s="29" t="s">
        <v>9</v>
      </c>
      <c r="E109" s="45">
        <v>21800</v>
      </c>
      <c r="F109" s="29"/>
      <c r="G109" s="45">
        <v>21800</v>
      </c>
      <c r="I109" s="45">
        <v>21800</v>
      </c>
      <c r="J109" s="33">
        <v>1000</v>
      </c>
      <c r="K109" s="45">
        <f>I109+J109</f>
        <v>22800</v>
      </c>
      <c r="M109" s="45">
        <f>K109+L109</f>
        <v>22800</v>
      </c>
      <c r="O109" s="45">
        <f>M109+N109</f>
        <v>22800</v>
      </c>
      <c r="Q109" s="60">
        <f>O109+P109</f>
        <v>22800</v>
      </c>
      <c r="R109" s="62"/>
      <c r="S109" s="60">
        <f>Q109+R109</f>
        <v>22800</v>
      </c>
      <c r="T109" s="62"/>
      <c r="U109" s="60">
        <f>S109+T109</f>
        <v>22800</v>
      </c>
      <c r="V109" s="62"/>
      <c r="W109" s="60">
        <f>U109+V109</f>
        <v>22800</v>
      </c>
    </row>
    <row r="110" spans="1:23" ht="45" hidden="1">
      <c r="A110" s="26"/>
      <c r="B110" s="49"/>
      <c r="C110" s="31" t="s">
        <v>227</v>
      </c>
      <c r="D110" s="29" t="s">
        <v>63</v>
      </c>
      <c r="E110" s="45">
        <v>84900</v>
      </c>
      <c r="F110" s="29"/>
      <c r="G110" s="45">
        <v>84900</v>
      </c>
      <c r="I110" s="45">
        <v>84900</v>
      </c>
      <c r="J110" s="33">
        <v>6300</v>
      </c>
      <c r="K110" s="45">
        <f>I110+J110</f>
        <v>91200</v>
      </c>
      <c r="M110" s="45">
        <f>K110+L110</f>
        <v>91200</v>
      </c>
      <c r="O110" s="45">
        <f>M110+N110</f>
        <v>91200</v>
      </c>
      <c r="Q110" s="60">
        <f>O110+P110</f>
        <v>91200</v>
      </c>
      <c r="R110" s="62"/>
      <c r="S110" s="60">
        <f>Q110+R110</f>
        <v>91200</v>
      </c>
      <c r="T110" s="62"/>
      <c r="U110" s="60">
        <f>S110+T110</f>
        <v>91200</v>
      </c>
      <c r="V110" s="62"/>
      <c r="W110" s="60">
        <f>U110+V110</f>
        <v>91200</v>
      </c>
    </row>
    <row r="111" spans="1:23" ht="15" hidden="1">
      <c r="A111" s="26"/>
      <c r="B111" s="26">
        <v>85219</v>
      </c>
      <c r="C111" s="31"/>
      <c r="D111" s="29" t="s">
        <v>71</v>
      </c>
      <c r="E111" s="41">
        <f>SUM(E112:E114)</f>
        <v>56570</v>
      </c>
      <c r="F111" s="29"/>
      <c r="G111" s="41">
        <f>SUM(G112:G114)</f>
        <v>56570</v>
      </c>
      <c r="I111" s="41">
        <f>SUM(I112:I114)</f>
        <v>56570</v>
      </c>
      <c r="J111" s="1"/>
      <c r="K111" s="41">
        <f>SUM(K112:K114)</f>
        <v>56570</v>
      </c>
      <c r="M111" s="41">
        <f>SUM(M112:M114)</f>
        <v>56570</v>
      </c>
      <c r="O111" s="41">
        <f>SUM(O112:O114)</f>
        <v>56570</v>
      </c>
      <c r="Q111" s="64">
        <f>SUM(Q112:Q114)</f>
        <v>56570</v>
      </c>
      <c r="R111" s="62"/>
      <c r="S111" s="64">
        <f>SUM(S112:S114)</f>
        <v>56570</v>
      </c>
      <c r="T111" s="62"/>
      <c r="U111" s="64">
        <f>SUM(U112:U114)</f>
        <v>56570</v>
      </c>
      <c r="V111" s="62"/>
      <c r="W111" s="64">
        <f>SUM(W112:W114)</f>
        <v>56570</v>
      </c>
    </row>
    <row r="112" spans="1:23" ht="15" hidden="1">
      <c r="A112" s="26"/>
      <c r="B112" s="26"/>
      <c r="C112" s="31" t="s">
        <v>200</v>
      </c>
      <c r="D112" s="29" t="s">
        <v>21</v>
      </c>
      <c r="E112" s="45">
        <v>4130</v>
      </c>
      <c r="F112" s="29"/>
      <c r="G112" s="45">
        <v>4130</v>
      </c>
      <c r="I112" s="45">
        <v>4130</v>
      </c>
      <c r="J112" s="1"/>
      <c r="K112" s="45">
        <v>4130</v>
      </c>
      <c r="M112" s="45">
        <v>4130</v>
      </c>
      <c r="O112" s="45">
        <v>4130</v>
      </c>
      <c r="Q112" s="60">
        <v>4130</v>
      </c>
      <c r="R112" s="62"/>
      <c r="S112" s="60">
        <v>4130</v>
      </c>
      <c r="T112" s="62"/>
      <c r="U112" s="60">
        <v>4130</v>
      </c>
      <c r="V112" s="62"/>
      <c r="W112" s="60">
        <f>U112+V112</f>
        <v>4130</v>
      </c>
    </row>
    <row r="113" spans="1:23" ht="15" hidden="1">
      <c r="A113" s="26"/>
      <c r="B113" s="26"/>
      <c r="C113" s="31" t="s">
        <v>226</v>
      </c>
      <c r="D113" s="29" t="s">
        <v>59</v>
      </c>
      <c r="E113" s="45">
        <v>40</v>
      </c>
      <c r="F113" s="29"/>
      <c r="G113" s="45">
        <v>40</v>
      </c>
      <c r="I113" s="45">
        <v>40</v>
      </c>
      <c r="J113" s="1"/>
      <c r="K113" s="45">
        <v>40</v>
      </c>
      <c r="M113" s="45">
        <v>40</v>
      </c>
      <c r="O113" s="45">
        <v>40</v>
      </c>
      <c r="Q113" s="60">
        <v>40</v>
      </c>
      <c r="R113" s="62"/>
      <c r="S113" s="60">
        <v>40</v>
      </c>
      <c r="T113" s="62"/>
      <c r="U113" s="60">
        <v>40</v>
      </c>
      <c r="V113" s="62"/>
      <c r="W113" s="60">
        <f>U113+V113</f>
        <v>40</v>
      </c>
    </row>
    <row r="114" spans="1:23" ht="45" hidden="1">
      <c r="A114" s="26"/>
      <c r="B114" s="26"/>
      <c r="C114" s="127" t="s">
        <v>227</v>
      </c>
      <c r="D114" s="29" t="s">
        <v>72</v>
      </c>
      <c r="E114" s="45">
        <v>52400</v>
      </c>
      <c r="F114" s="29"/>
      <c r="G114" s="45">
        <v>52400</v>
      </c>
      <c r="I114" s="45">
        <v>52400</v>
      </c>
      <c r="J114" s="1"/>
      <c r="K114" s="45">
        <v>52400</v>
      </c>
      <c r="M114" s="45">
        <v>52400</v>
      </c>
      <c r="O114" s="45">
        <v>52400</v>
      </c>
      <c r="Q114" s="60">
        <v>52400</v>
      </c>
      <c r="R114" s="62"/>
      <c r="S114" s="60">
        <v>52400</v>
      </c>
      <c r="T114" s="62"/>
      <c r="U114" s="60">
        <v>52400</v>
      </c>
      <c r="V114" s="62"/>
      <c r="W114" s="60">
        <f>U114+V114</f>
        <v>52400</v>
      </c>
    </row>
    <row r="115" spans="1:23" ht="15">
      <c r="A115" s="26"/>
      <c r="B115" s="129">
        <v>85295</v>
      </c>
      <c r="C115" s="31"/>
      <c r="D115" s="130" t="s">
        <v>8</v>
      </c>
      <c r="E115" s="41">
        <f>E116</f>
        <v>9500</v>
      </c>
      <c r="F115" s="29"/>
      <c r="G115" s="41">
        <f>G116</f>
        <v>9500</v>
      </c>
      <c r="I115" s="41">
        <f>I116</f>
        <v>9500</v>
      </c>
      <c r="J115" s="1"/>
      <c r="K115" s="41">
        <f>K116</f>
        <v>9500</v>
      </c>
      <c r="L115" s="1">
        <f>L116</f>
        <v>12968</v>
      </c>
      <c r="M115" s="41">
        <f>M116</f>
        <v>22468</v>
      </c>
      <c r="O115" s="41">
        <f>O116</f>
        <v>22468</v>
      </c>
      <c r="Q115" s="64">
        <f>Q116</f>
        <v>22468</v>
      </c>
      <c r="R115" s="62"/>
      <c r="S115" s="64">
        <f>S116</f>
        <v>22468</v>
      </c>
      <c r="T115" s="62"/>
      <c r="U115" s="64">
        <f>U116</f>
        <v>22468</v>
      </c>
      <c r="V115" s="64">
        <f>V116</f>
        <v>8866</v>
      </c>
      <c r="W115" s="64">
        <f>W116</f>
        <v>31334</v>
      </c>
    </row>
    <row r="116" spans="1:23" ht="45">
      <c r="A116" s="26"/>
      <c r="B116" s="133"/>
      <c r="C116" s="31" t="s">
        <v>227</v>
      </c>
      <c r="D116" s="130" t="s">
        <v>72</v>
      </c>
      <c r="E116" s="45">
        <v>9500</v>
      </c>
      <c r="F116" s="29"/>
      <c r="G116" s="45">
        <v>9500</v>
      </c>
      <c r="I116" s="45">
        <v>9500</v>
      </c>
      <c r="J116" s="1"/>
      <c r="K116" s="45">
        <v>9500</v>
      </c>
      <c r="L116" s="46">
        <v>12968</v>
      </c>
      <c r="M116" s="45">
        <f>K116+L116</f>
        <v>22468</v>
      </c>
      <c r="O116" s="45">
        <f>M116+N116</f>
        <v>22468</v>
      </c>
      <c r="Q116" s="60">
        <f>O116+P116</f>
        <v>22468</v>
      </c>
      <c r="R116" s="62"/>
      <c r="S116" s="60">
        <f>Q116+R116</f>
        <v>22468</v>
      </c>
      <c r="T116" s="62"/>
      <c r="U116" s="60">
        <f>S116+T116</f>
        <v>22468</v>
      </c>
      <c r="V116" s="61">
        <v>8866</v>
      </c>
      <c r="W116" s="60">
        <f>U116+V116</f>
        <v>31334</v>
      </c>
    </row>
    <row r="117" spans="1:23" ht="15">
      <c r="A117" s="16">
        <v>854</v>
      </c>
      <c r="B117" s="16"/>
      <c r="C117" s="128"/>
      <c r="D117" s="18" t="s">
        <v>73</v>
      </c>
      <c r="E117" s="36">
        <f>E118+E120</f>
        <v>161002</v>
      </c>
      <c r="F117" s="18"/>
      <c r="G117" s="36">
        <f>G118+G120</f>
        <v>161002</v>
      </c>
      <c r="I117" s="36">
        <f>I118+I120</f>
        <v>161002</v>
      </c>
      <c r="J117" s="1"/>
      <c r="K117" s="36">
        <f aca="true" t="shared" si="14" ref="K117:Q117">K118+K120</f>
        <v>161002</v>
      </c>
      <c r="L117" s="36">
        <f t="shared" si="14"/>
        <v>34383</v>
      </c>
      <c r="M117" s="36">
        <f t="shared" si="14"/>
        <v>195385</v>
      </c>
      <c r="N117" s="36">
        <f t="shared" si="14"/>
        <v>15000</v>
      </c>
      <c r="O117" s="36">
        <f t="shared" si="14"/>
        <v>210385</v>
      </c>
      <c r="P117" s="36">
        <f t="shared" si="14"/>
        <v>-40000</v>
      </c>
      <c r="Q117" s="55">
        <f t="shared" si="14"/>
        <v>170385</v>
      </c>
      <c r="R117" s="62"/>
      <c r="S117" s="55">
        <f>S118+S120</f>
        <v>170385</v>
      </c>
      <c r="T117" s="62"/>
      <c r="U117" s="55">
        <f>U118+U120</f>
        <v>170385</v>
      </c>
      <c r="V117" s="55">
        <f>V118+V120</f>
        <v>16628</v>
      </c>
      <c r="W117" s="55">
        <f>W118+W120</f>
        <v>187013</v>
      </c>
    </row>
    <row r="118" spans="1:23" ht="15">
      <c r="A118" s="16"/>
      <c r="B118" s="131">
        <v>85415</v>
      </c>
      <c r="C118" s="132"/>
      <c r="D118" s="69" t="s">
        <v>74</v>
      </c>
      <c r="E118" s="70">
        <f>E119</f>
        <v>0</v>
      </c>
      <c r="F118" s="69"/>
      <c r="G118" s="70">
        <f>G119</f>
        <v>0</v>
      </c>
      <c r="I118" s="70">
        <f>I119</f>
        <v>0</v>
      </c>
      <c r="J118" s="1"/>
      <c r="K118" s="70">
        <f>K119</f>
        <v>0</v>
      </c>
      <c r="L118" s="1">
        <f>L119</f>
        <v>34383</v>
      </c>
      <c r="M118" s="70">
        <f>M119</f>
        <v>34383</v>
      </c>
      <c r="O118" s="70">
        <f>O119</f>
        <v>34383</v>
      </c>
      <c r="Q118" s="57">
        <f>Q119</f>
        <v>34383</v>
      </c>
      <c r="R118" s="62"/>
      <c r="S118" s="57">
        <f>S119</f>
        <v>34383</v>
      </c>
      <c r="T118" s="62"/>
      <c r="U118" s="57">
        <f>U119</f>
        <v>34383</v>
      </c>
      <c r="V118" s="57">
        <f>V119</f>
        <v>16628</v>
      </c>
      <c r="W118" s="57">
        <f>W119</f>
        <v>51011</v>
      </c>
    </row>
    <row r="119" spans="1:23" ht="45">
      <c r="A119" s="16"/>
      <c r="B119" s="67"/>
      <c r="C119" s="68" t="s">
        <v>227</v>
      </c>
      <c r="D119" s="29" t="s">
        <v>72</v>
      </c>
      <c r="E119" s="45">
        <v>0</v>
      </c>
      <c r="F119" s="29"/>
      <c r="G119" s="45">
        <v>0</v>
      </c>
      <c r="I119" s="45">
        <v>0</v>
      </c>
      <c r="J119" s="1"/>
      <c r="K119" s="45">
        <v>0</v>
      </c>
      <c r="L119" s="46">
        <v>34383</v>
      </c>
      <c r="M119" s="45">
        <f>K119+L119</f>
        <v>34383</v>
      </c>
      <c r="O119" s="45">
        <f>M119+N119</f>
        <v>34383</v>
      </c>
      <c r="Q119" s="60">
        <f>O119+P119</f>
        <v>34383</v>
      </c>
      <c r="R119" s="62"/>
      <c r="S119" s="60">
        <f>Q119+R119</f>
        <v>34383</v>
      </c>
      <c r="T119" s="62"/>
      <c r="U119" s="60">
        <f>S119+T119</f>
        <v>34383</v>
      </c>
      <c r="V119" s="61">
        <v>16628</v>
      </c>
      <c r="W119" s="60">
        <f>U119+V119</f>
        <v>51011</v>
      </c>
    </row>
    <row r="120" spans="1:23" ht="15" hidden="1">
      <c r="A120" s="26"/>
      <c r="B120" s="26">
        <v>85495</v>
      </c>
      <c r="C120" s="31"/>
      <c r="D120" s="29" t="s">
        <v>8</v>
      </c>
      <c r="E120" s="70">
        <f>SUM(E121:E121)</f>
        <v>161002</v>
      </c>
      <c r="F120" s="29"/>
      <c r="G120" s="70">
        <f>SUM(G121:G121)</f>
        <v>161002</v>
      </c>
      <c r="I120" s="70">
        <f>SUM(I121:I121)</f>
        <v>161002</v>
      </c>
      <c r="J120" s="1"/>
      <c r="K120" s="70">
        <f>SUM(K121:K121)</f>
        <v>161002</v>
      </c>
      <c r="M120" s="70">
        <f>SUM(M121:M121)</f>
        <v>161002</v>
      </c>
      <c r="N120" s="70">
        <f>SUM(N121:N121)</f>
        <v>15000</v>
      </c>
      <c r="O120" s="70">
        <f>SUM(O121:O121)</f>
        <v>176002</v>
      </c>
      <c r="P120" s="70">
        <f>SUM(P121:P121)</f>
        <v>-40000</v>
      </c>
      <c r="Q120" s="57">
        <f>SUM(Q121:Q121)</f>
        <v>136002</v>
      </c>
      <c r="R120" s="62"/>
      <c r="S120" s="57">
        <f>SUM(S121:S121)</f>
        <v>136002</v>
      </c>
      <c r="T120" s="62"/>
      <c r="U120" s="57">
        <f>SUM(U121:U121)</f>
        <v>136002</v>
      </c>
      <c r="V120" s="62"/>
      <c r="W120" s="57">
        <f>SUM(W121:W121)</f>
        <v>136002</v>
      </c>
    </row>
    <row r="121" spans="1:23" ht="15" hidden="1">
      <c r="A121" s="26"/>
      <c r="B121" s="26"/>
      <c r="C121" s="31" t="s">
        <v>202</v>
      </c>
      <c r="D121" s="29" t="s">
        <v>26</v>
      </c>
      <c r="E121" s="43">
        <v>161002</v>
      </c>
      <c r="F121" s="29"/>
      <c r="G121" s="43">
        <v>161002</v>
      </c>
      <c r="I121" s="43">
        <v>161002</v>
      </c>
      <c r="J121" s="1"/>
      <c r="K121" s="43">
        <v>161002</v>
      </c>
      <c r="M121" s="43">
        <v>161002</v>
      </c>
      <c r="N121" s="52">
        <v>15000</v>
      </c>
      <c r="O121" s="43">
        <f>M121+N121</f>
        <v>176002</v>
      </c>
      <c r="P121" s="52">
        <v>-40000</v>
      </c>
      <c r="Q121" s="58">
        <f>O121+P121</f>
        <v>136002</v>
      </c>
      <c r="R121" s="62"/>
      <c r="S121" s="58">
        <f>Q121+R121</f>
        <v>136002</v>
      </c>
      <c r="T121" s="62"/>
      <c r="U121" s="58">
        <f>S121+T121</f>
        <v>136002</v>
      </c>
      <c r="V121" s="62"/>
      <c r="W121" s="58">
        <f>U121+V121</f>
        <v>136002</v>
      </c>
    </row>
    <row r="122" spans="1:23" ht="28.5" hidden="1">
      <c r="A122" s="48">
        <v>900</v>
      </c>
      <c r="B122" s="16"/>
      <c r="C122" s="35"/>
      <c r="D122" s="18" t="s">
        <v>75</v>
      </c>
      <c r="E122" s="71">
        <f>E125+E127+E123</f>
        <v>32360</v>
      </c>
      <c r="F122" s="18"/>
      <c r="G122" s="71">
        <f>G125+G127+G123</f>
        <v>32360</v>
      </c>
      <c r="I122" s="71">
        <f>I125+I127+I123</f>
        <v>32360</v>
      </c>
      <c r="J122" s="1"/>
      <c r="K122" s="71">
        <f>K125+K127+K123</f>
        <v>32360</v>
      </c>
      <c r="M122" s="71">
        <f>M125+M127+M123</f>
        <v>32360</v>
      </c>
      <c r="O122" s="71">
        <f>O125+O127+O123</f>
        <v>32360</v>
      </c>
      <c r="Q122" s="71">
        <f>Q125+Q127+Q123</f>
        <v>32360</v>
      </c>
      <c r="R122" s="62"/>
      <c r="S122" s="71">
        <f>S125+S127+S123</f>
        <v>32360</v>
      </c>
      <c r="T122" s="62"/>
      <c r="U122" s="71">
        <f>U125+U127+U123</f>
        <v>32360</v>
      </c>
      <c r="V122" s="62"/>
      <c r="W122" s="71">
        <f>W125+W127+W123</f>
        <v>32360</v>
      </c>
    </row>
    <row r="123" spans="1:23" ht="15" hidden="1">
      <c r="A123" s="48"/>
      <c r="B123" s="72">
        <v>90017</v>
      </c>
      <c r="C123" s="72"/>
      <c r="D123" s="73" t="s">
        <v>160</v>
      </c>
      <c r="E123" s="61">
        <f>E124</f>
        <v>0</v>
      </c>
      <c r="F123" s="73"/>
      <c r="G123" s="61">
        <f>G124</f>
        <v>0</v>
      </c>
      <c r="I123" s="61">
        <f>I124</f>
        <v>0</v>
      </c>
      <c r="J123" s="1"/>
      <c r="K123" s="61">
        <f>K124</f>
        <v>0</v>
      </c>
      <c r="M123" s="61">
        <f>M124</f>
        <v>0</v>
      </c>
      <c r="O123" s="61">
        <f>O124</f>
        <v>0</v>
      </c>
      <c r="Q123" s="61">
        <f>Q124</f>
        <v>0</v>
      </c>
      <c r="R123" s="62"/>
      <c r="S123" s="61">
        <f>S124</f>
        <v>0</v>
      </c>
      <c r="T123" s="62"/>
      <c r="U123" s="61">
        <f>U124</f>
        <v>0</v>
      </c>
      <c r="V123" s="62"/>
      <c r="W123" s="61">
        <f>W124</f>
        <v>0</v>
      </c>
    </row>
    <row r="124" spans="1:23" ht="30" hidden="1">
      <c r="A124" s="48"/>
      <c r="B124" s="16"/>
      <c r="C124" s="68" t="s">
        <v>229</v>
      </c>
      <c r="D124" s="69" t="s">
        <v>230</v>
      </c>
      <c r="E124" s="61">
        <v>0</v>
      </c>
      <c r="F124" s="69"/>
      <c r="G124" s="61">
        <v>0</v>
      </c>
      <c r="I124" s="61">
        <v>0</v>
      </c>
      <c r="J124" s="1"/>
      <c r="K124" s="61">
        <v>0</v>
      </c>
      <c r="M124" s="61">
        <v>0</v>
      </c>
      <c r="O124" s="61">
        <v>0</v>
      </c>
      <c r="Q124" s="61">
        <v>0</v>
      </c>
      <c r="R124" s="62"/>
      <c r="S124" s="61">
        <v>0</v>
      </c>
      <c r="T124" s="62"/>
      <c r="U124" s="61">
        <v>0</v>
      </c>
      <c r="V124" s="62"/>
      <c r="W124" s="60">
        <f>U124+V124</f>
        <v>0</v>
      </c>
    </row>
    <row r="125" spans="1:23" ht="30" hidden="1">
      <c r="A125" s="26"/>
      <c r="B125" s="49">
        <v>90020</v>
      </c>
      <c r="C125" s="31"/>
      <c r="D125" s="29" t="s">
        <v>76</v>
      </c>
      <c r="E125" s="63">
        <f>E126</f>
        <v>700</v>
      </c>
      <c r="F125" s="29"/>
      <c r="G125" s="63">
        <f>G126</f>
        <v>700</v>
      </c>
      <c r="I125" s="63">
        <f>I126</f>
        <v>700</v>
      </c>
      <c r="J125" s="1"/>
      <c r="K125" s="63">
        <f>K126</f>
        <v>700</v>
      </c>
      <c r="M125" s="63">
        <f>M126</f>
        <v>700</v>
      </c>
      <c r="O125" s="63">
        <f>O126</f>
        <v>700</v>
      </c>
      <c r="Q125" s="64">
        <f>Q126</f>
        <v>700</v>
      </c>
      <c r="R125" s="62"/>
      <c r="S125" s="64">
        <f>S126</f>
        <v>700</v>
      </c>
      <c r="T125" s="62"/>
      <c r="U125" s="64">
        <f>U126</f>
        <v>700</v>
      </c>
      <c r="V125" s="62"/>
      <c r="W125" s="64">
        <f>W126</f>
        <v>700</v>
      </c>
    </row>
    <row r="126" spans="1:23" ht="15" hidden="1">
      <c r="A126" s="26"/>
      <c r="B126" s="26"/>
      <c r="C126" s="31" t="s">
        <v>231</v>
      </c>
      <c r="D126" s="29" t="s">
        <v>77</v>
      </c>
      <c r="E126" s="43">
        <v>700</v>
      </c>
      <c r="F126" s="29"/>
      <c r="G126" s="43">
        <v>700</v>
      </c>
      <c r="I126" s="43">
        <v>700</v>
      </c>
      <c r="J126" s="1"/>
      <c r="K126" s="43">
        <v>700</v>
      </c>
      <c r="M126" s="43">
        <v>700</v>
      </c>
      <c r="O126" s="43">
        <v>700</v>
      </c>
      <c r="Q126" s="58">
        <v>700</v>
      </c>
      <c r="R126" s="62"/>
      <c r="S126" s="58">
        <v>700</v>
      </c>
      <c r="T126" s="62"/>
      <c r="U126" s="58">
        <v>700</v>
      </c>
      <c r="V126" s="62"/>
      <c r="W126" s="60">
        <f>U126+V126</f>
        <v>700</v>
      </c>
    </row>
    <row r="127" spans="1:23" ht="15" hidden="1">
      <c r="A127" s="26"/>
      <c r="B127" s="26">
        <v>90095</v>
      </c>
      <c r="C127" s="31"/>
      <c r="D127" s="29" t="s">
        <v>8</v>
      </c>
      <c r="E127" s="38">
        <f>SUM(E128:E129)</f>
        <v>31660</v>
      </c>
      <c r="F127" s="29"/>
      <c r="G127" s="38">
        <f>SUM(G128:G129)</f>
        <v>31660</v>
      </c>
      <c r="I127" s="38">
        <f>SUM(I128:I129)</f>
        <v>31660</v>
      </c>
      <c r="J127" s="1"/>
      <c r="K127" s="38">
        <f>SUM(K128:K129)</f>
        <v>31660</v>
      </c>
      <c r="M127" s="38">
        <f>SUM(M128:M129)</f>
        <v>31660</v>
      </c>
      <c r="O127" s="38">
        <f>SUM(O128:O129)</f>
        <v>31660</v>
      </c>
      <c r="Q127" s="57">
        <f>SUM(Q128:Q129)</f>
        <v>31660</v>
      </c>
      <c r="R127" s="62"/>
      <c r="S127" s="57">
        <f>SUM(S128:S129)</f>
        <v>31660</v>
      </c>
      <c r="T127" s="62"/>
      <c r="U127" s="57">
        <f>SUM(U128:U129)</f>
        <v>31660</v>
      </c>
      <c r="V127" s="62"/>
      <c r="W127" s="57">
        <f>SUM(W128:W129)</f>
        <v>31660</v>
      </c>
    </row>
    <row r="128" spans="1:23" ht="15" hidden="1">
      <c r="A128" s="26"/>
      <c r="B128" s="26"/>
      <c r="C128" s="31" t="s">
        <v>197</v>
      </c>
      <c r="D128" s="29" t="s">
        <v>18</v>
      </c>
      <c r="E128" s="43">
        <v>31500</v>
      </c>
      <c r="F128" s="29"/>
      <c r="G128" s="43">
        <v>31500</v>
      </c>
      <c r="I128" s="43">
        <v>31500</v>
      </c>
      <c r="J128" s="1"/>
      <c r="K128" s="43">
        <v>31500</v>
      </c>
      <c r="M128" s="43">
        <v>31500</v>
      </c>
      <c r="O128" s="43">
        <v>31500</v>
      </c>
      <c r="Q128" s="58">
        <v>31500</v>
      </c>
      <c r="R128" s="62"/>
      <c r="S128" s="58">
        <v>31500</v>
      </c>
      <c r="T128" s="62"/>
      <c r="U128" s="58">
        <v>31500</v>
      </c>
      <c r="V128" s="62"/>
      <c r="W128" s="60">
        <f>U128+V128</f>
        <v>31500</v>
      </c>
    </row>
    <row r="129" spans="1:23" ht="15" hidden="1">
      <c r="A129" s="26"/>
      <c r="B129" s="26"/>
      <c r="C129" s="31" t="s">
        <v>200</v>
      </c>
      <c r="D129" s="29" t="s">
        <v>21</v>
      </c>
      <c r="E129" s="43">
        <v>160</v>
      </c>
      <c r="F129" s="29"/>
      <c r="G129" s="43">
        <v>160</v>
      </c>
      <c r="I129" s="43">
        <v>160</v>
      </c>
      <c r="J129" s="1"/>
      <c r="K129" s="43">
        <v>160</v>
      </c>
      <c r="M129" s="43">
        <v>160</v>
      </c>
      <c r="O129" s="43">
        <v>160</v>
      </c>
      <c r="Q129" s="58">
        <v>160</v>
      </c>
      <c r="R129" s="62"/>
      <c r="S129" s="58">
        <v>160</v>
      </c>
      <c r="T129" s="62"/>
      <c r="U129" s="58">
        <v>160</v>
      </c>
      <c r="V129" s="62"/>
      <c r="W129" s="60">
        <f>U129+V129</f>
        <v>160</v>
      </c>
    </row>
    <row r="130" spans="1:23" ht="15" hidden="1">
      <c r="A130" s="16">
        <v>926</v>
      </c>
      <c r="B130" s="16"/>
      <c r="C130" s="35"/>
      <c r="D130" s="18" t="s">
        <v>169</v>
      </c>
      <c r="E130" s="36">
        <f>E131</f>
        <v>0</v>
      </c>
      <c r="F130" s="18"/>
      <c r="G130" s="36">
        <f>G131</f>
        <v>0</v>
      </c>
      <c r="I130" s="36">
        <f>I131</f>
        <v>0</v>
      </c>
      <c r="J130" s="1"/>
      <c r="K130" s="36">
        <f>K131</f>
        <v>0</v>
      </c>
      <c r="M130" s="36">
        <f>M131</f>
        <v>0</v>
      </c>
      <c r="O130" s="36">
        <f>O131</f>
        <v>0</v>
      </c>
      <c r="Q130" s="55">
        <f>Q131</f>
        <v>0</v>
      </c>
      <c r="R130" s="62"/>
      <c r="S130" s="55">
        <f>S131</f>
        <v>0</v>
      </c>
      <c r="T130" s="62"/>
      <c r="U130" s="55">
        <f>U131</f>
        <v>0</v>
      </c>
      <c r="V130" s="62"/>
      <c r="W130" s="55">
        <f>W131</f>
        <v>0</v>
      </c>
    </row>
    <row r="131" spans="1:23" ht="15" hidden="1">
      <c r="A131" s="26"/>
      <c r="B131" s="26">
        <v>92601</v>
      </c>
      <c r="C131" s="31"/>
      <c r="D131" s="29" t="s">
        <v>232</v>
      </c>
      <c r="E131" s="38">
        <f>E132</f>
        <v>0</v>
      </c>
      <c r="F131" s="29"/>
      <c r="G131" s="38">
        <f>G132</f>
        <v>0</v>
      </c>
      <c r="I131" s="38">
        <f>I132</f>
        <v>0</v>
      </c>
      <c r="J131" s="1"/>
      <c r="K131" s="38">
        <f>K132</f>
        <v>0</v>
      </c>
      <c r="M131" s="38">
        <f>M132</f>
        <v>0</v>
      </c>
      <c r="O131" s="38">
        <f>O132</f>
        <v>0</v>
      </c>
      <c r="Q131" s="57">
        <f>Q132</f>
        <v>0</v>
      </c>
      <c r="R131" s="62"/>
      <c r="S131" s="57">
        <f>S132</f>
        <v>0</v>
      </c>
      <c r="T131" s="62"/>
      <c r="U131" s="57">
        <f>U132</f>
        <v>0</v>
      </c>
      <c r="V131" s="62"/>
      <c r="W131" s="57">
        <f>W132</f>
        <v>0</v>
      </c>
    </row>
    <row r="132" spans="1:23" ht="60" hidden="1">
      <c r="A132" s="26"/>
      <c r="B132" s="26"/>
      <c r="C132" s="31">
        <v>6290</v>
      </c>
      <c r="D132" s="29" t="s">
        <v>233</v>
      </c>
      <c r="E132" s="51">
        <v>0</v>
      </c>
      <c r="F132" s="29"/>
      <c r="G132" s="51">
        <v>0</v>
      </c>
      <c r="I132" s="51">
        <v>0</v>
      </c>
      <c r="J132" s="1"/>
      <c r="K132" s="51">
        <v>0</v>
      </c>
      <c r="M132" s="51">
        <v>0</v>
      </c>
      <c r="O132" s="51">
        <v>0</v>
      </c>
      <c r="Q132" s="74">
        <v>0</v>
      </c>
      <c r="R132" s="62"/>
      <c r="S132" s="74">
        <v>0</v>
      </c>
      <c r="T132" s="62"/>
      <c r="U132" s="74">
        <v>0</v>
      </c>
      <c r="V132" s="62"/>
      <c r="W132" s="60">
        <f>U132+V132</f>
        <v>0</v>
      </c>
    </row>
    <row r="133" spans="1:23" ht="23.25" customHeight="1">
      <c r="A133" s="75"/>
      <c r="B133" s="75"/>
      <c r="C133" s="76"/>
      <c r="D133" s="18" t="s">
        <v>78</v>
      </c>
      <c r="E133" s="77">
        <f aca="true" t="shared" si="15" ref="E133:N133">SUM(E11+E16+E19+E23+E31+E38+E41+E46+E79+E90+E103+E117+E122+E130)</f>
        <v>11720480</v>
      </c>
      <c r="F133" s="77">
        <f t="shared" si="15"/>
        <v>90200</v>
      </c>
      <c r="G133" s="77">
        <f t="shared" si="15"/>
        <v>11810680</v>
      </c>
      <c r="H133" s="77">
        <f t="shared" si="15"/>
        <v>0</v>
      </c>
      <c r="I133" s="77">
        <f t="shared" si="15"/>
        <v>11810680</v>
      </c>
      <c r="J133" s="77">
        <f t="shared" si="15"/>
        <v>-136219</v>
      </c>
      <c r="K133" s="77">
        <f t="shared" si="15"/>
        <v>11674461</v>
      </c>
      <c r="L133" s="77">
        <f t="shared" si="15"/>
        <v>132571</v>
      </c>
      <c r="M133" s="77">
        <f t="shared" si="15"/>
        <v>11807032</v>
      </c>
      <c r="N133" s="77">
        <f t="shared" si="15"/>
        <v>623657</v>
      </c>
      <c r="O133" s="77">
        <f aca="true" t="shared" si="16" ref="O133:W133">SUM(O11+O16+O19+O23+O31+O38+O41+O46+O79+O90+O103+O117+O122+O130)</f>
        <v>12430689</v>
      </c>
      <c r="P133" s="77">
        <f t="shared" si="16"/>
        <v>-42000</v>
      </c>
      <c r="Q133" s="55">
        <f t="shared" si="16"/>
        <v>12388689</v>
      </c>
      <c r="R133" s="55">
        <f t="shared" si="16"/>
        <v>6706</v>
      </c>
      <c r="S133" s="55">
        <f t="shared" si="16"/>
        <v>12395395</v>
      </c>
      <c r="T133" s="55">
        <f t="shared" si="16"/>
        <v>0</v>
      </c>
      <c r="U133" s="55">
        <f t="shared" si="16"/>
        <v>12395395</v>
      </c>
      <c r="V133" s="55">
        <f t="shared" si="16"/>
        <v>435094</v>
      </c>
      <c r="W133" s="55">
        <f t="shared" si="16"/>
        <v>12830489</v>
      </c>
    </row>
    <row r="134" spans="1:19" ht="14.25">
      <c r="A134" s="78"/>
      <c r="B134" s="78"/>
      <c r="C134" s="79"/>
      <c r="D134" s="80"/>
      <c r="E134" s="81"/>
      <c r="F134" s="82"/>
      <c r="G134" s="81"/>
      <c r="H134" s="82"/>
      <c r="I134" s="81"/>
      <c r="J134" s="82"/>
      <c r="K134" s="81"/>
      <c r="L134" s="82"/>
      <c r="M134" s="81"/>
      <c r="N134" s="82"/>
      <c r="O134" s="81"/>
      <c r="P134" s="82"/>
      <c r="Q134" s="81"/>
      <c r="R134" s="81"/>
      <c r="S134" s="81"/>
    </row>
    <row r="135" spans="1:19" ht="14.25">
      <c r="A135" s="78"/>
      <c r="B135" s="78"/>
      <c r="C135" s="79"/>
      <c r="D135" s="80"/>
      <c r="E135" s="81"/>
      <c r="F135" s="82"/>
      <c r="G135" s="81"/>
      <c r="H135" s="82"/>
      <c r="I135" s="81"/>
      <c r="J135" s="82"/>
      <c r="K135" s="81"/>
      <c r="L135" s="82"/>
      <c r="M135" s="81"/>
      <c r="N135" s="82"/>
      <c r="O135" s="81"/>
      <c r="P135" s="82"/>
      <c r="Q135" s="82"/>
      <c r="R135" s="82"/>
      <c r="S135" s="82"/>
    </row>
    <row r="136" spans="1:19" ht="14.25">
      <c r="A136" s="78"/>
      <c r="B136" s="78"/>
      <c r="C136" s="79"/>
      <c r="D136" s="80"/>
      <c r="E136" s="81"/>
      <c r="F136" s="82"/>
      <c r="G136" s="81"/>
      <c r="H136" s="82"/>
      <c r="I136" s="81"/>
      <c r="J136" s="82"/>
      <c r="K136" s="81"/>
      <c r="L136" s="82"/>
      <c r="M136" s="81"/>
      <c r="N136" s="82"/>
      <c r="O136" s="81"/>
      <c r="P136" s="82"/>
      <c r="Q136" s="82"/>
      <c r="R136" s="82"/>
      <c r="S136" s="82"/>
    </row>
    <row r="137" spans="1:23" ht="15.75">
      <c r="A137" s="78"/>
      <c r="B137" s="78"/>
      <c r="C137" s="79"/>
      <c r="D137" s="134" t="s">
        <v>259</v>
      </c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</row>
    <row r="138" spans="1:19" ht="15.75">
      <c r="A138" s="78"/>
      <c r="B138" s="78"/>
      <c r="C138" s="79"/>
      <c r="D138" s="126"/>
      <c r="E138" s="84"/>
      <c r="F138" s="85"/>
      <c r="G138" s="84"/>
      <c r="H138" s="85"/>
      <c r="I138" s="84"/>
      <c r="J138" s="85"/>
      <c r="K138" s="84"/>
      <c r="L138" s="85"/>
      <c r="M138" s="84"/>
      <c r="N138" s="85"/>
      <c r="O138" s="84"/>
      <c r="P138" s="85"/>
      <c r="Q138" s="85"/>
      <c r="R138" s="82"/>
      <c r="S138" s="82"/>
    </row>
    <row r="139" spans="1:19" ht="15.75">
      <c r="A139" s="78"/>
      <c r="B139" s="78"/>
      <c r="C139" s="79"/>
      <c r="D139" s="83"/>
      <c r="E139" s="84"/>
      <c r="F139" s="85"/>
      <c r="G139" s="84"/>
      <c r="H139" s="85"/>
      <c r="I139" s="84"/>
      <c r="J139" s="85"/>
      <c r="K139" s="84"/>
      <c r="L139" s="85"/>
      <c r="M139" s="84"/>
      <c r="N139" s="85"/>
      <c r="O139" s="84"/>
      <c r="P139" s="85"/>
      <c r="Q139" s="85"/>
      <c r="R139" s="82"/>
      <c r="S139" s="82"/>
    </row>
    <row r="140" spans="1:22" ht="15.75">
      <c r="A140" s="78"/>
      <c r="B140" s="78"/>
      <c r="C140" s="79"/>
      <c r="D140" s="141" t="s">
        <v>258</v>
      </c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3"/>
      <c r="U140" s="143"/>
      <c r="V140" s="143"/>
    </row>
    <row r="141" spans="1:19" ht="14.25">
      <c r="A141" s="78"/>
      <c r="B141" s="78"/>
      <c r="C141" s="79"/>
      <c r="D141" s="80"/>
      <c r="E141" s="81"/>
      <c r="F141" s="82"/>
      <c r="G141" s="81"/>
      <c r="H141" s="82"/>
      <c r="I141" s="81"/>
      <c r="J141" s="82"/>
      <c r="K141" s="81"/>
      <c r="L141" s="82"/>
      <c r="M141" s="81"/>
      <c r="N141" s="82"/>
      <c r="O141" s="81"/>
      <c r="P141" s="82"/>
      <c r="Q141" s="82"/>
      <c r="R141" s="82"/>
      <c r="S141" s="82"/>
    </row>
    <row r="142" spans="1:19" ht="14.25">
      <c r="A142" s="78"/>
      <c r="B142" s="78"/>
      <c r="C142" s="79"/>
      <c r="D142" s="80"/>
      <c r="E142" s="81"/>
      <c r="F142" s="82"/>
      <c r="G142" s="81"/>
      <c r="H142" s="82"/>
      <c r="I142" s="81"/>
      <c r="J142" s="82"/>
      <c r="K142" s="81"/>
      <c r="L142" s="82"/>
      <c r="M142" s="81"/>
      <c r="N142" s="82"/>
      <c r="O142" s="81"/>
      <c r="P142" s="82"/>
      <c r="Q142" s="82"/>
      <c r="R142" s="82"/>
      <c r="S142" s="82"/>
    </row>
    <row r="143" spans="1:19" ht="14.25">
      <c r="A143" s="78"/>
      <c r="B143" s="78"/>
      <c r="C143" s="79"/>
      <c r="D143" s="80"/>
      <c r="E143" s="81"/>
      <c r="F143" s="82"/>
      <c r="G143" s="81"/>
      <c r="H143" s="82"/>
      <c r="I143" s="81"/>
      <c r="J143" s="82"/>
      <c r="K143" s="81"/>
      <c r="L143" s="82"/>
      <c r="M143" s="81"/>
      <c r="N143" s="82"/>
      <c r="O143" s="81"/>
      <c r="P143" s="82"/>
      <c r="Q143" s="82"/>
      <c r="R143" s="82"/>
      <c r="S143" s="82"/>
    </row>
    <row r="144" spans="1:19" ht="14.25">
      <c r="A144" s="78"/>
      <c r="B144" s="78"/>
      <c r="C144" s="79"/>
      <c r="D144" s="80"/>
      <c r="E144" s="81"/>
      <c r="F144" s="82"/>
      <c r="G144" s="81"/>
      <c r="H144" s="82"/>
      <c r="I144" s="81"/>
      <c r="J144" s="82"/>
      <c r="K144" s="81"/>
      <c r="L144" s="82"/>
      <c r="M144" s="81"/>
      <c r="N144" s="82"/>
      <c r="O144" s="81"/>
      <c r="P144" s="82"/>
      <c r="Q144" s="82"/>
      <c r="R144" s="82"/>
      <c r="S144" s="82"/>
    </row>
    <row r="145" spans="1:19" ht="14.25">
      <c r="A145" s="78"/>
      <c r="B145" s="78"/>
      <c r="C145" s="79"/>
      <c r="D145" s="80"/>
      <c r="E145" s="81"/>
      <c r="F145" s="82"/>
      <c r="G145" s="81"/>
      <c r="H145" s="82"/>
      <c r="I145" s="81"/>
      <c r="J145" s="82"/>
      <c r="K145" s="81"/>
      <c r="L145" s="82"/>
      <c r="M145" s="81"/>
      <c r="N145" s="82"/>
      <c r="O145" s="81"/>
      <c r="P145" s="82"/>
      <c r="Q145" s="82"/>
      <c r="R145" s="82"/>
      <c r="S145" s="82"/>
    </row>
    <row r="146" spans="1:19" ht="14.25">
      <c r="A146" s="78"/>
      <c r="B146" s="78"/>
      <c r="C146" s="79"/>
      <c r="D146" s="80"/>
      <c r="E146" s="81"/>
      <c r="F146" s="82"/>
      <c r="G146" s="81"/>
      <c r="H146" s="82"/>
      <c r="I146" s="81"/>
      <c r="J146" s="82"/>
      <c r="K146" s="81"/>
      <c r="L146" s="82"/>
      <c r="M146" s="81"/>
      <c r="N146" s="82"/>
      <c r="O146" s="81"/>
      <c r="P146" s="82"/>
      <c r="Q146" s="82"/>
      <c r="R146" s="82"/>
      <c r="S146" s="82"/>
    </row>
    <row r="147" spans="1:19" ht="14.25">
      <c r="A147" s="78"/>
      <c r="B147" s="78"/>
      <c r="C147" s="79"/>
      <c r="D147" s="80"/>
      <c r="E147" s="81"/>
      <c r="F147" s="82"/>
      <c r="G147" s="81"/>
      <c r="H147" s="82"/>
      <c r="I147" s="81"/>
      <c r="J147" s="82"/>
      <c r="K147" s="81"/>
      <c r="L147" s="82"/>
      <c r="M147" s="81"/>
      <c r="N147" s="82"/>
      <c r="O147" s="81"/>
      <c r="P147" s="82"/>
      <c r="Q147" s="82"/>
      <c r="R147" s="82"/>
      <c r="S147" s="82"/>
    </row>
    <row r="148" spans="1:19" ht="14.25">
      <c r="A148" s="78"/>
      <c r="B148" s="78"/>
      <c r="C148" s="79"/>
      <c r="D148" s="80"/>
      <c r="E148" s="81"/>
      <c r="F148" s="82"/>
      <c r="G148" s="81"/>
      <c r="H148" s="82"/>
      <c r="I148" s="81"/>
      <c r="J148" s="82"/>
      <c r="K148" s="81"/>
      <c r="L148" s="82"/>
      <c r="M148" s="81"/>
      <c r="N148" s="82"/>
      <c r="O148" s="81"/>
      <c r="P148" s="82"/>
      <c r="Q148" s="82"/>
      <c r="R148" s="82"/>
      <c r="S148" s="82"/>
    </row>
    <row r="149" spans="1:19" ht="14.25">
      <c r="A149" s="78"/>
      <c r="B149" s="78"/>
      <c r="C149" s="79"/>
      <c r="D149" s="80"/>
      <c r="E149" s="81"/>
      <c r="F149" s="82"/>
      <c r="G149" s="81"/>
      <c r="H149" s="82"/>
      <c r="I149" s="81"/>
      <c r="J149" s="82"/>
      <c r="K149" s="81"/>
      <c r="L149" s="82"/>
      <c r="M149" s="81"/>
      <c r="N149" s="82"/>
      <c r="O149" s="81"/>
      <c r="P149" s="82"/>
      <c r="Q149" s="82"/>
      <c r="R149" s="82"/>
      <c r="S149" s="82"/>
    </row>
    <row r="150" spans="1:19" ht="14.25">
      <c r="A150" s="78"/>
      <c r="B150" s="78"/>
      <c r="C150" s="79"/>
      <c r="D150" s="80"/>
      <c r="E150" s="81"/>
      <c r="F150" s="82"/>
      <c r="G150" s="81"/>
      <c r="H150" s="82"/>
      <c r="I150" s="81"/>
      <c r="J150" s="82"/>
      <c r="K150" s="81"/>
      <c r="L150" s="82"/>
      <c r="M150" s="81"/>
      <c r="N150" s="82"/>
      <c r="O150" s="81"/>
      <c r="P150" s="82"/>
      <c r="Q150" s="82"/>
      <c r="R150" s="82"/>
      <c r="S150" s="82"/>
    </row>
    <row r="151" spans="1:19" ht="14.25">
      <c r="A151" s="78"/>
      <c r="B151" s="78"/>
      <c r="C151" s="79"/>
      <c r="D151" s="80"/>
      <c r="E151" s="81"/>
      <c r="F151" s="82"/>
      <c r="G151" s="81"/>
      <c r="H151" s="82"/>
      <c r="I151" s="81"/>
      <c r="J151" s="82"/>
      <c r="K151" s="81"/>
      <c r="L151" s="82"/>
      <c r="M151" s="81"/>
      <c r="N151" s="82"/>
      <c r="O151" s="81"/>
      <c r="P151" s="82"/>
      <c r="Q151" s="82"/>
      <c r="R151" s="82"/>
      <c r="S151" s="82"/>
    </row>
    <row r="152" spans="1:19" ht="14.25">
      <c r="A152" s="78"/>
      <c r="B152" s="78"/>
      <c r="C152" s="79"/>
      <c r="D152" s="80"/>
      <c r="E152" s="81"/>
      <c r="F152" s="82"/>
      <c r="G152" s="81"/>
      <c r="H152" s="82"/>
      <c r="I152" s="81"/>
      <c r="J152" s="82"/>
      <c r="K152" s="81"/>
      <c r="L152" s="82"/>
      <c r="M152" s="81"/>
      <c r="N152" s="82"/>
      <c r="O152" s="81"/>
      <c r="P152" s="82"/>
      <c r="Q152" s="82"/>
      <c r="R152" s="82"/>
      <c r="S152" s="82"/>
    </row>
    <row r="153" spans="1:19" ht="14.25">
      <c r="A153" s="78"/>
      <c r="B153" s="78"/>
      <c r="C153" s="79"/>
      <c r="D153" s="80"/>
      <c r="E153" s="81"/>
      <c r="F153" s="82"/>
      <c r="G153" s="81"/>
      <c r="H153" s="82"/>
      <c r="I153" s="81"/>
      <c r="J153" s="82"/>
      <c r="K153" s="81"/>
      <c r="L153" s="82"/>
      <c r="M153" s="81"/>
      <c r="N153" s="82"/>
      <c r="O153" s="81"/>
      <c r="P153" s="82"/>
      <c r="Q153" s="82"/>
      <c r="R153" s="82"/>
      <c r="S153" s="82"/>
    </row>
    <row r="154" spans="1:19" ht="14.25">
      <c r="A154" s="78"/>
      <c r="B154" s="78"/>
      <c r="C154" s="79"/>
      <c r="D154" s="80"/>
      <c r="E154" s="81"/>
      <c r="F154" s="82"/>
      <c r="G154" s="81"/>
      <c r="H154" s="82"/>
      <c r="I154" s="81"/>
      <c r="J154" s="82"/>
      <c r="K154" s="81"/>
      <c r="L154" s="82"/>
      <c r="M154" s="81"/>
      <c r="N154" s="82"/>
      <c r="O154" s="81"/>
      <c r="P154" s="82"/>
      <c r="Q154" s="82"/>
      <c r="R154" s="82"/>
      <c r="S154" s="82"/>
    </row>
    <row r="155" spans="1:19" ht="14.25">
      <c r="A155" s="78"/>
      <c r="B155" s="78"/>
      <c r="C155" s="79"/>
      <c r="D155" s="80"/>
      <c r="E155" s="81"/>
      <c r="F155" s="82"/>
      <c r="G155" s="81"/>
      <c r="H155" s="82"/>
      <c r="I155" s="81"/>
      <c r="J155" s="82"/>
      <c r="K155" s="81"/>
      <c r="L155" s="82"/>
      <c r="M155" s="81"/>
      <c r="N155" s="82"/>
      <c r="O155" s="81"/>
      <c r="P155" s="82"/>
      <c r="Q155" s="82"/>
      <c r="R155" s="82"/>
      <c r="S155" s="82"/>
    </row>
    <row r="156" spans="1:19" ht="14.25">
      <c r="A156" s="78"/>
      <c r="B156" s="78"/>
      <c r="C156" s="79"/>
      <c r="D156" s="80"/>
      <c r="E156" s="81"/>
      <c r="F156" s="82"/>
      <c r="G156" s="81"/>
      <c r="H156" s="82"/>
      <c r="I156" s="81"/>
      <c r="J156" s="82"/>
      <c r="K156" s="81"/>
      <c r="L156" s="82"/>
      <c r="M156" s="81"/>
      <c r="N156" s="82"/>
      <c r="O156" s="81"/>
      <c r="P156" s="82"/>
      <c r="Q156" s="82"/>
      <c r="R156" s="82"/>
      <c r="S156" s="82"/>
    </row>
    <row r="157" spans="1:19" ht="14.25">
      <c r="A157" s="78"/>
      <c r="B157" s="78"/>
      <c r="C157" s="79"/>
      <c r="D157" s="80"/>
      <c r="E157" s="81"/>
      <c r="F157" s="82"/>
      <c r="G157" s="81"/>
      <c r="H157" s="82"/>
      <c r="I157" s="81"/>
      <c r="J157" s="82"/>
      <c r="K157" s="81"/>
      <c r="L157" s="82"/>
      <c r="M157" s="81"/>
      <c r="N157" s="82"/>
      <c r="O157" s="81"/>
      <c r="P157" s="82"/>
      <c r="Q157" s="82"/>
      <c r="R157" s="82"/>
      <c r="S157" s="82"/>
    </row>
    <row r="158" spans="1:19" ht="14.25">
      <c r="A158" s="78"/>
      <c r="B158" s="78"/>
      <c r="C158" s="79"/>
      <c r="D158" s="80"/>
      <c r="E158" s="81"/>
      <c r="F158" s="82"/>
      <c r="G158" s="81"/>
      <c r="H158" s="82"/>
      <c r="I158" s="81"/>
      <c r="J158" s="82"/>
      <c r="K158" s="81"/>
      <c r="L158" s="82"/>
      <c r="M158" s="81"/>
      <c r="N158" s="82"/>
      <c r="O158" s="81"/>
      <c r="P158" s="82"/>
      <c r="Q158" s="82"/>
      <c r="R158" s="82"/>
      <c r="S158" s="82"/>
    </row>
    <row r="159" spans="1:19" ht="14.25">
      <c r="A159" s="78"/>
      <c r="B159" s="78"/>
      <c r="C159" s="79"/>
      <c r="D159" s="80"/>
      <c r="E159" s="81"/>
      <c r="F159" s="82"/>
      <c r="G159" s="81"/>
      <c r="H159" s="82"/>
      <c r="I159" s="81"/>
      <c r="J159" s="82"/>
      <c r="K159" s="81"/>
      <c r="L159" s="82"/>
      <c r="M159" s="81"/>
      <c r="N159" s="82"/>
      <c r="O159" s="81"/>
      <c r="P159" s="82"/>
      <c r="Q159" s="82"/>
      <c r="R159" s="82"/>
      <c r="S159" s="82"/>
    </row>
    <row r="160" spans="1:19" ht="14.25">
      <c r="A160" s="78"/>
      <c r="B160" s="78"/>
      <c r="C160" s="79"/>
      <c r="D160" s="80"/>
      <c r="E160" s="81"/>
      <c r="F160" s="82"/>
      <c r="G160" s="81"/>
      <c r="H160" s="82"/>
      <c r="I160" s="81"/>
      <c r="J160" s="82"/>
      <c r="K160" s="81"/>
      <c r="L160" s="82"/>
      <c r="M160" s="81"/>
      <c r="N160" s="82"/>
      <c r="O160" s="81"/>
      <c r="P160" s="82"/>
      <c r="Q160" s="82"/>
      <c r="R160" s="82"/>
      <c r="S160" s="82"/>
    </row>
    <row r="161" spans="1:19" ht="14.25">
      <c r="A161" s="78"/>
      <c r="B161" s="78"/>
      <c r="C161" s="79"/>
      <c r="D161" s="80"/>
      <c r="E161" s="81"/>
      <c r="F161" s="80"/>
      <c r="G161" s="81"/>
      <c r="I161" s="81"/>
      <c r="J161" s="1"/>
      <c r="K161" s="81"/>
      <c r="M161" s="81"/>
      <c r="O161" s="81"/>
      <c r="Q161" s="82"/>
      <c r="R161" s="87"/>
      <c r="S161" s="82"/>
    </row>
    <row r="162" spans="1:19" ht="14.25">
      <c r="A162" s="78"/>
      <c r="B162" s="78"/>
      <c r="C162" s="79"/>
      <c r="D162" s="80"/>
      <c r="E162" s="82"/>
      <c r="F162" s="80"/>
      <c r="G162" s="82"/>
      <c r="I162" s="82"/>
      <c r="J162" s="1"/>
      <c r="K162" s="82"/>
      <c r="M162" s="82"/>
      <c r="O162" s="82"/>
      <c r="Q162" s="82"/>
      <c r="R162" s="87"/>
      <c r="S162" s="82"/>
    </row>
    <row r="163" spans="1:18" ht="152.25" customHeight="1">
      <c r="A163" s="78"/>
      <c r="B163" s="78"/>
      <c r="C163" s="79"/>
      <c r="D163" s="136"/>
      <c r="E163" s="136"/>
      <c r="F163" s="136"/>
      <c r="J163" s="1"/>
      <c r="R163" s="1"/>
    </row>
    <row r="164" spans="1:18" ht="15.75">
      <c r="A164" s="78"/>
      <c r="B164" s="78"/>
      <c r="C164" s="79"/>
      <c r="D164" s="3" t="s">
        <v>234</v>
      </c>
      <c r="F164" s="3"/>
      <c r="J164" s="1"/>
      <c r="R164" s="1"/>
    </row>
    <row r="165" spans="1:18" ht="15.75">
      <c r="A165" s="78"/>
      <c r="B165" s="78"/>
      <c r="C165" s="79"/>
      <c r="D165" s="3" t="s">
        <v>256</v>
      </c>
      <c r="F165" s="3"/>
      <c r="J165" s="1"/>
      <c r="R165" s="1"/>
    </row>
    <row r="166" spans="1:18" ht="15.75">
      <c r="A166" s="78"/>
      <c r="B166" s="78"/>
      <c r="C166" s="79"/>
      <c r="D166" s="3" t="s">
        <v>260</v>
      </c>
      <c r="F166" s="3"/>
      <c r="J166" s="1"/>
      <c r="R166" s="1"/>
    </row>
    <row r="167" spans="4:18" ht="15.75">
      <c r="D167" s="3" t="s">
        <v>257</v>
      </c>
      <c r="F167" s="3"/>
      <c r="J167" s="1"/>
      <c r="R167" s="1"/>
    </row>
    <row r="168" spans="4:19" ht="15.75">
      <c r="D168" s="3"/>
      <c r="E168" s="88"/>
      <c r="F168" s="3"/>
      <c r="G168" s="88"/>
      <c r="I168" s="88"/>
      <c r="J168" s="1"/>
      <c r="K168" s="88"/>
      <c r="M168" s="88"/>
      <c r="O168" s="88"/>
      <c r="Q168" s="88"/>
      <c r="R168" s="1"/>
      <c r="S168" s="88"/>
    </row>
    <row r="169" spans="4:19" ht="15.75">
      <c r="D169" s="3"/>
      <c r="E169" s="88"/>
      <c r="F169" s="3"/>
      <c r="G169" s="88"/>
      <c r="I169" s="88"/>
      <c r="J169" s="1"/>
      <c r="K169" s="88"/>
      <c r="M169" s="88"/>
      <c r="O169" s="88"/>
      <c r="Q169" s="88"/>
      <c r="R169" s="1"/>
      <c r="S169" s="88"/>
    </row>
    <row r="170" spans="1:19" ht="15.75">
      <c r="A170" s="5"/>
      <c r="B170" s="5"/>
      <c r="C170" s="5"/>
      <c r="D170" s="3" t="s">
        <v>235</v>
      </c>
      <c r="E170" s="88"/>
      <c r="F170" s="3"/>
      <c r="G170" s="88"/>
      <c r="I170" s="88"/>
      <c r="J170" s="1"/>
      <c r="K170" s="88"/>
      <c r="M170" s="88"/>
      <c r="N170" s="1"/>
      <c r="O170" s="88"/>
      <c r="Q170" s="88"/>
      <c r="R170" s="1"/>
      <c r="S170" s="88"/>
    </row>
    <row r="171" spans="1:21" ht="12.75">
      <c r="A171" s="137" t="s">
        <v>236</v>
      </c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9"/>
      <c r="Q171" s="139"/>
      <c r="R171" s="139"/>
      <c r="S171" s="139"/>
      <c r="T171" s="135"/>
      <c r="U171" s="135"/>
    </row>
    <row r="172" spans="1:19" ht="12.75">
      <c r="A172" s="8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0"/>
      <c r="Q172" s="90"/>
      <c r="R172" s="91"/>
      <c r="S172" s="90"/>
    </row>
    <row r="173" spans="1:23" ht="15">
      <c r="A173" s="5"/>
      <c r="B173" s="5"/>
      <c r="C173" s="5"/>
      <c r="E173" s="92" t="s">
        <v>181</v>
      </c>
      <c r="G173" s="92" t="s">
        <v>181</v>
      </c>
      <c r="I173" s="92" t="s">
        <v>181</v>
      </c>
      <c r="J173" s="1"/>
      <c r="K173" s="92" t="s">
        <v>181</v>
      </c>
      <c r="M173" s="92" t="s">
        <v>181</v>
      </c>
      <c r="O173" s="92" t="s">
        <v>181</v>
      </c>
      <c r="Q173" s="92"/>
      <c r="R173" s="1"/>
      <c r="S173" s="92" t="s">
        <v>181</v>
      </c>
      <c r="W173" s="7" t="s">
        <v>181</v>
      </c>
    </row>
    <row r="174" spans="1:23" ht="28.5">
      <c r="A174" s="93" t="s">
        <v>0</v>
      </c>
      <c r="B174" s="94" t="s">
        <v>79</v>
      </c>
      <c r="C174" s="94" t="s">
        <v>80</v>
      </c>
      <c r="D174" s="93" t="s">
        <v>3</v>
      </c>
      <c r="E174" s="13" t="s">
        <v>4</v>
      </c>
      <c r="F174" s="93" t="s">
        <v>237</v>
      </c>
      <c r="G174" s="13" t="s">
        <v>4</v>
      </c>
      <c r="H174" t="s">
        <v>183</v>
      </c>
      <c r="I174" s="13" t="s">
        <v>4</v>
      </c>
      <c r="J174" s="1"/>
      <c r="K174" s="13" t="s">
        <v>4</v>
      </c>
      <c r="L174" s="95" t="s">
        <v>238</v>
      </c>
      <c r="M174" s="13" t="s">
        <v>4</v>
      </c>
      <c r="N174" s="95" t="s">
        <v>186</v>
      </c>
      <c r="O174" s="13" t="s">
        <v>4</v>
      </c>
      <c r="P174" s="95" t="s">
        <v>187</v>
      </c>
      <c r="Q174" s="13" t="s">
        <v>4</v>
      </c>
      <c r="R174" s="14" t="s">
        <v>252</v>
      </c>
      <c r="S174" s="14" t="s">
        <v>4</v>
      </c>
      <c r="T174" s="14" t="s">
        <v>254</v>
      </c>
      <c r="U174" s="14" t="s">
        <v>253</v>
      </c>
      <c r="V174" s="14" t="s">
        <v>188</v>
      </c>
      <c r="W174" s="14" t="s">
        <v>189</v>
      </c>
    </row>
    <row r="175" spans="1:23" ht="14.25">
      <c r="A175" s="96" t="s">
        <v>173</v>
      </c>
      <c r="B175" s="96"/>
      <c r="C175" s="97"/>
      <c r="D175" s="98" t="s">
        <v>5</v>
      </c>
      <c r="E175" s="99">
        <f aca="true" t="shared" si="17" ref="E175:J175">E176+E178</f>
        <v>12000</v>
      </c>
      <c r="F175" s="98">
        <f t="shared" si="17"/>
        <v>6200</v>
      </c>
      <c r="G175" s="98">
        <f t="shared" si="17"/>
        <v>18200</v>
      </c>
      <c r="H175" s="98">
        <f t="shared" si="17"/>
        <v>3000</v>
      </c>
      <c r="I175" s="98">
        <f t="shared" si="17"/>
        <v>21200</v>
      </c>
      <c r="J175" s="98">
        <f t="shared" si="17"/>
        <v>0</v>
      </c>
      <c r="K175" s="100">
        <f>I175+J175+K180</f>
        <v>21200</v>
      </c>
      <c r="L175" s="100">
        <f aca="true" t="shared" si="18" ref="L175:Q175">L176+L178+L180</f>
        <v>79200</v>
      </c>
      <c r="M175" s="100">
        <f t="shared" si="18"/>
        <v>100400</v>
      </c>
      <c r="N175" s="100">
        <f t="shared" si="18"/>
        <v>0</v>
      </c>
      <c r="O175" s="100">
        <f t="shared" si="18"/>
        <v>100400</v>
      </c>
      <c r="P175" s="100">
        <f t="shared" si="18"/>
        <v>120000</v>
      </c>
      <c r="Q175" s="100">
        <f t="shared" si="18"/>
        <v>220400</v>
      </c>
      <c r="R175" s="1"/>
      <c r="S175" s="100">
        <f>S176+S178+S180</f>
        <v>220400</v>
      </c>
      <c r="T175" s="1"/>
      <c r="U175" s="100">
        <f>U176+U178+U180</f>
        <v>220400</v>
      </c>
      <c r="V175" s="100">
        <f>V176+V178+V180</f>
        <v>-105000</v>
      </c>
      <c r="W175" s="100">
        <f>W176+W178+W180</f>
        <v>115400</v>
      </c>
    </row>
    <row r="176" spans="1:23" ht="15">
      <c r="A176" s="101"/>
      <c r="B176" s="101" t="s">
        <v>175</v>
      </c>
      <c r="C176" s="72"/>
      <c r="D176" s="73" t="s">
        <v>81</v>
      </c>
      <c r="E176" s="102">
        <f>SUM(E177:E177)</f>
        <v>0</v>
      </c>
      <c r="F176" s="73">
        <f>F177</f>
        <v>6200</v>
      </c>
      <c r="G176" s="102">
        <f>E176+F176</f>
        <v>6200</v>
      </c>
      <c r="H176" s="102">
        <f>SUM(H177:H177)</f>
        <v>3000</v>
      </c>
      <c r="I176" s="102">
        <f>G176+H176</f>
        <v>9200</v>
      </c>
      <c r="J176" s="102"/>
      <c r="K176" s="102">
        <f>SUM(K177:K177)</f>
        <v>9200</v>
      </c>
      <c r="M176" s="102">
        <f>SUM(M177:M177)</f>
        <v>9200</v>
      </c>
      <c r="O176" s="102">
        <f>SUM(O177:O177)</f>
        <v>9200</v>
      </c>
      <c r="P176" s="102">
        <f>SUM(P177:P177)</f>
        <v>120000</v>
      </c>
      <c r="Q176" s="102">
        <f>SUM(Q177:Q177)</f>
        <v>129200</v>
      </c>
      <c r="R176" s="1"/>
      <c r="S176" s="102">
        <f>SUM(S177:S177)</f>
        <v>129200</v>
      </c>
      <c r="T176" s="1"/>
      <c r="U176" s="102">
        <f>SUM(U177:U177)</f>
        <v>129200</v>
      </c>
      <c r="V176" s="102">
        <f>SUM(V177:V177)</f>
        <v>-105000</v>
      </c>
      <c r="W176" s="102">
        <f>SUM(W177:W177)</f>
        <v>24200</v>
      </c>
    </row>
    <row r="177" spans="1:23" ht="15">
      <c r="A177" s="101"/>
      <c r="B177" s="101"/>
      <c r="C177" s="72">
        <v>6050</v>
      </c>
      <c r="D177" s="73" t="s">
        <v>82</v>
      </c>
      <c r="E177" s="103"/>
      <c r="F177" s="73">
        <v>6200</v>
      </c>
      <c r="G177" s="43">
        <f>E177+F177</f>
        <v>6200</v>
      </c>
      <c r="H177">
        <v>3000</v>
      </c>
      <c r="I177" s="43">
        <f>G177+H177</f>
        <v>9200</v>
      </c>
      <c r="J177" s="103"/>
      <c r="K177" s="43">
        <f>I177</f>
        <v>9200</v>
      </c>
      <c r="M177" s="43">
        <f>K177+L177</f>
        <v>9200</v>
      </c>
      <c r="O177" s="43">
        <f>M177+N177</f>
        <v>9200</v>
      </c>
      <c r="P177">
        <v>120000</v>
      </c>
      <c r="Q177" s="43">
        <f>O177+P177</f>
        <v>129200</v>
      </c>
      <c r="R177" s="1"/>
      <c r="S177" s="43">
        <f>Q177+R177</f>
        <v>129200</v>
      </c>
      <c r="T177" s="1"/>
      <c r="U177" s="58">
        <f>S177+T177</f>
        <v>129200</v>
      </c>
      <c r="V177" s="112">
        <v>-105000</v>
      </c>
      <c r="W177" s="58">
        <f>U177+V177</f>
        <v>24200</v>
      </c>
    </row>
    <row r="178" spans="1:23" ht="15" hidden="1">
      <c r="A178" s="101"/>
      <c r="B178" s="101" t="s">
        <v>239</v>
      </c>
      <c r="C178" s="72"/>
      <c r="D178" s="73" t="s">
        <v>83</v>
      </c>
      <c r="E178" s="102">
        <f>E179</f>
        <v>12000</v>
      </c>
      <c r="F178" s="73"/>
      <c r="G178" s="102">
        <f>G179</f>
        <v>12000</v>
      </c>
      <c r="I178" s="102">
        <f>I179</f>
        <v>12000</v>
      </c>
      <c r="J178" s="1"/>
      <c r="K178" s="102">
        <f>K179</f>
        <v>12000</v>
      </c>
      <c r="M178" s="102">
        <f>M179</f>
        <v>12000</v>
      </c>
      <c r="O178" s="102">
        <f>O179</f>
        <v>12000</v>
      </c>
      <c r="Q178" s="102">
        <f>Q179</f>
        <v>12000</v>
      </c>
      <c r="R178" s="1"/>
      <c r="S178" s="102">
        <f>S179</f>
        <v>12000</v>
      </c>
      <c r="T178" s="1"/>
      <c r="U178" s="102">
        <f>U179</f>
        <v>12000</v>
      </c>
      <c r="V178" s="112"/>
      <c r="W178" s="102">
        <f>W179</f>
        <v>12000</v>
      </c>
    </row>
    <row r="179" spans="1:23" ht="45" hidden="1">
      <c r="A179" s="72"/>
      <c r="B179" s="72"/>
      <c r="C179" s="72">
        <v>2850</v>
      </c>
      <c r="D179" s="73" t="s">
        <v>84</v>
      </c>
      <c r="E179" s="45">
        <v>12000</v>
      </c>
      <c r="F179" s="73"/>
      <c r="G179" s="45">
        <v>12000</v>
      </c>
      <c r="I179" s="45">
        <v>12000</v>
      </c>
      <c r="J179" s="1"/>
      <c r="K179" s="45">
        <v>12000</v>
      </c>
      <c r="M179" s="45">
        <v>12000</v>
      </c>
      <c r="O179" s="45">
        <v>12000</v>
      </c>
      <c r="Q179" s="45">
        <v>12000</v>
      </c>
      <c r="R179" s="1"/>
      <c r="S179" s="45">
        <v>12000</v>
      </c>
      <c r="T179" s="1"/>
      <c r="U179" s="60">
        <v>12000</v>
      </c>
      <c r="V179" s="112"/>
      <c r="W179" s="58">
        <f>U179+V179</f>
        <v>12000</v>
      </c>
    </row>
    <row r="180" spans="1:23" ht="15" hidden="1">
      <c r="A180" s="72"/>
      <c r="B180" s="27" t="s">
        <v>176</v>
      </c>
      <c r="C180" s="28"/>
      <c r="D180" s="29" t="s">
        <v>8</v>
      </c>
      <c r="E180" s="45"/>
      <c r="F180" s="73"/>
      <c r="G180" s="45"/>
      <c r="I180" s="45"/>
      <c r="J180" s="1"/>
      <c r="K180" s="45"/>
      <c r="L180" s="1">
        <f>SUM(L181:L187)</f>
        <v>79200</v>
      </c>
      <c r="M180" s="1">
        <f>SUM(M181:M187)</f>
        <v>79200</v>
      </c>
      <c r="O180" s="1">
        <f>SUM(O181:O187)</f>
        <v>79200</v>
      </c>
      <c r="Q180" s="1">
        <f>SUM(Q181:Q187)</f>
        <v>79200</v>
      </c>
      <c r="R180" s="1"/>
      <c r="S180" s="1">
        <f>SUM(S181:S187)</f>
        <v>79200</v>
      </c>
      <c r="T180" s="1"/>
      <c r="U180" s="112">
        <f>SUM(U181:U187)</f>
        <v>79200</v>
      </c>
      <c r="V180" s="112"/>
      <c r="W180" s="112">
        <f>SUM(W181:W187)</f>
        <v>79200</v>
      </c>
    </row>
    <row r="181" spans="1:23" ht="15" hidden="1">
      <c r="A181" s="72"/>
      <c r="B181" s="72"/>
      <c r="C181" s="72">
        <v>4010</v>
      </c>
      <c r="D181" s="73" t="s">
        <v>85</v>
      </c>
      <c r="E181" s="45"/>
      <c r="F181" s="73"/>
      <c r="G181" s="45"/>
      <c r="I181" s="45"/>
      <c r="J181" s="1"/>
      <c r="K181" s="45"/>
      <c r="L181" s="1">
        <v>550</v>
      </c>
      <c r="M181" s="45">
        <f aca="true" t="shared" si="19" ref="M181:S187">K181+L181</f>
        <v>550</v>
      </c>
      <c r="O181" s="45">
        <f t="shared" si="19"/>
        <v>550</v>
      </c>
      <c r="Q181" s="45">
        <f t="shared" si="19"/>
        <v>550</v>
      </c>
      <c r="R181" s="1"/>
      <c r="S181" s="45">
        <f t="shared" si="19"/>
        <v>550</v>
      </c>
      <c r="T181" s="1"/>
      <c r="U181" s="60">
        <f aca="true" t="shared" si="20" ref="U181:U187">S181+T181</f>
        <v>550</v>
      </c>
      <c r="V181" s="112"/>
      <c r="W181" s="60">
        <f aca="true" t="shared" si="21" ref="W181:W187">U181+V181</f>
        <v>550</v>
      </c>
    </row>
    <row r="182" spans="1:23" ht="15" hidden="1">
      <c r="A182" s="72"/>
      <c r="B182" s="72"/>
      <c r="C182" s="72">
        <v>4110</v>
      </c>
      <c r="D182" s="73" t="s">
        <v>86</v>
      </c>
      <c r="E182" s="45"/>
      <c r="F182" s="73"/>
      <c r="G182" s="45"/>
      <c r="I182" s="45"/>
      <c r="J182" s="1"/>
      <c r="K182" s="45"/>
      <c r="L182" s="1">
        <v>94</v>
      </c>
      <c r="M182" s="45">
        <f t="shared" si="19"/>
        <v>94</v>
      </c>
      <c r="O182" s="45">
        <f t="shared" si="19"/>
        <v>94</v>
      </c>
      <c r="Q182" s="45">
        <f t="shared" si="19"/>
        <v>94</v>
      </c>
      <c r="R182" s="1"/>
      <c r="S182" s="45">
        <f t="shared" si="19"/>
        <v>94</v>
      </c>
      <c r="T182" s="1"/>
      <c r="U182" s="60">
        <f t="shared" si="20"/>
        <v>94</v>
      </c>
      <c r="V182" s="112"/>
      <c r="W182" s="60">
        <f t="shared" si="21"/>
        <v>94</v>
      </c>
    </row>
    <row r="183" spans="1:23" ht="15" hidden="1">
      <c r="A183" s="72"/>
      <c r="B183" s="72"/>
      <c r="C183" s="72">
        <v>4120</v>
      </c>
      <c r="D183" s="73" t="s">
        <v>87</v>
      </c>
      <c r="E183" s="45"/>
      <c r="F183" s="73"/>
      <c r="G183" s="45"/>
      <c r="I183" s="45"/>
      <c r="J183" s="1"/>
      <c r="K183" s="45"/>
      <c r="L183" s="1">
        <v>14</v>
      </c>
      <c r="M183" s="45">
        <f t="shared" si="19"/>
        <v>14</v>
      </c>
      <c r="O183" s="45">
        <f t="shared" si="19"/>
        <v>14</v>
      </c>
      <c r="Q183" s="45">
        <f t="shared" si="19"/>
        <v>14</v>
      </c>
      <c r="R183" s="1"/>
      <c r="S183" s="45">
        <f t="shared" si="19"/>
        <v>14</v>
      </c>
      <c r="T183" s="1"/>
      <c r="U183" s="60">
        <f t="shared" si="20"/>
        <v>14</v>
      </c>
      <c r="V183" s="112"/>
      <c r="W183" s="60">
        <f t="shared" si="21"/>
        <v>14</v>
      </c>
    </row>
    <row r="184" spans="1:23" ht="15" hidden="1">
      <c r="A184" s="72"/>
      <c r="B184" s="72"/>
      <c r="C184" s="72">
        <v>4210</v>
      </c>
      <c r="D184" s="73" t="s">
        <v>88</v>
      </c>
      <c r="E184" s="45"/>
      <c r="F184" s="73"/>
      <c r="G184" s="45"/>
      <c r="I184" s="45"/>
      <c r="J184" s="1"/>
      <c r="K184" s="45"/>
      <c r="L184" s="1">
        <v>18</v>
      </c>
      <c r="M184" s="45">
        <f t="shared" si="19"/>
        <v>18</v>
      </c>
      <c r="O184" s="45">
        <f t="shared" si="19"/>
        <v>18</v>
      </c>
      <c r="Q184" s="45">
        <f t="shared" si="19"/>
        <v>18</v>
      </c>
      <c r="R184" s="1"/>
      <c r="S184" s="45">
        <f t="shared" si="19"/>
        <v>18</v>
      </c>
      <c r="T184" s="1"/>
      <c r="U184" s="60">
        <f t="shared" si="20"/>
        <v>18</v>
      </c>
      <c r="V184" s="112"/>
      <c r="W184" s="60">
        <f t="shared" si="21"/>
        <v>18</v>
      </c>
    </row>
    <row r="185" spans="1:23" ht="15" hidden="1">
      <c r="A185" s="72"/>
      <c r="B185" s="72"/>
      <c r="C185" s="72">
        <v>4300</v>
      </c>
      <c r="D185" s="73" t="s">
        <v>89</v>
      </c>
      <c r="E185" s="45"/>
      <c r="F185" s="73"/>
      <c r="G185" s="45"/>
      <c r="I185" s="45"/>
      <c r="J185" s="1"/>
      <c r="K185" s="45"/>
      <c r="L185" s="1">
        <v>862</v>
      </c>
      <c r="M185" s="45">
        <f t="shared" si="19"/>
        <v>862</v>
      </c>
      <c r="O185" s="45">
        <f t="shared" si="19"/>
        <v>862</v>
      </c>
      <c r="Q185" s="45">
        <f t="shared" si="19"/>
        <v>862</v>
      </c>
      <c r="R185" s="1"/>
      <c r="S185" s="45">
        <f t="shared" si="19"/>
        <v>862</v>
      </c>
      <c r="T185" s="1"/>
      <c r="U185" s="60">
        <f t="shared" si="20"/>
        <v>862</v>
      </c>
      <c r="V185" s="112"/>
      <c r="W185" s="60">
        <f t="shared" si="21"/>
        <v>862</v>
      </c>
    </row>
    <row r="186" spans="1:23" ht="30" hidden="1">
      <c r="A186" s="72"/>
      <c r="B186" s="72"/>
      <c r="C186" s="72">
        <v>4740</v>
      </c>
      <c r="D186" s="73" t="s">
        <v>91</v>
      </c>
      <c r="E186" s="45"/>
      <c r="F186" s="73"/>
      <c r="G186" s="45"/>
      <c r="I186" s="45"/>
      <c r="J186" s="1"/>
      <c r="K186" s="45"/>
      <c r="L186" s="1">
        <v>15</v>
      </c>
      <c r="M186" s="45">
        <f t="shared" si="19"/>
        <v>15</v>
      </c>
      <c r="O186" s="45">
        <f t="shared" si="19"/>
        <v>15</v>
      </c>
      <c r="Q186" s="45">
        <f t="shared" si="19"/>
        <v>15</v>
      </c>
      <c r="R186" s="1"/>
      <c r="S186" s="45">
        <f t="shared" si="19"/>
        <v>15</v>
      </c>
      <c r="T186" s="1"/>
      <c r="U186" s="60">
        <f t="shared" si="20"/>
        <v>15</v>
      </c>
      <c r="V186" s="112"/>
      <c r="W186" s="60">
        <f t="shared" si="21"/>
        <v>15</v>
      </c>
    </row>
    <row r="187" spans="1:23" ht="15" hidden="1">
      <c r="A187" s="72"/>
      <c r="B187" s="72"/>
      <c r="C187" s="72">
        <v>4430</v>
      </c>
      <c r="D187" s="73" t="s">
        <v>90</v>
      </c>
      <c r="E187" s="45"/>
      <c r="F187" s="73"/>
      <c r="G187" s="45"/>
      <c r="I187" s="45"/>
      <c r="J187" s="1"/>
      <c r="K187" s="45"/>
      <c r="L187" s="1">
        <v>77647</v>
      </c>
      <c r="M187" s="45">
        <f t="shared" si="19"/>
        <v>77647</v>
      </c>
      <c r="O187" s="45">
        <f t="shared" si="19"/>
        <v>77647</v>
      </c>
      <c r="Q187" s="45">
        <f t="shared" si="19"/>
        <v>77647</v>
      </c>
      <c r="R187" s="1"/>
      <c r="S187" s="45">
        <f t="shared" si="19"/>
        <v>77647</v>
      </c>
      <c r="T187" s="1"/>
      <c r="U187" s="60">
        <f t="shared" si="20"/>
        <v>77647</v>
      </c>
      <c r="V187" s="112"/>
      <c r="W187" s="60">
        <f t="shared" si="21"/>
        <v>77647</v>
      </c>
    </row>
    <row r="188" spans="1:23" ht="14.25">
      <c r="A188" s="97">
        <v>600</v>
      </c>
      <c r="B188" s="97"/>
      <c r="C188" s="97"/>
      <c r="D188" s="98" t="s">
        <v>12</v>
      </c>
      <c r="E188" s="104">
        <f>E189+E191+E194</f>
        <v>400000</v>
      </c>
      <c r="F188" s="98"/>
      <c r="G188" s="104">
        <f>G189+G191+G194</f>
        <v>400000</v>
      </c>
      <c r="I188" s="104">
        <f aca="true" t="shared" si="22" ref="I188:O188">I189+I191+I194</f>
        <v>400000</v>
      </c>
      <c r="J188" s="104">
        <f t="shared" si="22"/>
        <v>220000</v>
      </c>
      <c r="K188" s="104">
        <f t="shared" si="22"/>
        <v>620000</v>
      </c>
      <c r="L188" s="104">
        <f t="shared" si="22"/>
        <v>0</v>
      </c>
      <c r="M188" s="104">
        <f t="shared" si="22"/>
        <v>620000</v>
      </c>
      <c r="N188" s="104">
        <f t="shared" si="22"/>
        <v>19670</v>
      </c>
      <c r="O188" s="104">
        <f t="shared" si="22"/>
        <v>639670</v>
      </c>
      <c r="Q188" s="104">
        <f>Q189+Q191+Q194</f>
        <v>639670</v>
      </c>
      <c r="R188" s="1"/>
      <c r="S188" s="104">
        <f>S189+S191+S194</f>
        <v>639670</v>
      </c>
      <c r="T188" s="1"/>
      <c r="U188" s="104">
        <f>U189+U191+U194</f>
        <v>639670</v>
      </c>
      <c r="V188" s="104">
        <f>V189+V191+V194</f>
        <v>214540</v>
      </c>
      <c r="W188" s="104">
        <f>W189+W191+W194</f>
        <v>854210</v>
      </c>
    </row>
    <row r="189" spans="1:23" ht="15" hidden="1">
      <c r="A189" s="72"/>
      <c r="B189" s="72">
        <v>60013</v>
      </c>
      <c r="C189" s="72"/>
      <c r="D189" s="73" t="s">
        <v>92</v>
      </c>
      <c r="E189" s="102">
        <f>E190</f>
        <v>0</v>
      </c>
      <c r="F189" s="73"/>
      <c r="G189" s="102">
        <f>G190</f>
        <v>0</v>
      </c>
      <c r="I189" s="102">
        <f>I190</f>
        <v>0</v>
      </c>
      <c r="J189" s="102">
        <f>J190</f>
        <v>100000</v>
      </c>
      <c r="K189" s="102">
        <f>K190</f>
        <v>100000</v>
      </c>
      <c r="M189" s="102">
        <f>M190</f>
        <v>100000</v>
      </c>
      <c r="O189" s="102">
        <f>O190</f>
        <v>100000</v>
      </c>
      <c r="Q189" s="102">
        <f>Q190</f>
        <v>100000</v>
      </c>
      <c r="R189" s="1"/>
      <c r="S189" s="102">
        <f>S190</f>
        <v>100000</v>
      </c>
      <c r="T189" s="1"/>
      <c r="U189" s="102">
        <f>U190</f>
        <v>100000</v>
      </c>
      <c r="V189" s="102">
        <f>V190</f>
        <v>0</v>
      </c>
      <c r="W189" s="102">
        <f>W190</f>
        <v>100000</v>
      </c>
    </row>
    <row r="190" spans="1:23" ht="60" hidden="1">
      <c r="A190" s="72"/>
      <c r="B190" s="72"/>
      <c r="C190" s="72">
        <v>6300</v>
      </c>
      <c r="D190" s="73" t="s">
        <v>93</v>
      </c>
      <c r="E190" s="105">
        <v>0</v>
      </c>
      <c r="F190" s="73"/>
      <c r="G190" s="105">
        <v>0</v>
      </c>
      <c r="I190" s="106">
        <v>0</v>
      </c>
      <c r="J190" s="33">
        <v>100000</v>
      </c>
      <c r="K190" s="106">
        <f>I190+J190</f>
        <v>100000</v>
      </c>
      <c r="M190" s="106">
        <f>K190+L190</f>
        <v>100000</v>
      </c>
      <c r="O190" s="106">
        <f>M190+N190</f>
        <v>100000</v>
      </c>
      <c r="Q190" s="106">
        <f>O190+P190</f>
        <v>100000</v>
      </c>
      <c r="R190" s="1"/>
      <c r="S190" s="106">
        <f>Q190+R190</f>
        <v>100000</v>
      </c>
      <c r="T190" s="1"/>
      <c r="U190" s="60">
        <f>S190+T190</f>
        <v>100000</v>
      </c>
      <c r="V190" s="60"/>
      <c r="W190" s="60">
        <f>U190+V190</f>
        <v>100000</v>
      </c>
    </row>
    <row r="191" spans="1:23" ht="15" hidden="1">
      <c r="A191" s="72"/>
      <c r="B191" s="72">
        <v>60014</v>
      </c>
      <c r="C191" s="72"/>
      <c r="D191" s="73" t="s">
        <v>94</v>
      </c>
      <c r="E191" s="61">
        <f>SUM(E192:E193)</f>
        <v>150000</v>
      </c>
      <c r="F191" s="73"/>
      <c r="G191" s="61">
        <f>SUM(G192:G193)</f>
        <v>150000</v>
      </c>
      <c r="I191" s="61">
        <f>SUM(I192:I193)</f>
        <v>150000</v>
      </c>
      <c r="J191" s="61">
        <f>SUM(J192:J193)</f>
        <v>0</v>
      </c>
      <c r="K191" s="61">
        <f>SUM(K192:K193)</f>
        <v>150000</v>
      </c>
      <c r="M191" s="61">
        <f>SUM(M192:M193)</f>
        <v>150000</v>
      </c>
      <c r="O191" s="61">
        <f>SUM(O192:O193)</f>
        <v>150000</v>
      </c>
      <c r="Q191" s="61">
        <f>SUM(Q192:Q193)</f>
        <v>150000</v>
      </c>
      <c r="R191" s="1"/>
      <c r="S191" s="61">
        <f>SUM(S192:S193)</f>
        <v>150000</v>
      </c>
      <c r="T191" s="1"/>
      <c r="U191" s="61">
        <f>SUM(U192:U193)</f>
        <v>150000</v>
      </c>
      <c r="V191" s="61">
        <f>SUM(V192:V193)</f>
        <v>0</v>
      </c>
      <c r="W191" s="61">
        <f>SUM(W192:W193)</f>
        <v>150000</v>
      </c>
    </row>
    <row r="192" spans="1:23" ht="45" hidden="1">
      <c r="A192" s="72"/>
      <c r="B192" s="72"/>
      <c r="C192" s="72">
        <v>2710</v>
      </c>
      <c r="D192" s="73" t="s">
        <v>95</v>
      </c>
      <c r="E192" s="105">
        <v>0</v>
      </c>
      <c r="F192" s="73"/>
      <c r="G192" s="105">
        <v>0</v>
      </c>
      <c r="I192" s="106">
        <v>0</v>
      </c>
      <c r="J192" s="33">
        <v>150000</v>
      </c>
      <c r="K192" s="106">
        <f>I192+J192</f>
        <v>150000</v>
      </c>
      <c r="M192" s="106">
        <f>K192+L192</f>
        <v>150000</v>
      </c>
      <c r="O192" s="106">
        <f>M192+N192</f>
        <v>150000</v>
      </c>
      <c r="Q192" s="106">
        <f>O192+P192</f>
        <v>150000</v>
      </c>
      <c r="R192" s="1"/>
      <c r="S192" s="106">
        <f>Q192+R192</f>
        <v>150000</v>
      </c>
      <c r="T192" s="1"/>
      <c r="U192" s="60">
        <f>S192+T192</f>
        <v>150000</v>
      </c>
      <c r="V192" s="60"/>
      <c r="W192" s="60">
        <f>U192+V192</f>
        <v>150000</v>
      </c>
    </row>
    <row r="193" spans="1:23" ht="60" hidden="1">
      <c r="A193" s="72"/>
      <c r="B193" s="72"/>
      <c r="C193" s="72">
        <v>6300</v>
      </c>
      <c r="D193" s="73" t="s">
        <v>93</v>
      </c>
      <c r="E193" s="106">
        <v>150000</v>
      </c>
      <c r="F193" s="73"/>
      <c r="G193" s="106">
        <v>150000</v>
      </c>
      <c r="I193" s="106">
        <v>150000</v>
      </c>
      <c r="J193" s="33">
        <v>-150000</v>
      </c>
      <c r="K193" s="106">
        <f>I193+J193</f>
        <v>0</v>
      </c>
      <c r="M193" s="106">
        <f>K193+L193</f>
        <v>0</v>
      </c>
      <c r="O193" s="106">
        <f>M193+N193</f>
        <v>0</v>
      </c>
      <c r="Q193" s="106">
        <f>O193+P193</f>
        <v>0</v>
      </c>
      <c r="R193" s="1"/>
      <c r="S193" s="106">
        <f>Q193+R193</f>
        <v>0</v>
      </c>
      <c r="T193" s="1"/>
      <c r="U193" s="60">
        <f>S193+T193</f>
        <v>0</v>
      </c>
      <c r="V193" s="60"/>
      <c r="W193" s="60">
        <f>U193+V193</f>
        <v>0</v>
      </c>
    </row>
    <row r="194" spans="1:23" ht="15">
      <c r="A194" s="72"/>
      <c r="B194" s="72">
        <v>60016</v>
      </c>
      <c r="C194" s="72"/>
      <c r="D194" s="73" t="s">
        <v>96</v>
      </c>
      <c r="E194" s="102">
        <f>SUM(E195:E201)</f>
        <v>250000</v>
      </c>
      <c r="F194" s="73"/>
      <c r="G194" s="102">
        <f>SUM(G195:G201)</f>
        <v>250000</v>
      </c>
      <c r="I194" s="102">
        <f aca="true" t="shared" si="23" ref="I194:O194">SUM(I195:I201)</f>
        <v>250000</v>
      </c>
      <c r="J194" s="102">
        <f t="shared" si="23"/>
        <v>120000</v>
      </c>
      <c r="K194" s="102">
        <f t="shared" si="23"/>
        <v>370000</v>
      </c>
      <c r="L194" s="102">
        <f t="shared" si="23"/>
        <v>0</v>
      </c>
      <c r="M194" s="102">
        <f t="shared" si="23"/>
        <v>370000</v>
      </c>
      <c r="N194" s="102">
        <f t="shared" si="23"/>
        <v>19670</v>
      </c>
      <c r="O194" s="102">
        <f t="shared" si="23"/>
        <v>389670</v>
      </c>
      <c r="Q194" s="102">
        <f>SUM(Q195:Q201)</f>
        <v>389670</v>
      </c>
      <c r="R194" s="1"/>
      <c r="S194" s="102">
        <f>SUM(S195:S201)</f>
        <v>389670</v>
      </c>
      <c r="T194" s="1"/>
      <c r="U194" s="102">
        <f>SUM(U195:U201)</f>
        <v>389670</v>
      </c>
      <c r="V194" s="102">
        <f>SUM(V195:V201)</f>
        <v>214540</v>
      </c>
      <c r="W194" s="102">
        <f>SUM(W195:W201)</f>
        <v>604210</v>
      </c>
    </row>
    <row r="195" spans="1:23" ht="15" hidden="1">
      <c r="A195" s="72"/>
      <c r="B195" s="72"/>
      <c r="C195" s="72">
        <v>4210</v>
      </c>
      <c r="D195" s="73" t="s">
        <v>88</v>
      </c>
      <c r="E195" s="43">
        <v>20000</v>
      </c>
      <c r="F195" s="73"/>
      <c r="G195" s="43">
        <v>20000</v>
      </c>
      <c r="I195" s="43">
        <v>20000</v>
      </c>
      <c r="J195" s="1"/>
      <c r="K195" s="43">
        <v>20000</v>
      </c>
      <c r="L195" s="52"/>
      <c r="M195" s="43">
        <f>K195+L195</f>
        <v>20000</v>
      </c>
      <c r="O195" s="43">
        <f>M195+N195</f>
        <v>20000</v>
      </c>
      <c r="Q195" s="43">
        <f>O195+P195</f>
        <v>20000</v>
      </c>
      <c r="R195" s="1"/>
      <c r="S195" s="43">
        <f>Q195+R195</f>
        <v>20000</v>
      </c>
      <c r="T195" s="1"/>
      <c r="U195" s="58">
        <f>S195+T195</f>
        <v>20000</v>
      </c>
      <c r="V195" s="112"/>
      <c r="W195" s="58">
        <f aca="true" t="shared" si="24" ref="W195:W201">U195+V195</f>
        <v>20000</v>
      </c>
    </row>
    <row r="196" spans="1:23" ht="15" hidden="1">
      <c r="A196" s="72"/>
      <c r="B196" s="72"/>
      <c r="C196" s="72">
        <v>4270</v>
      </c>
      <c r="D196" s="73" t="s">
        <v>97</v>
      </c>
      <c r="E196" s="43">
        <v>55000</v>
      </c>
      <c r="F196" s="73"/>
      <c r="G196" s="43">
        <v>55000</v>
      </c>
      <c r="I196" s="43">
        <v>55000</v>
      </c>
      <c r="J196" s="1"/>
      <c r="K196" s="43">
        <v>55000</v>
      </c>
      <c r="L196" s="52">
        <v>-10000</v>
      </c>
      <c r="M196" s="43">
        <f>K196+L196</f>
        <v>45000</v>
      </c>
      <c r="O196" s="43">
        <f>M196+N196</f>
        <v>45000</v>
      </c>
      <c r="Q196" s="43">
        <f>O196+P196</f>
        <v>45000</v>
      </c>
      <c r="R196" s="1"/>
      <c r="S196" s="43">
        <f>Q196+R196</f>
        <v>45000</v>
      </c>
      <c r="T196" s="1"/>
      <c r="U196" s="58">
        <f>S196+T196</f>
        <v>45000</v>
      </c>
      <c r="V196" s="112"/>
      <c r="W196" s="58">
        <f t="shared" si="24"/>
        <v>45000</v>
      </c>
    </row>
    <row r="197" spans="1:23" ht="15" hidden="1">
      <c r="A197" s="72"/>
      <c r="B197" s="72"/>
      <c r="C197" s="72">
        <v>4300</v>
      </c>
      <c r="D197" s="73" t="s">
        <v>89</v>
      </c>
      <c r="E197" s="43">
        <v>25000</v>
      </c>
      <c r="F197" s="73"/>
      <c r="G197" s="43">
        <v>25000</v>
      </c>
      <c r="I197" s="43">
        <v>25000</v>
      </c>
      <c r="J197" s="1"/>
      <c r="K197" s="43">
        <v>25000</v>
      </c>
      <c r="L197" s="52">
        <v>10000</v>
      </c>
      <c r="M197" s="43">
        <f>K197+L197</f>
        <v>35000</v>
      </c>
      <c r="O197" s="43">
        <f>M197+N197</f>
        <v>35000</v>
      </c>
      <c r="Q197" s="43">
        <f>O197+P197</f>
        <v>35000</v>
      </c>
      <c r="R197" s="1"/>
      <c r="S197" s="43">
        <f>Q197+R197</f>
        <v>35000</v>
      </c>
      <c r="T197" s="1"/>
      <c r="U197" s="58">
        <f>S197+T197</f>
        <v>35000</v>
      </c>
      <c r="V197" s="112"/>
      <c r="W197" s="58">
        <f t="shared" si="24"/>
        <v>35000</v>
      </c>
    </row>
    <row r="198" spans="1:23" ht="30" hidden="1">
      <c r="A198" s="72"/>
      <c r="B198" s="72"/>
      <c r="C198" s="72">
        <v>6060</v>
      </c>
      <c r="D198" s="73" t="s">
        <v>99</v>
      </c>
      <c r="E198" s="43"/>
      <c r="F198" s="73"/>
      <c r="G198" s="43"/>
      <c r="I198" s="43"/>
      <c r="J198" s="33">
        <v>20000</v>
      </c>
      <c r="K198" s="45">
        <f>I198+J198</f>
        <v>20000</v>
      </c>
      <c r="M198" s="45">
        <f>K198+L198</f>
        <v>20000</v>
      </c>
      <c r="O198" s="45">
        <f>M198+N198</f>
        <v>20000</v>
      </c>
      <c r="Q198" s="45">
        <f>O198+P198</f>
        <v>20000</v>
      </c>
      <c r="R198" s="1"/>
      <c r="S198" s="45">
        <f>Q198+R198</f>
        <v>20000</v>
      </c>
      <c r="T198" s="1"/>
      <c r="U198" s="60">
        <f>S198+T198</f>
        <v>20000</v>
      </c>
      <c r="V198" s="112"/>
      <c r="W198" s="60">
        <f t="shared" si="24"/>
        <v>20000</v>
      </c>
    </row>
    <row r="199" spans="1:23" ht="15">
      <c r="A199" s="72"/>
      <c r="B199" s="72"/>
      <c r="C199" s="72">
        <v>6050</v>
      </c>
      <c r="D199" s="73" t="s">
        <v>98</v>
      </c>
      <c r="E199" s="45">
        <v>150000</v>
      </c>
      <c r="F199" s="73"/>
      <c r="G199" s="45">
        <v>150000</v>
      </c>
      <c r="I199" s="45">
        <v>150000</v>
      </c>
      <c r="J199" s="33">
        <v>100000</v>
      </c>
      <c r="K199" s="45">
        <f>I199+J199</f>
        <v>250000</v>
      </c>
      <c r="M199" s="45">
        <f>K199+L199</f>
        <v>250000</v>
      </c>
      <c r="N199" s="1">
        <v>19670</v>
      </c>
      <c r="O199" s="45">
        <f>M199+N199</f>
        <v>269670</v>
      </c>
      <c r="Q199" s="45">
        <f>O199+P199</f>
        <v>269670</v>
      </c>
      <c r="R199" s="1"/>
      <c r="S199" s="45">
        <f>Q199+R199</f>
        <v>269670</v>
      </c>
      <c r="T199" s="1"/>
      <c r="U199" s="60">
        <f>S199+T199</f>
        <v>269670</v>
      </c>
      <c r="V199" s="112">
        <v>214540</v>
      </c>
      <c r="W199" s="60">
        <f t="shared" si="24"/>
        <v>484210</v>
      </c>
    </row>
    <row r="200" spans="1:23" ht="75" hidden="1">
      <c r="A200" s="72"/>
      <c r="B200" s="72"/>
      <c r="C200" s="72">
        <v>6058</v>
      </c>
      <c r="D200" s="73" t="s">
        <v>240</v>
      </c>
      <c r="E200" s="43"/>
      <c r="F200" s="73"/>
      <c r="G200" s="43"/>
      <c r="I200" s="43"/>
      <c r="J200" s="1"/>
      <c r="K200" s="43"/>
      <c r="M200" s="43"/>
      <c r="O200" s="43"/>
      <c r="Q200" s="43"/>
      <c r="R200" s="1"/>
      <c r="S200" s="43"/>
      <c r="T200" s="1"/>
      <c r="U200" s="58"/>
      <c r="V200" s="112"/>
      <c r="W200" s="60">
        <f t="shared" si="24"/>
        <v>0</v>
      </c>
    </row>
    <row r="201" spans="1:23" ht="78" customHeight="1" hidden="1">
      <c r="A201" s="72"/>
      <c r="B201" s="72"/>
      <c r="C201" s="72">
        <v>6059</v>
      </c>
      <c r="D201" s="73" t="s">
        <v>241</v>
      </c>
      <c r="E201" s="43"/>
      <c r="F201" s="73"/>
      <c r="G201" s="43"/>
      <c r="I201" s="43"/>
      <c r="J201" s="1"/>
      <c r="K201" s="43"/>
      <c r="M201" s="43"/>
      <c r="O201" s="43"/>
      <c r="Q201" s="43"/>
      <c r="R201" s="1"/>
      <c r="S201" s="43"/>
      <c r="T201" s="1"/>
      <c r="U201" s="58"/>
      <c r="V201" s="112"/>
      <c r="W201" s="60">
        <f t="shared" si="24"/>
        <v>0</v>
      </c>
    </row>
    <row r="202" spans="1:23" ht="14.25" hidden="1">
      <c r="A202" s="97">
        <v>630</v>
      </c>
      <c r="B202" s="97"/>
      <c r="C202" s="97"/>
      <c r="D202" s="98" t="s">
        <v>100</v>
      </c>
      <c r="E202" s="104">
        <f>E203</f>
        <v>30000</v>
      </c>
      <c r="F202" s="98"/>
      <c r="G202" s="104">
        <f>G203</f>
        <v>30000</v>
      </c>
      <c r="I202" s="104">
        <f>I203</f>
        <v>30000</v>
      </c>
      <c r="J202" s="1"/>
      <c r="K202" s="104">
        <f>K203</f>
        <v>30000</v>
      </c>
      <c r="M202" s="104">
        <f>M203</f>
        <v>30000</v>
      </c>
      <c r="O202" s="104">
        <f>O203</f>
        <v>30000</v>
      </c>
      <c r="Q202" s="104">
        <f>Q203</f>
        <v>30000</v>
      </c>
      <c r="R202" s="1"/>
      <c r="S202" s="104">
        <f>S203</f>
        <v>30000</v>
      </c>
      <c r="T202" s="1"/>
      <c r="U202" s="104">
        <f>U203</f>
        <v>30000</v>
      </c>
      <c r="V202" s="112"/>
      <c r="W202" s="104">
        <f>W203</f>
        <v>30000</v>
      </c>
    </row>
    <row r="203" spans="1:23" ht="15" hidden="1">
      <c r="A203" s="72"/>
      <c r="B203" s="72">
        <v>63095</v>
      </c>
      <c r="C203" s="72"/>
      <c r="D203" s="73" t="s">
        <v>8</v>
      </c>
      <c r="E203" s="102">
        <f>E204</f>
        <v>30000</v>
      </c>
      <c r="F203" s="73"/>
      <c r="G203" s="102">
        <f>G204</f>
        <v>30000</v>
      </c>
      <c r="I203" s="102">
        <f>I204</f>
        <v>30000</v>
      </c>
      <c r="J203" s="1"/>
      <c r="K203" s="102">
        <f>K204</f>
        <v>30000</v>
      </c>
      <c r="M203" s="102">
        <f>M204</f>
        <v>30000</v>
      </c>
      <c r="O203" s="102">
        <f>O204</f>
        <v>30000</v>
      </c>
      <c r="Q203" s="102">
        <f>Q204</f>
        <v>30000</v>
      </c>
      <c r="R203" s="1"/>
      <c r="S203" s="102">
        <f>S204</f>
        <v>30000</v>
      </c>
      <c r="T203" s="1"/>
      <c r="U203" s="102">
        <f>U204</f>
        <v>30000</v>
      </c>
      <c r="V203" s="112"/>
      <c r="W203" s="102">
        <f>W204</f>
        <v>30000</v>
      </c>
    </row>
    <row r="204" spans="1:23" ht="15" hidden="1">
      <c r="A204" s="72"/>
      <c r="B204" s="72"/>
      <c r="C204" s="72">
        <v>4300</v>
      </c>
      <c r="D204" s="73" t="s">
        <v>89</v>
      </c>
      <c r="E204" s="43">
        <v>30000</v>
      </c>
      <c r="F204" s="73"/>
      <c r="G204" s="43">
        <v>30000</v>
      </c>
      <c r="I204" s="43">
        <v>30000</v>
      </c>
      <c r="J204" s="1"/>
      <c r="K204" s="43">
        <v>30000</v>
      </c>
      <c r="M204" s="43">
        <v>30000</v>
      </c>
      <c r="O204" s="43">
        <v>30000</v>
      </c>
      <c r="Q204" s="43">
        <v>30000</v>
      </c>
      <c r="R204" s="1"/>
      <c r="S204" s="43">
        <v>30000</v>
      </c>
      <c r="T204" s="1"/>
      <c r="U204" s="58">
        <v>30000</v>
      </c>
      <c r="V204" s="112"/>
      <c r="W204" s="60">
        <f>U204+V204</f>
        <v>30000</v>
      </c>
    </row>
    <row r="205" spans="1:23" ht="14.25" hidden="1">
      <c r="A205" s="97">
        <v>700</v>
      </c>
      <c r="B205" s="97"/>
      <c r="C205" s="97"/>
      <c r="D205" s="98" t="s">
        <v>15</v>
      </c>
      <c r="E205" s="104">
        <f>E206</f>
        <v>7650</v>
      </c>
      <c r="F205" s="98">
        <f>F206+F211</f>
        <v>84000</v>
      </c>
      <c r="G205" s="98">
        <f>G206+G211</f>
        <v>91650</v>
      </c>
      <c r="H205" s="21">
        <f>H206+H211</f>
        <v>-84000</v>
      </c>
      <c r="I205" s="21">
        <f>I206+I211</f>
        <v>7650</v>
      </c>
      <c r="J205" s="1"/>
      <c r="K205" s="21">
        <f>K206+K211</f>
        <v>7650</v>
      </c>
      <c r="M205" s="21">
        <f>M206+M211</f>
        <v>7650</v>
      </c>
      <c r="O205" s="21">
        <f>O206+O211</f>
        <v>7650</v>
      </c>
      <c r="Q205" s="21">
        <f>Q206+Q211</f>
        <v>7650</v>
      </c>
      <c r="R205" s="1"/>
      <c r="S205" s="21">
        <f>S206+S211</f>
        <v>7650</v>
      </c>
      <c r="T205" s="1"/>
      <c r="U205" s="122">
        <f>U206+U211</f>
        <v>7650</v>
      </c>
      <c r="V205" s="112"/>
      <c r="W205" s="122">
        <f>W206+W211</f>
        <v>7650</v>
      </c>
    </row>
    <row r="206" spans="1:23" ht="30" hidden="1">
      <c r="A206" s="72"/>
      <c r="B206" s="72">
        <v>70004</v>
      </c>
      <c r="C206" s="72"/>
      <c r="D206" s="73" t="s">
        <v>101</v>
      </c>
      <c r="E206" s="102">
        <f>SUM(E207:E210)</f>
        <v>7650</v>
      </c>
      <c r="F206" s="73"/>
      <c r="G206" s="102">
        <f>SUM(G207:G210)</f>
        <v>7650</v>
      </c>
      <c r="I206" s="102">
        <f>SUM(I207:I210)</f>
        <v>7650</v>
      </c>
      <c r="J206" s="1"/>
      <c r="K206" s="102">
        <f>SUM(K207:K210)</f>
        <v>7650</v>
      </c>
      <c r="M206" s="102">
        <f>SUM(M207:M210)</f>
        <v>7650</v>
      </c>
      <c r="O206" s="102">
        <f>SUM(O207:O210)</f>
        <v>7650</v>
      </c>
      <c r="Q206" s="102">
        <f>SUM(Q207:Q210)</f>
        <v>7650</v>
      </c>
      <c r="R206" s="1"/>
      <c r="S206" s="102">
        <f>SUM(S207:S210)</f>
        <v>7650</v>
      </c>
      <c r="T206" s="1"/>
      <c r="U206" s="102">
        <f>SUM(U207:U210)</f>
        <v>7650</v>
      </c>
      <c r="V206" s="112"/>
      <c r="W206" s="102">
        <f>SUM(W207:W210)</f>
        <v>7650</v>
      </c>
    </row>
    <row r="207" spans="1:23" ht="15" hidden="1">
      <c r="A207" s="72"/>
      <c r="B207" s="72"/>
      <c r="C207" s="72">
        <v>4210</v>
      </c>
      <c r="D207" s="73" t="s">
        <v>88</v>
      </c>
      <c r="E207" s="43">
        <v>1500</v>
      </c>
      <c r="F207" s="73"/>
      <c r="G207" s="43">
        <v>1500</v>
      </c>
      <c r="I207" s="43">
        <v>1500</v>
      </c>
      <c r="J207" s="1"/>
      <c r="K207" s="43">
        <v>1500</v>
      </c>
      <c r="M207" s="43">
        <v>1500</v>
      </c>
      <c r="O207" s="43">
        <v>1500</v>
      </c>
      <c r="Q207" s="43">
        <v>1500</v>
      </c>
      <c r="R207" s="1"/>
      <c r="S207" s="43">
        <v>1500</v>
      </c>
      <c r="T207" s="1"/>
      <c r="U207" s="58">
        <v>1500</v>
      </c>
      <c r="V207" s="112"/>
      <c r="W207" s="60">
        <f>U207+V207</f>
        <v>1500</v>
      </c>
    </row>
    <row r="208" spans="1:23" ht="15" hidden="1">
      <c r="A208" s="72"/>
      <c r="B208" s="72"/>
      <c r="C208" s="72">
        <v>4270</v>
      </c>
      <c r="D208" s="73" t="s">
        <v>97</v>
      </c>
      <c r="E208" s="43">
        <v>5000</v>
      </c>
      <c r="F208" s="73"/>
      <c r="G208" s="43">
        <v>5000</v>
      </c>
      <c r="I208" s="43">
        <v>5000</v>
      </c>
      <c r="J208" s="1"/>
      <c r="K208" s="43">
        <v>5000</v>
      </c>
      <c r="M208" s="43">
        <v>5000</v>
      </c>
      <c r="O208" s="43">
        <v>5000</v>
      </c>
      <c r="Q208" s="43">
        <v>5000</v>
      </c>
      <c r="R208" s="1"/>
      <c r="S208" s="43">
        <v>5000</v>
      </c>
      <c r="T208" s="1"/>
      <c r="U208" s="58">
        <v>5000</v>
      </c>
      <c r="V208" s="112"/>
      <c r="W208" s="60">
        <f>U208+V208</f>
        <v>5000</v>
      </c>
    </row>
    <row r="209" spans="1:23" ht="15" hidden="1">
      <c r="A209" s="72"/>
      <c r="B209" s="72"/>
      <c r="C209" s="72">
        <v>4300</v>
      </c>
      <c r="D209" s="73" t="s">
        <v>89</v>
      </c>
      <c r="E209" s="43">
        <v>800</v>
      </c>
      <c r="F209" s="73"/>
      <c r="G209" s="43">
        <v>800</v>
      </c>
      <c r="I209" s="43">
        <v>800</v>
      </c>
      <c r="J209" s="1"/>
      <c r="K209" s="43">
        <v>800</v>
      </c>
      <c r="M209" s="43">
        <v>800</v>
      </c>
      <c r="O209" s="43">
        <v>800</v>
      </c>
      <c r="Q209" s="43">
        <v>800</v>
      </c>
      <c r="R209" s="1"/>
      <c r="S209" s="43">
        <v>800</v>
      </c>
      <c r="T209" s="1"/>
      <c r="U209" s="58">
        <v>800</v>
      </c>
      <c r="V209" s="112"/>
      <c r="W209" s="60">
        <f>U209+V209</f>
        <v>800</v>
      </c>
    </row>
    <row r="210" spans="1:23" ht="15" hidden="1">
      <c r="A210" s="72"/>
      <c r="B210" s="72"/>
      <c r="C210" s="72">
        <v>4430</v>
      </c>
      <c r="D210" s="73" t="s">
        <v>90</v>
      </c>
      <c r="E210" s="43">
        <v>350</v>
      </c>
      <c r="F210" s="73"/>
      <c r="G210" s="43">
        <v>350</v>
      </c>
      <c r="I210" s="43">
        <v>350</v>
      </c>
      <c r="J210" s="1"/>
      <c r="K210" s="43">
        <v>350</v>
      </c>
      <c r="M210" s="43">
        <v>350</v>
      </c>
      <c r="O210" s="43">
        <v>350</v>
      </c>
      <c r="Q210" s="43">
        <v>350</v>
      </c>
      <c r="R210" s="1"/>
      <c r="S210" s="43">
        <v>350</v>
      </c>
      <c r="T210" s="1"/>
      <c r="U210" s="58">
        <v>350</v>
      </c>
      <c r="V210" s="112"/>
      <c r="W210" s="60">
        <f>U210+V210</f>
        <v>350</v>
      </c>
    </row>
    <row r="211" spans="1:23" ht="15" hidden="1">
      <c r="A211" s="26"/>
      <c r="B211" s="26">
        <v>70005</v>
      </c>
      <c r="C211" s="31"/>
      <c r="D211" s="29" t="s">
        <v>16</v>
      </c>
      <c r="E211" s="43"/>
      <c r="F211" s="29">
        <f aca="true" t="shared" si="25" ref="F211:W211">F212</f>
        <v>84000</v>
      </c>
      <c r="G211" s="43">
        <f t="shared" si="25"/>
        <v>84000</v>
      </c>
      <c r="H211" s="43">
        <f t="shared" si="25"/>
        <v>-84000</v>
      </c>
      <c r="I211" s="43">
        <f t="shared" si="25"/>
        <v>0</v>
      </c>
      <c r="J211" s="1"/>
      <c r="K211" s="43">
        <f t="shared" si="25"/>
        <v>0</v>
      </c>
      <c r="M211" s="43">
        <f t="shared" si="25"/>
        <v>0</v>
      </c>
      <c r="O211" s="43">
        <f t="shared" si="25"/>
        <v>0</v>
      </c>
      <c r="Q211" s="43">
        <f t="shared" si="25"/>
        <v>0</v>
      </c>
      <c r="R211" s="1"/>
      <c r="S211" s="43">
        <f t="shared" si="25"/>
        <v>0</v>
      </c>
      <c r="T211" s="1"/>
      <c r="U211" s="58">
        <f t="shared" si="25"/>
        <v>0</v>
      </c>
      <c r="V211" s="112"/>
      <c r="W211" s="58">
        <f t="shared" si="25"/>
        <v>0</v>
      </c>
    </row>
    <row r="212" spans="1:23" ht="15" hidden="1">
      <c r="A212" s="72"/>
      <c r="B212" s="72"/>
      <c r="C212" s="72">
        <v>6050</v>
      </c>
      <c r="D212" s="73" t="s">
        <v>98</v>
      </c>
      <c r="E212" s="43"/>
      <c r="F212" s="73">
        <v>84000</v>
      </c>
      <c r="G212" s="43">
        <f>E212+F212</f>
        <v>84000</v>
      </c>
      <c r="H212">
        <v>-84000</v>
      </c>
      <c r="I212" s="43">
        <f>G212+H212</f>
        <v>0</v>
      </c>
      <c r="J212" s="1"/>
      <c r="K212" s="43">
        <f>I212+J212</f>
        <v>0</v>
      </c>
      <c r="M212" s="43">
        <f>K212+L212</f>
        <v>0</v>
      </c>
      <c r="O212" s="43">
        <f>M212+N212</f>
        <v>0</v>
      </c>
      <c r="Q212" s="43">
        <f>O212+P212</f>
        <v>0</v>
      </c>
      <c r="R212" s="1"/>
      <c r="S212" s="43">
        <f>Q212+R212</f>
        <v>0</v>
      </c>
      <c r="T212" s="1"/>
      <c r="U212" s="58">
        <f>S212+T212</f>
        <v>0</v>
      </c>
      <c r="V212" s="112"/>
      <c r="W212" s="58">
        <f>U212+V212</f>
        <v>0</v>
      </c>
    </row>
    <row r="213" spans="1:23" ht="14.25" hidden="1">
      <c r="A213" s="97">
        <v>710</v>
      </c>
      <c r="B213" s="97"/>
      <c r="C213" s="97"/>
      <c r="D213" s="98" t="s">
        <v>102</v>
      </c>
      <c r="E213" s="104">
        <f>E214+E216+E218</f>
        <v>47600</v>
      </c>
      <c r="F213" s="98"/>
      <c r="G213" s="104">
        <f>G214+G216+G218</f>
        <v>47600</v>
      </c>
      <c r="H213" s="104">
        <f>H214+H216+H218</f>
        <v>0</v>
      </c>
      <c r="I213" s="104">
        <f>I214+I216+I218</f>
        <v>47600</v>
      </c>
      <c r="J213" s="1"/>
      <c r="K213" s="104">
        <f aca="true" t="shared" si="26" ref="K213:Q213">K214+K216+K218</f>
        <v>47600</v>
      </c>
      <c r="L213" s="104">
        <f t="shared" si="26"/>
        <v>0</v>
      </c>
      <c r="M213" s="104">
        <f t="shared" si="26"/>
        <v>47600</v>
      </c>
      <c r="N213" s="104">
        <f t="shared" si="26"/>
        <v>0</v>
      </c>
      <c r="O213" s="104">
        <f t="shared" si="26"/>
        <v>47600</v>
      </c>
      <c r="P213" s="104">
        <f t="shared" si="26"/>
        <v>0</v>
      </c>
      <c r="Q213" s="104">
        <f t="shared" si="26"/>
        <v>47600</v>
      </c>
      <c r="R213" s="1"/>
      <c r="S213" s="104">
        <f>S214+S216+S218</f>
        <v>47600</v>
      </c>
      <c r="T213" s="1"/>
      <c r="U213" s="104">
        <f>U214+U216+U218</f>
        <v>47600</v>
      </c>
      <c r="V213" s="112"/>
      <c r="W213" s="104">
        <f>W214+W216+W218</f>
        <v>47600</v>
      </c>
    </row>
    <row r="214" spans="1:23" ht="15" hidden="1">
      <c r="A214" s="72"/>
      <c r="B214" s="72">
        <v>71004</v>
      </c>
      <c r="C214" s="72"/>
      <c r="D214" s="73" t="s">
        <v>103</v>
      </c>
      <c r="E214" s="62">
        <f>E215</f>
        <v>0</v>
      </c>
      <c r="F214" s="73"/>
      <c r="G214" s="62">
        <f>G215</f>
        <v>0</v>
      </c>
      <c r="I214" s="62">
        <f>I215</f>
        <v>0</v>
      </c>
      <c r="J214" s="1"/>
      <c r="K214" s="62">
        <f>K215</f>
        <v>0</v>
      </c>
      <c r="M214" s="62">
        <f>M215</f>
        <v>0</v>
      </c>
      <c r="N214" s="62">
        <f>N215</f>
        <v>1500</v>
      </c>
      <c r="O214" s="62">
        <f>O215</f>
        <v>1500</v>
      </c>
      <c r="Q214" s="62">
        <f>Q215</f>
        <v>1500</v>
      </c>
      <c r="R214" s="1"/>
      <c r="S214" s="62">
        <f>S215</f>
        <v>1500</v>
      </c>
      <c r="T214" s="1"/>
      <c r="U214" s="62">
        <f>U215</f>
        <v>1500</v>
      </c>
      <c r="V214" s="112"/>
      <c r="W214" s="62">
        <f>W215</f>
        <v>1500</v>
      </c>
    </row>
    <row r="215" spans="1:23" ht="15" hidden="1">
      <c r="A215" s="72"/>
      <c r="B215" s="72"/>
      <c r="C215" s="72">
        <v>4300</v>
      </c>
      <c r="D215" s="73" t="s">
        <v>104</v>
      </c>
      <c r="E215" s="43">
        <v>0</v>
      </c>
      <c r="F215" s="73"/>
      <c r="G215" s="43">
        <v>0</v>
      </c>
      <c r="I215" s="43">
        <v>0</v>
      </c>
      <c r="J215" s="1"/>
      <c r="K215" s="43">
        <v>0</v>
      </c>
      <c r="M215" s="43">
        <v>0</v>
      </c>
      <c r="N215" s="52">
        <v>1500</v>
      </c>
      <c r="O215" s="43">
        <f>M215+N215</f>
        <v>1500</v>
      </c>
      <c r="Q215" s="43">
        <f>O215+P215</f>
        <v>1500</v>
      </c>
      <c r="R215" s="1"/>
      <c r="S215" s="43">
        <f>Q215+R215</f>
        <v>1500</v>
      </c>
      <c r="T215" s="1"/>
      <c r="U215" s="58">
        <f>S215+T215</f>
        <v>1500</v>
      </c>
      <c r="V215" s="112"/>
      <c r="W215" s="58">
        <f>U215+V215</f>
        <v>1500</v>
      </c>
    </row>
    <row r="216" spans="1:23" ht="15" hidden="1">
      <c r="A216" s="72"/>
      <c r="B216" s="72">
        <v>71014</v>
      </c>
      <c r="C216" s="72"/>
      <c r="D216" s="73" t="s">
        <v>105</v>
      </c>
      <c r="E216" s="102">
        <f>E217</f>
        <v>10000</v>
      </c>
      <c r="F216" s="73"/>
      <c r="G216" s="102">
        <f>G217</f>
        <v>10000</v>
      </c>
      <c r="I216" s="102">
        <f>I217</f>
        <v>10000</v>
      </c>
      <c r="J216" s="1"/>
      <c r="K216" s="102">
        <f>K217</f>
        <v>10000</v>
      </c>
      <c r="L216" s="102">
        <f>L217</f>
        <v>5000</v>
      </c>
      <c r="M216" s="102">
        <f>M217</f>
        <v>15000</v>
      </c>
      <c r="O216" s="102">
        <f>O217</f>
        <v>15000</v>
      </c>
      <c r="P216" s="102">
        <f>P217</f>
        <v>13000</v>
      </c>
      <c r="Q216" s="102">
        <f>Q217</f>
        <v>28000</v>
      </c>
      <c r="R216" s="1"/>
      <c r="S216" s="102">
        <f>S217</f>
        <v>28000</v>
      </c>
      <c r="T216" s="1"/>
      <c r="U216" s="102">
        <f>U217</f>
        <v>28000</v>
      </c>
      <c r="V216" s="112"/>
      <c r="W216" s="102">
        <f>W217</f>
        <v>28000</v>
      </c>
    </row>
    <row r="217" spans="1:23" ht="15" hidden="1">
      <c r="A217" s="72"/>
      <c r="B217" s="72"/>
      <c r="C217" s="72">
        <v>4300</v>
      </c>
      <c r="D217" s="73" t="s">
        <v>89</v>
      </c>
      <c r="E217" s="43">
        <v>10000</v>
      </c>
      <c r="F217" s="73"/>
      <c r="G217" s="43">
        <v>10000</v>
      </c>
      <c r="I217" s="43">
        <v>10000</v>
      </c>
      <c r="J217" s="1"/>
      <c r="K217" s="43">
        <v>10000</v>
      </c>
      <c r="L217" s="52">
        <v>5000</v>
      </c>
      <c r="M217" s="43">
        <f>K217+L217</f>
        <v>15000</v>
      </c>
      <c r="O217" s="43">
        <f>M217+N217</f>
        <v>15000</v>
      </c>
      <c r="P217">
        <v>13000</v>
      </c>
      <c r="Q217" s="43">
        <f>O217+P217</f>
        <v>28000</v>
      </c>
      <c r="R217" s="1"/>
      <c r="S217" s="43">
        <f>Q217+R217</f>
        <v>28000</v>
      </c>
      <c r="T217" s="1"/>
      <c r="U217" s="58">
        <f>S217+T217</f>
        <v>28000</v>
      </c>
      <c r="V217" s="112"/>
      <c r="W217" s="58">
        <f>U217+V217</f>
        <v>28000</v>
      </c>
    </row>
    <row r="218" spans="1:23" ht="15" hidden="1">
      <c r="A218" s="72"/>
      <c r="B218" s="72">
        <v>71095</v>
      </c>
      <c r="C218" s="72"/>
      <c r="D218" s="73" t="s">
        <v>8</v>
      </c>
      <c r="E218" s="102">
        <f>E219</f>
        <v>37600</v>
      </c>
      <c r="F218" s="73"/>
      <c r="G218" s="102">
        <f>G219</f>
        <v>37600</v>
      </c>
      <c r="I218" s="102">
        <f>I219</f>
        <v>37600</v>
      </c>
      <c r="J218" s="1"/>
      <c r="K218" s="102">
        <f aca="true" t="shared" si="27" ref="K218:W218">K219</f>
        <v>37600</v>
      </c>
      <c r="L218" s="102">
        <f t="shared" si="27"/>
        <v>-5000</v>
      </c>
      <c r="M218" s="102">
        <f t="shared" si="27"/>
        <v>32600</v>
      </c>
      <c r="N218" s="102">
        <f t="shared" si="27"/>
        <v>-1500</v>
      </c>
      <c r="O218" s="102">
        <f t="shared" si="27"/>
        <v>31100</v>
      </c>
      <c r="P218" s="102">
        <f t="shared" si="27"/>
        <v>-13000</v>
      </c>
      <c r="Q218" s="102">
        <f t="shared" si="27"/>
        <v>18100</v>
      </c>
      <c r="R218" s="1"/>
      <c r="S218" s="102">
        <f t="shared" si="27"/>
        <v>18100</v>
      </c>
      <c r="T218" s="1"/>
      <c r="U218" s="102">
        <f t="shared" si="27"/>
        <v>18100</v>
      </c>
      <c r="V218" s="112"/>
      <c r="W218" s="102">
        <f t="shared" si="27"/>
        <v>18100</v>
      </c>
    </row>
    <row r="219" spans="1:23" ht="15" hidden="1">
      <c r="A219" s="72"/>
      <c r="B219" s="72"/>
      <c r="C219" s="72">
        <v>4300</v>
      </c>
      <c r="D219" s="73" t="s">
        <v>89</v>
      </c>
      <c r="E219" s="43">
        <v>37600</v>
      </c>
      <c r="F219" s="73"/>
      <c r="G219" s="43">
        <v>37600</v>
      </c>
      <c r="I219" s="43">
        <v>37600</v>
      </c>
      <c r="J219" s="1"/>
      <c r="K219" s="43">
        <v>37600</v>
      </c>
      <c r="L219" s="52">
        <v>-5000</v>
      </c>
      <c r="M219" s="43">
        <f>K219+L219</f>
        <v>32600</v>
      </c>
      <c r="N219" s="52">
        <v>-1500</v>
      </c>
      <c r="O219" s="43">
        <f>M219+N219</f>
        <v>31100</v>
      </c>
      <c r="P219" s="52">
        <v>-13000</v>
      </c>
      <c r="Q219" s="43">
        <f>O219+P219</f>
        <v>18100</v>
      </c>
      <c r="R219" s="1"/>
      <c r="S219" s="43">
        <f>Q219+R219</f>
        <v>18100</v>
      </c>
      <c r="T219" s="1"/>
      <c r="U219" s="58">
        <f>S219+T219</f>
        <v>18100</v>
      </c>
      <c r="V219" s="112"/>
      <c r="W219" s="58">
        <f>U219+V219</f>
        <v>18100</v>
      </c>
    </row>
    <row r="220" spans="1:23" ht="14.25" hidden="1">
      <c r="A220" s="97">
        <v>750</v>
      </c>
      <c r="B220" s="97"/>
      <c r="C220" s="97"/>
      <c r="D220" s="98" t="s">
        <v>22</v>
      </c>
      <c r="E220" s="104">
        <f>E221+E231+E236+E259</f>
        <v>1301460</v>
      </c>
      <c r="F220" s="98"/>
      <c r="G220" s="104">
        <f aca="true" t="shared" si="28" ref="G220:N220">G221+G231+G236+G259</f>
        <v>1301460</v>
      </c>
      <c r="H220" s="104">
        <f t="shared" si="28"/>
        <v>0</v>
      </c>
      <c r="I220" s="104">
        <f t="shared" si="28"/>
        <v>1301460</v>
      </c>
      <c r="J220" s="104">
        <f t="shared" si="28"/>
        <v>24000</v>
      </c>
      <c r="K220" s="104">
        <f t="shared" si="28"/>
        <v>1325460</v>
      </c>
      <c r="L220" s="104">
        <f t="shared" si="28"/>
        <v>0</v>
      </c>
      <c r="M220" s="104">
        <f t="shared" si="28"/>
        <v>1325460</v>
      </c>
      <c r="N220" s="104">
        <f t="shared" si="28"/>
        <v>28400</v>
      </c>
      <c r="O220" s="104">
        <f aca="true" t="shared" si="29" ref="O220:W220">O221+O231+O236+O259</f>
        <v>1353860</v>
      </c>
      <c r="P220" s="104">
        <f t="shared" si="29"/>
        <v>0</v>
      </c>
      <c r="Q220" s="104">
        <f t="shared" si="29"/>
        <v>1353860</v>
      </c>
      <c r="R220" s="104">
        <f t="shared" si="29"/>
        <v>0</v>
      </c>
      <c r="S220" s="104">
        <f t="shared" si="29"/>
        <v>1353860</v>
      </c>
      <c r="T220" s="104">
        <f t="shared" si="29"/>
        <v>0</v>
      </c>
      <c r="U220" s="104">
        <f t="shared" si="29"/>
        <v>1353860</v>
      </c>
      <c r="V220" s="104">
        <f t="shared" si="29"/>
        <v>0</v>
      </c>
      <c r="W220" s="104">
        <f t="shared" si="29"/>
        <v>1353860</v>
      </c>
    </row>
    <row r="221" spans="1:23" ht="15" hidden="1">
      <c r="A221" s="72"/>
      <c r="B221" s="72">
        <v>75011</v>
      </c>
      <c r="C221" s="72"/>
      <c r="D221" s="73" t="s">
        <v>23</v>
      </c>
      <c r="E221" s="102">
        <f>SUM(E222:E229)</f>
        <v>41200</v>
      </c>
      <c r="F221" s="73"/>
      <c r="G221" s="102">
        <f>SUM(G222:G229)</f>
        <v>41200</v>
      </c>
      <c r="I221" s="102">
        <f>SUM(I222:I229)</f>
        <v>41200</v>
      </c>
      <c r="J221" s="1"/>
      <c r="K221" s="102">
        <f>SUM(K222:K229)</f>
        <v>41200</v>
      </c>
      <c r="M221" s="102">
        <f>SUM(M222:M229)</f>
        <v>41200</v>
      </c>
      <c r="N221" s="102">
        <f aca="true" t="shared" si="30" ref="N221:U221">SUM(N222:N230)</f>
        <v>2400</v>
      </c>
      <c r="O221" s="102">
        <f t="shared" si="30"/>
        <v>43600</v>
      </c>
      <c r="P221" s="102">
        <f t="shared" si="30"/>
        <v>550</v>
      </c>
      <c r="Q221" s="102">
        <f t="shared" si="30"/>
        <v>44150</v>
      </c>
      <c r="R221" s="102">
        <f t="shared" si="30"/>
        <v>1000</v>
      </c>
      <c r="S221" s="102">
        <f t="shared" si="30"/>
        <v>45150</v>
      </c>
      <c r="T221" s="102">
        <f t="shared" si="30"/>
        <v>0</v>
      </c>
      <c r="U221" s="102">
        <f t="shared" si="30"/>
        <v>45150</v>
      </c>
      <c r="V221" s="102">
        <f>SUM(V222:V230)</f>
        <v>0</v>
      </c>
      <c r="W221" s="102">
        <f>SUM(W222:W230)</f>
        <v>45150</v>
      </c>
    </row>
    <row r="222" spans="1:23" ht="15" hidden="1">
      <c r="A222" s="72"/>
      <c r="B222" s="72"/>
      <c r="C222" s="72">
        <v>4010</v>
      </c>
      <c r="D222" s="73" t="s">
        <v>85</v>
      </c>
      <c r="E222" s="43">
        <v>24000</v>
      </c>
      <c r="F222" s="73"/>
      <c r="G222" s="43">
        <v>24000</v>
      </c>
      <c r="I222" s="43">
        <v>24000</v>
      </c>
      <c r="J222" s="1"/>
      <c r="K222" s="43">
        <v>24000</v>
      </c>
      <c r="M222" s="43">
        <v>24000</v>
      </c>
      <c r="O222" s="43">
        <v>24000</v>
      </c>
      <c r="Q222" s="43">
        <v>24000</v>
      </c>
      <c r="R222" s="107"/>
      <c r="S222" s="43">
        <v>24000</v>
      </c>
      <c r="T222" s="107"/>
      <c r="U222" s="58">
        <v>24000</v>
      </c>
      <c r="V222" s="62"/>
      <c r="W222" s="58">
        <v>24000</v>
      </c>
    </row>
    <row r="223" spans="1:23" ht="15" hidden="1">
      <c r="A223" s="72"/>
      <c r="B223" s="72"/>
      <c r="C223" s="72">
        <v>4040</v>
      </c>
      <c r="D223" s="73" t="s">
        <v>110</v>
      </c>
      <c r="E223" s="43">
        <v>0</v>
      </c>
      <c r="F223" s="73"/>
      <c r="G223" s="43">
        <v>0</v>
      </c>
      <c r="I223" s="43">
        <v>0</v>
      </c>
      <c r="J223" s="1"/>
      <c r="K223" s="43">
        <v>0</v>
      </c>
      <c r="M223" s="43">
        <v>0</v>
      </c>
      <c r="O223" s="43">
        <v>0</v>
      </c>
      <c r="Q223" s="43">
        <v>0</v>
      </c>
      <c r="R223" s="107"/>
      <c r="S223" s="43">
        <v>0</v>
      </c>
      <c r="T223" s="107"/>
      <c r="U223" s="58">
        <v>0</v>
      </c>
      <c r="V223" s="62"/>
      <c r="W223" s="58">
        <v>0</v>
      </c>
    </row>
    <row r="224" spans="1:23" ht="15" hidden="1">
      <c r="A224" s="72"/>
      <c r="B224" s="72"/>
      <c r="C224" s="72">
        <v>4110</v>
      </c>
      <c r="D224" s="73" t="s">
        <v>86</v>
      </c>
      <c r="E224" s="43">
        <v>4135</v>
      </c>
      <c r="F224" s="73"/>
      <c r="G224" s="43">
        <v>4135</v>
      </c>
      <c r="I224" s="43">
        <v>4135</v>
      </c>
      <c r="J224" s="1"/>
      <c r="K224" s="43">
        <v>4135</v>
      </c>
      <c r="M224" s="43">
        <v>4135</v>
      </c>
      <c r="O224" s="43">
        <v>4135</v>
      </c>
      <c r="Q224" s="43">
        <v>4135</v>
      </c>
      <c r="R224" s="107"/>
      <c r="S224" s="43">
        <v>4135</v>
      </c>
      <c r="T224" s="107"/>
      <c r="U224" s="58">
        <v>4135</v>
      </c>
      <c r="V224" s="62"/>
      <c r="W224" s="58">
        <v>4135</v>
      </c>
    </row>
    <row r="225" spans="1:23" ht="15" hidden="1">
      <c r="A225" s="72"/>
      <c r="B225" s="72"/>
      <c r="C225" s="72">
        <v>4120</v>
      </c>
      <c r="D225" s="73" t="s">
        <v>87</v>
      </c>
      <c r="E225" s="43">
        <v>588</v>
      </c>
      <c r="F225" s="73"/>
      <c r="G225" s="43">
        <v>588</v>
      </c>
      <c r="I225" s="43">
        <v>588</v>
      </c>
      <c r="J225" s="1"/>
      <c r="K225" s="43">
        <v>588</v>
      </c>
      <c r="M225" s="43">
        <v>588</v>
      </c>
      <c r="O225" s="43">
        <v>588</v>
      </c>
      <c r="Q225" s="43">
        <v>588</v>
      </c>
      <c r="R225" s="107"/>
      <c r="S225" s="43">
        <v>588</v>
      </c>
      <c r="T225" s="107"/>
      <c r="U225" s="58">
        <v>588</v>
      </c>
      <c r="V225" s="62"/>
      <c r="W225" s="58">
        <v>588</v>
      </c>
    </row>
    <row r="226" spans="1:23" ht="15" hidden="1">
      <c r="A226" s="72"/>
      <c r="B226" s="72"/>
      <c r="C226" s="72">
        <v>4210</v>
      </c>
      <c r="D226" s="73" t="s">
        <v>88</v>
      </c>
      <c r="E226" s="43">
        <v>1040</v>
      </c>
      <c r="F226" s="73"/>
      <c r="G226" s="43">
        <v>1040</v>
      </c>
      <c r="I226" s="43">
        <v>1040</v>
      </c>
      <c r="J226" s="1"/>
      <c r="K226" s="43">
        <v>1040</v>
      </c>
      <c r="M226" s="43">
        <v>1040</v>
      </c>
      <c r="O226" s="43">
        <v>1040</v>
      </c>
      <c r="Q226" s="43">
        <v>1040</v>
      </c>
      <c r="R226" s="107"/>
      <c r="S226" s="43">
        <v>1040</v>
      </c>
      <c r="T226" s="107"/>
      <c r="U226" s="58">
        <v>1040</v>
      </c>
      <c r="V226" s="62"/>
      <c r="W226" s="58">
        <v>1040</v>
      </c>
    </row>
    <row r="227" spans="1:23" ht="15" hidden="1">
      <c r="A227" s="72"/>
      <c r="B227" s="72"/>
      <c r="C227" s="72">
        <v>4300</v>
      </c>
      <c r="D227" s="73" t="s">
        <v>89</v>
      </c>
      <c r="E227" s="43">
        <v>10687</v>
      </c>
      <c r="F227" s="73"/>
      <c r="G227" s="43">
        <v>10687</v>
      </c>
      <c r="I227" s="43">
        <v>10687</v>
      </c>
      <c r="J227" s="1"/>
      <c r="K227" s="43">
        <v>10687</v>
      </c>
      <c r="M227" s="43">
        <v>10687</v>
      </c>
      <c r="O227" s="43">
        <v>10687</v>
      </c>
      <c r="Q227" s="43">
        <v>10687</v>
      </c>
      <c r="R227" s="107"/>
      <c r="S227" s="43">
        <v>10687</v>
      </c>
      <c r="T227" s="107"/>
      <c r="U227" s="58">
        <v>10687</v>
      </c>
      <c r="V227" s="62"/>
      <c r="W227" s="58">
        <v>10687</v>
      </c>
    </row>
    <row r="228" spans="1:23" ht="15" hidden="1">
      <c r="A228" s="72"/>
      <c r="B228" s="72"/>
      <c r="C228" s="72">
        <v>4410</v>
      </c>
      <c r="D228" s="73" t="s">
        <v>106</v>
      </c>
      <c r="E228" s="43">
        <v>750</v>
      </c>
      <c r="F228" s="73"/>
      <c r="G228" s="43">
        <v>750</v>
      </c>
      <c r="I228" s="43">
        <v>750</v>
      </c>
      <c r="J228" s="1"/>
      <c r="K228" s="43">
        <v>750</v>
      </c>
      <c r="M228" s="43">
        <v>750</v>
      </c>
      <c r="O228" s="43">
        <v>750</v>
      </c>
      <c r="Q228" s="43">
        <v>750</v>
      </c>
      <c r="R228" s="107">
        <v>1000</v>
      </c>
      <c r="S228" s="43">
        <f>Q228+R228</f>
        <v>1750</v>
      </c>
      <c r="T228" s="107"/>
      <c r="U228" s="58">
        <f>S228+T228</f>
        <v>1750</v>
      </c>
      <c r="V228" s="62"/>
      <c r="W228" s="58">
        <f>U228+V228</f>
        <v>1750</v>
      </c>
    </row>
    <row r="229" spans="1:23" ht="30" hidden="1">
      <c r="A229" s="72"/>
      <c r="B229" s="72"/>
      <c r="C229" s="72">
        <v>4440</v>
      </c>
      <c r="D229" s="73" t="s">
        <v>118</v>
      </c>
      <c r="E229" s="53">
        <v>0</v>
      </c>
      <c r="F229" s="73"/>
      <c r="G229" s="53">
        <v>0</v>
      </c>
      <c r="I229" s="53">
        <v>0</v>
      </c>
      <c r="J229" s="1"/>
      <c r="K229" s="53">
        <v>0</v>
      </c>
      <c r="M229" s="53">
        <v>0</v>
      </c>
      <c r="O229" s="53">
        <v>0</v>
      </c>
      <c r="Q229" s="53">
        <v>0</v>
      </c>
      <c r="R229" s="107"/>
      <c r="S229" s="53">
        <v>0</v>
      </c>
      <c r="T229" s="107"/>
      <c r="U229" s="54">
        <v>0</v>
      </c>
      <c r="V229" s="62"/>
      <c r="W229" s="54">
        <v>0</v>
      </c>
    </row>
    <row r="230" spans="1:23" ht="30" hidden="1">
      <c r="A230" s="72"/>
      <c r="B230" s="72"/>
      <c r="C230" s="72">
        <v>6060</v>
      </c>
      <c r="D230" s="73" t="s">
        <v>99</v>
      </c>
      <c r="E230" s="53"/>
      <c r="F230" s="73"/>
      <c r="G230" s="53"/>
      <c r="I230" s="53"/>
      <c r="J230" s="1"/>
      <c r="K230" s="53"/>
      <c r="M230" s="53"/>
      <c r="N230" s="1">
        <v>2400</v>
      </c>
      <c r="O230" s="53">
        <f>M230+N230</f>
        <v>2400</v>
      </c>
      <c r="P230">
        <v>550</v>
      </c>
      <c r="Q230" s="53">
        <f>O230+P230</f>
        <v>2950</v>
      </c>
      <c r="R230" s="107"/>
      <c r="S230" s="53">
        <f>Q230+R230</f>
        <v>2950</v>
      </c>
      <c r="T230" s="107"/>
      <c r="U230" s="54">
        <f>S230+T230</f>
        <v>2950</v>
      </c>
      <c r="V230" s="62"/>
      <c r="W230" s="54">
        <f>U230+V230</f>
        <v>2950</v>
      </c>
    </row>
    <row r="231" spans="1:23" ht="15" hidden="1">
      <c r="A231" s="72"/>
      <c r="B231" s="72">
        <v>75022</v>
      </c>
      <c r="C231" s="72"/>
      <c r="D231" s="73" t="s">
        <v>107</v>
      </c>
      <c r="E231" s="102">
        <f>SUM(E232:E235)</f>
        <v>56700</v>
      </c>
      <c r="F231" s="73"/>
      <c r="G231" s="102">
        <f>SUM(G232:G235)</f>
        <v>56700</v>
      </c>
      <c r="I231" s="102">
        <f>SUM(I232:I235)</f>
        <v>56700</v>
      </c>
      <c r="J231" s="102">
        <f>SUM(J232:J235)</f>
        <v>12000</v>
      </c>
      <c r="K231" s="102">
        <f>SUM(K232:K235)</f>
        <v>68700</v>
      </c>
      <c r="M231" s="102">
        <f>SUM(M232:M235)</f>
        <v>68700</v>
      </c>
      <c r="O231" s="102">
        <f>SUM(O232:O235)</f>
        <v>68700</v>
      </c>
      <c r="Q231" s="102">
        <f>SUM(Q232:Q235)</f>
        <v>68700</v>
      </c>
      <c r="R231" s="107"/>
      <c r="S231" s="102">
        <f>SUM(S232:S235)</f>
        <v>68700</v>
      </c>
      <c r="T231" s="107"/>
      <c r="U231" s="102">
        <f>SUM(U232:U235)</f>
        <v>68700</v>
      </c>
      <c r="V231" s="62"/>
      <c r="W231" s="102">
        <f>SUM(W232:W235)</f>
        <v>68700</v>
      </c>
    </row>
    <row r="232" spans="1:23" ht="15" hidden="1">
      <c r="A232" s="72"/>
      <c r="B232" s="72"/>
      <c r="C232" s="72">
        <v>3030</v>
      </c>
      <c r="D232" s="73" t="s">
        <v>108</v>
      </c>
      <c r="E232" s="105">
        <v>50000</v>
      </c>
      <c r="F232" s="73"/>
      <c r="G232" s="105">
        <v>50000</v>
      </c>
      <c r="I232" s="105">
        <v>50000</v>
      </c>
      <c r="J232" s="1">
        <v>12000</v>
      </c>
      <c r="K232" s="105">
        <f>I232+J232</f>
        <v>62000</v>
      </c>
      <c r="M232" s="105">
        <f>K232+L232</f>
        <v>62000</v>
      </c>
      <c r="O232" s="105">
        <f>M232+N232</f>
        <v>62000</v>
      </c>
      <c r="Q232" s="105">
        <f>O232+P232</f>
        <v>62000</v>
      </c>
      <c r="R232" s="107"/>
      <c r="S232" s="105">
        <f>Q232+R232</f>
        <v>62000</v>
      </c>
      <c r="T232" s="107"/>
      <c r="U232" s="58">
        <f>S232+T232</f>
        <v>62000</v>
      </c>
      <c r="V232" s="62"/>
      <c r="W232" s="58">
        <f>U232+V232</f>
        <v>62000</v>
      </c>
    </row>
    <row r="233" spans="1:23" ht="15" hidden="1">
      <c r="A233" s="72"/>
      <c r="B233" s="72"/>
      <c r="C233" s="72">
        <v>4210</v>
      </c>
      <c r="D233" s="73" t="s">
        <v>88</v>
      </c>
      <c r="E233" s="105">
        <v>3100</v>
      </c>
      <c r="F233" s="73"/>
      <c r="G233" s="105">
        <v>3100</v>
      </c>
      <c r="I233" s="105">
        <v>3100</v>
      </c>
      <c r="J233" s="1"/>
      <c r="K233" s="105">
        <v>3100</v>
      </c>
      <c r="M233" s="105">
        <v>3100</v>
      </c>
      <c r="O233" s="105">
        <v>3100</v>
      </c>
      <c r="Q233" s="105">
        <v>3100</v>
      </c>
      <c r="R233" s="107"/>
      <c r="S233" s="105">
        <v>3100</v>
      </c>
      <c r="T233" s="107"/>
      <c r="U233" s="58">
        <v>3100</v>
      </c>
      <c r="V233" s="62"/>
      <c r="W233" s="58">
        <v>3100</v>
      </c>
    </row>
    <row r="234" spans="1:23" ht="15" hidden="1">
      <c r="A234" s="72"/>
      <c r="B234" s="72"/>
      <c r="C234" s="72">
        <v>4300</v>
      </c>
      <c r="D234" s="73" t="s">
        <v>89</v>
      </c>
      <c r="E234" s="105">
        <v>3100</v>
      </c>
      <c r="F234" s="73"/>
      <c r="G234" s="105">
        <v>3100</v>
      </c>
      <c r="I234" s="105">
        <v>3100</v>
      </c>
      <c r="J234" s="1"/>
      <c r="K234" s="105">
        <v>3100</v>
      </c>
      <c r="M234" s="105">
        <v>3100</v>
      </c>
      <c r="O234" s="105">
        <v>3100</v>
      </c>
      <c r="Q234" s="105">
        <v>3100</v>
      </c>
      <c r="R234" s="107"/>
      <c r="S234" s="105">
        <v>3100</v>
      </c>
      <c r="T234" s="107"/>
      <c r="U234" s="58">
        <v>3100</v>
      </c>
      <c r="V234" s="62"/>
      <c r="W234" s="58">
        <v>3100</v>
      </c>
    </row>
    <row r="235" spans="1:23" ht="15" hidden="1">
      <c r="A235" s="72"/>
      <c r="B235" s="72"/>
      <c r="C235" s="72">
        <v>4410</v>
      </c>
      <c r="D235" s="73" t="s">
        <v>106</v>
      </c>
      <c r="E235" s="105">
        <v>500</v>
      </c>
      <c r="F235" s="73"/>
      <c r="G235" s="105">
        <v>500</v>
      </c>
      <c r="I235" s="105">
        <v>500</v>
      </c>
      <c r="J235" s="1"/>
      <c r="K235" s="105">
        <v>500</v>
      </c>
      <c r="M235" s="105">
        <v>500</v>
      </c>
      <c r="O235" s="105">
        <v>500</v>
      </c>
      <c r="Q235" s="105">
        <v>500</v>
      </c>
      <c r="R235" s="107"/>
      <c r="S235" s="105">
        <v>500</v>
      </c>
      <c r="T235" s="107"/>
      <c r="U235" s="58">
        <v>500</v>
      </c>
      <c r="V235" s="62"/>
      <c r="W235" s="58">
        <v>500</v>
      </c>
    </row>
    <row r="236" spans="1:23" ht="15" hidden="1">
      <c r="A236" s="72"/>
      <c r="B236" s="72">
        <v>75023</v>
      </c>
      <c r="C236" s="72"/>
      <c r="D236" s="73" t="s">
        <v>25</v>
      </c>
      <c r="E236" s="102">
        <f>SUM(E237:E258)</f>
        <v>1188010</v>
      </c>
      <c r="F236" s="73"/>
      <c r="G236" s="102">
        <f>SUM(G237:G258)</f>
        <v>1188010</v>
      </c>
      <c r="I236" s="102">
        <f>SUM(I237:I258)</f>
        <v>1188010</v>
      </c>
      <c r="J236" s="1"/>
      <c r="K236" s="102">
        <f aca="true" t="shared" si="31" ref="K236:U236">SUM(K237:K258)</f>
        <v>1188010</v>
      </c>
      <c r="L236" s="102">
        <f t="shared" si="31"/>
        <v>0</v>
      </c>
      <c r="M236" s="102">
        <f t="shared" si="31"/>
        <v>1188010</v>
      </c>
      <c r="N236" s="102">
        <f t="shared" si="31"/>
        <v>21000</v>
      </c>
      <c r="O236" s="102">
        <f t="shared" si="31"/>
        <v>1209010</v>
      </c>
      <c r="P236" s="102">
        <f t="shared" si="31"/>
        <v>-550</v>
      </c>
      <c r="Q236" s="102">
        <f t="shared" si="31"/>
        <v>1208460</v>
      </c>
      <c r="R236" s="102">
        <f t="shared" si="31"/>
        <v>-1000</v>
      </c>
      <c r="S236" s="102">
        <f t="shared" si="31"/>
        <v>1207460</v>
      </c>
      <c r="T236" s="102">
        <f t="shared" si="31"/>
        <v>0</v>
      </c>
      <c r="U236" s="102">
        <f t="shared" si="31"/>
        <v>1207460</v>
      </c>
      <c r="V236" s="102">
        <f>SUM(V237:V258)</f>
        <v>0</v>
      </c>
      <c r="W236" s="102">
        <f>SUM(W237:W258)</f>
        <v>1207460</v>
      </c>
    </row>
    <row r="237" spans="1:23" ht="30" hidden="1">
      <c r="A237" s="72"/>
      <c r="B237" s="72"/>
      <c r="C237" s="72">
        <v>3020</v>
      </c>
      <c r="D237" s="73" t="s">
        <v>109</v>
      </c>
      <c r="E237" s="106">
        <v>1650</v>
      </c>
      <c r="F237" s="73"/>
      <c r="G237" s="106">
        <v>1650</v>
      </c>
      <c r="I237" s="106">
        <v>1650</v>
      </c>
      <c r="J237" s="1"/>
      <c r="K237" s="106">
        <v>1650</v>
      </c>
      <c r="M237" s="106">
        <f>K237+L237</f>
        <v>1650</v>
      </c>
      <c r="O237" s="106">
        <f>M237+N237</f>
        <v>1650</v>
      </c>
      <c r="P237">
        <v>1000</v>
      </c>
      <c r="Q237" s="106">
        <f>O237+P237</f>
        <v>2650</v>
      </c>
      <c r="R237" s="107"/>
      <c r="S237" s="106">
        <f>Q237+R237</f>
        <v>2650</v>
      </c>
      <c r="T237" s="64">
        <v>1050</v>
      </c>
      <c r="U237" s="60">
        <f>S237+T237</f>
        <v>3700</v>
      </c>
      <c r="V237" s="64"/>
      <c r="W237" s="60">
        <f>U237+V237</f>
        <v>3700</v>
      </c>
    </row>
    <row r="238" spans="1:23" ht="15" hidden="1">
      <c r="A238" s="72"/>
      <c r="B238" s="72"/>
      <c r="C238" s="72">
        <v>4010</v>
      </c>
      <c r="D238" s="73" t="s">
        <v>85</v>
      </c>
      <c r="E238" s="105">
        <v>704000</v>
      </c>
      <c r="F238" s="73"/>
      <c r="G238" s="105">
        <v>704000</v>
      </c>
      <c r="I238" s="105">
        <v>704000</v>
      </c>
      <c r="J238" s="1"/>
      <c r="K238" s="105">
        <v>704000</v>
      </c>
      <c r="L238" s="56">
        <v>-25000</v>
      </c>
      <c r="M238" s="106">
        <f aca="true" t="shared" si="32" ref="M238:S253">K238+L238</f>
        <v>679000</v>
      </c>
      <c r="O238" s="106">
        <f t="shared" si="32"/>
        <v>679000</v>
      </c>
      <c r="Q238" s="106">
        <f t="shared" si="32"/>
        <v>679000</v>
      </c>
      <c r="R238" s="107"/>
      <c r="S238" s="106">
        <f t="shared" si="32"/>
        <v>679000</v>
      </c>
      <c r="T238" s="64"/>
      <c r="U238" s="60">
        <f aca="true" t="shared" si="33" ref="U238:U258">S238+T238</f>
        <v>679000</v>
      </c>
      <c r="V238" s="64"/>
      <c r="W238" s="60">
        <f aca="true" t="shared" si="34" ref="W238:W258">U238+V238</f>
        <v>679000</v>
      </c>
    </row>
    <row r="239" spans="1:23" ht="15" hidden="1">
      <c r="A239" s="72"/>
      <c r="B239" s="72"/>
      <c r="C239" s="72">
        <v>4040</v>
      </c>
      <c r="D239" s="73" t="s">
        <v>110</v>
      </c>
      <c r="E239" s="105">
        <v>60830</v>
      </c>
      <c r="F239" s="73"/>
      <c r="G239" s="105">
        <v>60830</v>
      </c>
      <c r="I239" s="105">
        <v>60830</v>
      </c>
      <c r="J239" s="1"/>
      <c r="K239" s="105">
        <v>60830</v>
      </c>
      <c r="L239" s="56">
        <v>-6830</v>
      </c>
      <c r="M239" s="106">
        <f t="shared" si="32"/>
        <v>54000</v>
      </c>
      <c r="O239" s="106">
        <f t="shared" si="32"/>
        <v>54000</v>
      </c>
      <c r="Q239" s="106">
        <f t="shared" si="32"/>
        <v>54000</v>
      </c>
      <c r="R239" s="107"/>
      <c r="S239" s="106">
        <f t="shared" si="32"/>
        <v>54000</v>
      </c>
      <c r="T239" s="64"/>
      <c r="U239" s="60">
        <f t="shared" si="33"/>
        <v>54000</v>
      </c>
      <c r="V239" s="64"/>
      <c r="W239" s="60">
        <f t="shared" si="34"/>
        <v>54000</v>
      </c>
    </row>
    <row r="240" spans="1:23" ht="15" hidden="1">
      <c r="A240" s="72"/>
      <c r="B240" s="72"/>
      <c r="C240" s="72">
        <v>4110</v>
      </c>
      <c r="D240" s="73" t="s">
        <v>86</v>
      </c>
      <c r="E240" s="105">
        <v>130900</v>
      </c>
      <c r="F240" s="73"/>
      <c r="G240" s="105">
        <v>130900</v>
      </c>
      <c r="I240" s="105">
        <v>130900</v>
      </c>
      <c r="J240" s="1"/>
      <c r="K240" s="105">
        <v>130900</v>
      </c>
      <c r="L240" s="56">
        <v>23000</v>
      </c>
      <c r="M240" s="106">
        <f t="shared" si="32"/>
        <v>153900</v>
      </c>
      <c r="O240" s="106">
        <f t="shared" si="32"/>
        <v>153900</v>
      </c>
      <c r="Q240" s="106">
        <f t="shared" si="32"/>
        <v>153900</v>
      </c>
      <c r="R240" s="62">
        <v>-20000</v>
      </c>
      <c r="S240" s="106">
        <f t="shared" si="32"/>
        <v>133900</v>
      </c>
      <c r="T240" s="64"/>
      <c r="U240" s="60">
        <f t="shared" si="33"/>
        <v>133900</v>
      </c>
      <c r="V240" s="64"/>
      <c r="W240" s="60">
        <f t="shared" si="34"/>
        <v>133900</v>
      </c>
    </row>
    <row r="241" spans="1:23" ht="15" hidden="1">
      <c r="A241" s="72"/>
      <c r="B241" s="72"/>
      <c r="C241" s="72">
        <v>4120</v>
      </c>
      <c r="D241" s="73" t="s">
        <v>87</v>
      </c>
      <c r="E241" s="105">
        <v>18650</v>
      </c>
      <c r="F241" s="73"/>
      <c r="G241" s="105">
        <v>18650</v>
      </c>
      <c r="I241" s="105">
        <v>18650</v>
      </c>
      <c r="J241" s="1"/>
      <c r="K241" s="105">
        <v>18650</v>
      </c>
      <c r="L241" s="56">
        <v>2000</v>
      </c>
      <c r="M241" s="106">
        <f t="shared" si="32"/>
        <v>20650</v>
      </c>
      <c r="O241" s="106">
        <f t="shared" si="32"/>
        <v>20650</v>
      </c>
      <c r="Q241" s="106">
        <f t="shared" si="32"/>
        <v>20650</v>
      </c>
      <c r="R241" s="107"/>
      <c r="S241" s="106">
        <f t="shared" si="32"/>
        <v>20650</v>
      </c>
      <c r="T241" s="64"/>
      <c r="U241" s="60">
        <f t="shared" si="33"/>
        <v>20650</v>
      </c>
      <c r="V241" s="64"/>
      <c r="W241" s="60">
        <f t="shared" si="34"/>
        <v>20650</v>
      </c>
    </row>
    <row r="242" spans="1:23" ht="15" hidden="1">
      <c r="A242" s="72"/>
      <c r="B242" s="72"/>
      <c r="C242" s="72">
        <v>4170</v>
      </c>
      <c r="D242" s="73" t="s">
        <v>111</v>
      </c>
      <c r="E242" s="105">
        <v>1550</v>
      </c>
      <c r="F242" s="73"/>
      <c r="G242" s="105">
        <v>1550</v>
      </c>
      <c r="I242" s="105">
        <v>1550</v>
      </c>
      <c r="J242" s="1"/>
      <c r="K242" s="105">
        <v>1550</v>
      </c>
      <c r="M242" s="106">
        <f t="shared" si="32"/>
        <v>1550</v>
      </c>
      <c r="O242" s="106">
        <f t="shared" si="32"/>
        <v>1550</v>
      </c>
      <c r="Q242" s="106">
        <f t="shared" si="32"/>
        <v>1550</v>
      </c>
      <c r="R242" s="107"/>
      <c r="S242" s="106">
        <f t="shared" si="32"/>
        <v>1550</v>
      </c>
      <c r="T242" s="64"/>
      <c r="U242" s="60">
        <f t="shared" si="33"/>
        <v>1550</v>
      </c>
      <c r="V242" s="64"/>
      <c r="W242" s="60">
        <f t="shared" si="34"/>
        <v>1550</v>
      </c>
    </row>
    <row r="243" spans="1:23" ht="15" hidden="1">
      <c r="A243" s="72"/>
      <c r="B243" s="72"/>
      <c r="C243" s="72">
        <v>4210</v>
      </c>
      <c r="D243" s="73" t="s">
        <v>88</v>
      </c>
      <c r="E243" s="105">
        <v>53330</v>
      </c>
      <c r="F243" s="73"/>
      <c r="G243" s="105">
        <v>53330</v>
      </c>
      <c r="I243" s="105">
        <v>53330</v>
      </c>
      <c r="J243" s="1"/>
      <c r="K243" s="105">
        <v>53330</v>
      </c>
      <c r="L243" s="56">
        <v>-15300</v>
      </c>
      <c r="M243" s="106">
        <f t="shared" si="32"/>
        <v>38030</v>
      </c>
      <c r="O243" s="106">
        <f t="shared" si="32"/>
        <v>38030</v>
      </c>
      <c r="P243">
        <v>-1550</v>
      </c>
      <c r="Q243" s="106">
        <f t="shared" si="32"/>
        <v>36480</v>
      </c>
      <c r="R243" s="107"/>
      <c r="S243" s="106">
        <f t="shared" si="32"/>
        <v>36480</v>
      </c>
      <c r="T243" s="64">
        <v>-5050</v>
      </c>
      <c r="U243" s="60">
        <f t="shared" si="33"/>
        <v>31430</v>
      </c>
      <c r="V243" s="64"/>
      <c r="W243" s="60">
        <f t="shared" si="34"/>
        <v>31430</v>
      </c>
    </row>
    <row r="244" spans="1:23" ht="15" hidden="1">
      <c r="A244" s="72"/>
      <c r="B244" s="72"/>
      <c r="C244" s="72">
        <v>4260</v>
      </c>
      <c r="D244" s="73" t="s">
        <v>112</v>
      </c>
      <c r="E244" s="105">
        <v>31400</v>
      </c>
      <c r="F244" s="73"/>
      <c r="G244" s="105">
        <v>31400</v>
      </c>
      <c r="I244" s="105">
        <v>31400</v>
      </c>
      <c r="J244" s="1"/>
      <c r="K244" s="105">
        <v>31400</v>
      </c>
      <c r="M244" s="106">
        <f t="shared" si="32"/>
        <v>31400</v>
      </c>
      <c r="O244" s="106">
        <f t="shared" si="32"/>
        <v>31400</v>
      </c>
      <c r="Q244" s="106">
        <f t="shared" si="32"/>
        <v>31400</v>
      </c>
      <c r="R244" s="107"/>
      <c r="S244" s="106">
        <f t="shared" si="32"/>
        <v>31400</v>
      </c>
      <c r="T244" s="64"/>
      <c r="U244" s="60">
        <f t="shared" si="33"/>
        <v>31400</v>
      </c>
      <c r="V244" s="64"/>
      <c r="W244" s="60">
        <f t="shared" si="34"/>
        <v>31400</v>
      </c>
    </row>
    <row r="245" spans="1:23" ht="15" hidden="1">
      <c r="A245" s="72"/>
      <c r="B245" s="72"/>
      <c r="C245" s="72">
        <v>4270</v>
      </c>
      <c r="D245" s="73" t="s">
        <v>97</v>
      </c>
      <c r="E245" s="105">
        <v>13300</v>
      </c>
      <c r="F245" s="73"/>
      <c r="G245" s="105">
        <v>13300</v>
      </c>
      <c r="I245" s="105">
        <v>13300</v>
      </c>
      <c r="J245" s="1"/>
      <c r="K245" s="105">
        <v>13300</v>
      </c>
      <c r="L245" s="56">
        <v>-10000</v>
      </c>
      <c r="M245" s="106">
        <f t="shared" si="32"/>
        <v>3300</v>
      </c>
      <c r="O245" s="106">
        <f t="shared" si="32"/>
        <v>3300</v>
      </c>
      <c r="Q245" s="106">
        <f t="shared" si="32"/>
        <v>3300</v>
      </c>
      <c r="R245" s="107"/>
      <c r="S245" s="106">
        <f t="shared" si="32"/>
        <v>3300</v>
      </c>
      <c r="T245" s="64">
        <v>-2000</v>
      </c>
      <c r="U245" s="60">
        <f t="shared" si="33"/>
        <v>1300</v>
      </c>
      <c r="V245" s="64"/>
      <c r="W245" s="60">
        <f t="shared" si="34"/>
        <v>1300</v>
      </c>
    </row>
    <row r="246" spans="1:23" ht="15" hidden="1">
      <c r="A246" s="72"/>
      <c r="B246" s="72"/>
      <c r="C246" s="72">
        <v>4280</v>
      </c>
      <c r="D246" s="73" t="s">
        <v>113</v>
      </c>
      <c r="E246" s="105">
        <v>2100</v>
      </c>
      <c r="F246" s="73"/>
      <c r="G246" s="105">
        <v>2100</v>
      </c>
      <c r="I246" s="105">
        <v>2100</v>
      </c>
      <c r="J246" s="1"/>
      <c r="K246" s="105">
        <v>2100</v>
      </c>
      <c r="L246" s="56">
        <v>-1000</v>
      </c>
      <c r="M246" s="106">
        <f t="shared" si="32"/>
        <v>1100</v>
      </c>
      <c r="O246" s="106">
        <f t="shared" si="32"/>
        <v>1100</v>
      </c>
      <c r="Q246" s="106">
        <f t="shared" si="32"/>
        <v>1100</v>
      </c>
      <c r="R246" s="107"/>
      <c r="S246" s="106">
        <f t="shared" si="32"/>
        <v>1100</v>
      </c>
      <c r="T246" s="64"/>
      <c r="U246" s="60">
        <f t="shared" si="33"/>
        <v>1100</v>
      </c>
      <c r="V246" s="64"/>
      <c r="W246" s="60">
        <f t="shared" si="34"/>
        <v>1100</v>
      </c>
    </row>
    <row r="247" spans="1:23" ht="15" hidden="1">
      <c r="A247" s="72"/>
      <c r="B247" s="72"/>
      <c r="C247" s="72">
        <v>4300</v>
      </c>
      <c r="D247" s="73" t="s">
        <v>89</v>
      </c>
      <c r="E247" s="105">
        <v>53500</v>
      </c>
      <c r="F247" s="73"/>
      <c r="G247" s="105">
        <v>53500</v>
      </c>
      <c r="I247" s="105">
        <v>53500</v>
      </c>
      <c r="J247" s="1"/>
      <c r="K247" s="105">
        <v>53500</v>
      </c>
      <c r="L247" s="56">
        <v>38130</v>
      </c>
      <c r="M247" s="106">
        <f t="shared" si="32"/>
        <v>91630</v>
      </c>
      <c r="N247" s="56">
        <v>21000</v>
      </c>
      <c r="O247" s="106">
        <f t="shared" si="32"/>
        <v>112630</v>
      </c>
      <c r="Q247" s="106">
        <f t="shared" si="32"/>
        <v>112630</v>
      </c>
      <c r="R247" s="62">
        <v>15000</v>
      </c>
      <c r="S247" s="106">
        <f t="shared" si="32"/>
        <v>127630</v>
      </c>
      <c r="T247" s="64"/>
      <c r="U247" s="60">
        <f t="shared" si="33"/>
        <v>127630</v>
      </c>
      <c r="V247" s="64"/>
      <c r="W247" s="60">
        <f t="shared" si="34"/>
        <v>127630</v>
      </c>
    </row>
    <row r="248" spans="1:23" ht="15" hidden="1">
      <c r="A248" s="72"/>
      <c r="B248" s="72"/>
      <c r="C248" s="72">
        <v>4350</v>
      </c>
      <c r="D248" s="73" t="s">
        <v>114</v>
      </c>
      <c r="E248" s="105">
        <v>4000</v>
      </c>
      <c r="F248" s="73"/>
      <c r="G248" s="105">
        <v>4000</v>
      </c>
      <c r="I248" s="105">
        <v>4000</v>
      </c>
      <c r="J248" s="1"/>
      <c r="K248" s="105">
        <v>4000</v>
      </c>
      <c r="M248" s="106">
        <f t="shared" si="32"/>
        <v>4000</v>
      </c>
      <c r="O248" s="106">
        <f t="shared" si="32"/>
        <v>4000</v>
      </c>
      <c r="Q248" s="106">
        <f t="shared" si="32"/>
        <v>4000</v>
      </c>
      <c r="R248" s="62"/>
      <c r="S248" s="106">
        <f t="shared" si="32"/>
        <v>4000</v>
      </c>
      <c r="T248" s="64"/>
      <c r="U248" s="60">
        <f t="shared" si="33"/>
        <v>4000</v>
      </c>
      <c r="V248" s="64"/>
      <c r="W248" s="60">
        <f t="shared" si="34"/>
        <v>4000</v>
      </c>
    </row>
    <row r="249" spans="1:23" ht="30" hidden="1">
      <c r="A249" s="72"/>
      <c r="B249" s="72"/>
      <c r="C249" s="72">
        <v>4360</v>
      </c>
      <c r="D249" s="73" t="s">
        <v>115</v>
      </c>
      <c r="E249" s="105">
        <v>7500</v>
      </c>
      <c r="F249" s="73"/>
      <c r="G249" s="105">
        <v>7500</v>
      </c>
      <c r="I249" s="105">
        <v>7500</v>
      </c>
      <c r="J249" s="1"/>
      <c r="K249" s="105">
        <v>7500</v>
      </c>
      <c r="L249" s="56">
        <v>-3000</v>
      </c>
      <c r="M249" s="106">
        <f t="shared" si="32"/>
        <v>4500</v>
      </c>
      <c r="O249" s="106">
        <f t="shared" si="32"/>
        <v>4500</v>
      </c>
      <c r="Q249" s="106">
        <f t="shared" si="32"/>
        <v>4500</v>
      </c>
      <c r="R249" s="62"/>
      <c r="S249" s="106">
        <f t="shared" si="32"/>
        <v>4500</v>
      </c>
      <c r="T249" s="64"/>
      <c r="U249" s="60">
        <f t="shared" si="33"/>
        <v>4500</v>
      </c>
      <c r="V249" s="64"/>
      <c r="W249" s="60">
        <f t="shared" si="34"/>
        <v>4500</v>
      </c>
    </row>
    <row r="250" spans="1:23" ht="30" hidden="1">
      <c r="A250" s="72"/>
      <c r="B250" s="72"/>
      <c r="C250" s="72">
        <v>4370</v>
      </c>
      <c r="D250" s="73" t="s">
        <v>116</v>
      </c>
      <c r="E250" s="105">
        <v>30000</v>
      </c>
      <c r="F250" s="73"/>
      <c r="G250" s="105">
        <v>30000</v>
      </c>
      <c r="I250" s="105">
        <v>30000</v>
      </c>
      <c r="J250" s="1"/>
      <c r="K250" s="105">
        <v>30000</v>
      </c>
      <c r="L250" s="56">
        <v>-5000</v>
      </c>
      <c r="M250" s="106">
        <f t="shared" si="32"/>
        <v>25000</v>
      </c>
      <c r="O250" s="106">
        <f t="shared" si="32"/>
        <v>25000</v>
      </c>
      <c r="Q250" s="106">
        <f t="shared" si="32"/>
        <v>25000</v>
      </c>
      <c r="R250" s="62"/>
      <c r="S250" s="106">
        <f t="shared" si="32"/>
        <v>25000</v>
      </c>
      <c r="T250" s="64"/>
      <c r="U250" s="60">
        <f t="shared" si="33"/>
        <v>25000</v>
      </c>
      <c r="V250" s="64"/>
      <c r="W250" s="60">
        <f t="shared" si="34"/>
        <v>25000</v>
      </c>
    </row>
    <row r="251" spans="1:23" ht="15" hidden="1">
      <c r="A251" s="72"/>
      <c r="B251" s="72"/>
      <c r="C251" s="72">
        <v>4410</v>
      </c>
      <c r="D251" s="73" t="s">
        <v>106</v>
      </c>
      <c r="E251" s="105">
        <v>9100</v>
      </c>
      <c r="F251" s="73"/>
      <c r="G251" s="105">
        <v>9100</v>
      </c>
      <c r="I251" s="105">
        <v>9100</v>
      </c>
      <c r="J251" s="1"/>
      <c r="K251" s="105">
        <v>9100</v>
      </c>
      <c r="M251" s="106">
        <f t="shared" si="32"/>
        <v>9100</v>
      </c>
      <c r="O251" s="106">
        <f t="shared" si="32"/>
        <v>9100</v>
      </c>
      <c r="Q251" s="106">
        <f t="shared" si="32"/>
        <v>9100</v>
      </c>
      <c r="R251" s="62">
        <v>-1000</v>
      </c>
      <c r="S251" s="106">
        <f t="shared" si="32"/>
        <v>8100</v>
      </c>
      <c r="T251" s="64"/>
      <c r="U251" s="60">
        <f t="shared" si="33"/>
        <v>8100</v>
      </c>
      <c r="V251" s="64"/>
      <c r="W251" s="60">
        <f t="shared" si="34"/>
        <v>8100</v>
      </c>
    </row>
    <row r="252" spans="1:23" ht="15" hidden="1">
      <c r="A252" s="72"/>
      <c r="B252" s="72"/>
      <c r="C252" s="72">
        <v>4420</v>
      </c>
      <c r="D252" s="73" t="s">
        <v>117</v>
      </c>
      <c r="E252" s="105">
        <v>3800</v>
      </c>
      <c r="F252" s="73"/>
      <c r="G252" s="105">
        <v>3800</v>
      </c>
      <c r="I252" s="105">
        <v>3800</v>
      </c>
      <c r="J252" s="1"/>
      <c r="K252" s="105">
        <v>3800</v>
      </c>
      <c r="M252" s="106">
        <f t="shared" si="32"/>
        <v>3800</v>
      </c>
      <c r="O252" s="106">
        <f t="shared" si="32"/>
        <v>3800</v>
      </c>
      <c r="Q252" s="106">
        <f t="shared" si="32"/>
        <v>3800</v>
      </c>
      <c r="R252" s="62"/>
      <c r="S252" s="106">
        <f t="shared" si="32"/>
        <v>3800</v>
      </c>
      <c r="T252" s="64"/>
      <c r="U252" s="60">
        <f t="shared" si="33"/>
        <v>3800</v>
      </c>
      <c r="V252" s="64"/>
      <c r="W252" s="60">
        <f t="shared" si="34"/>
        <v>3800</v>
      </c>
    </row>
    <row r="253" spans="1:23" ht="15" hidden="1">
      <c r="A253" s="72"/>
      <c r="B253" s="72"/>
      <c r="C253" s="72">
        <v>4430</v>
      </c>
      <c r="D253" s="73" t="s">
        <v>90</v>
      </c>
      <c r="E253" s="105">
        <v>18100</v>
      </c>
      <c r="F253" s="73"/>
      <c r="G253" s="105">
        <v>18100</v>
      </c>
      <c r="I253" s="105">
        <v>18100</v>
      </c>
      <c r="J253" s="1"/>
      <c r="K253" s="105">
        <v>18100</v>
      </c>
      <c r="M253" s="106">
        <f t="shared" si="32"/>
        <v>18100</v>
      </c>
      <c r="O253" s="106">
        <f t="shared" si="32"/>
        <v>18100</v>
      </c>
      <c r="Q253" s="106">
        <f t="shared" si="32"/>
        <v>18100</v>
      </c>
      <c r="R253" s="62">
        <v>5000</v>
      </c>
      <c r="S253" s="106">
        <f t="shared" si="32"/>
        <v>23100</v>
      </c>
      <c r="T253" s="64"/>
      <c r="U253" s="60">
        <f t="shared" si="33"/>
        <v>23100</v>
      </c>
      <c r="V253" s="64"/>
      <c r="W253" s="60">
        <f t="shared" si="34"/>
        <v>23100</v>
      </c>
    </row>
    <row r="254" spans="1:23" ht="30" hidden="1">
      <c r="A254" s="72"/>
      <c r="B254" s="72"/>
      <c r="C254" s="72">
        <v>4440</v>
      </c>
      <c r="D254" s="73" t="s">
        <v>118</v>
      </c>
      <c r="E254" s="106">
        <v>15300</v>
      </c>
      <c r="F254" s="73"/>
      <c r="G254" s="106">
        <v>15300</v>
      </c>
      <c r="I254" s="106">
        <v>15300</v>
      </c>
      <c r="J254" s="1"/>
      <c r="K254" s="106">
        <v>15300</v>
      </c>
      <c r="M254" s="106">
        <f aca="true" t="shared" si="35" ref="M254:S258">K254+L254</f>
        <v>15300</v>
      </c>
      <c r="O254" s="106">
        <f t="shared" si="35"/>
        <v>15300</v>
      </c>
      <c r="Q254" s="106">
        <f t="shared" si="35"/>
        <v>15300</v>
      </c>
      <c r="R254" s="107"/>
      <c r="S254" s="106">
        <f t="shared" si="35"/>
        <v>15300</v>
      </c>
      <c r="T254" s="64"/>
      <c r="U254" s="60">
        <f t="shared" si="33"/>
        <v>15300</v>
      </c>
      <c r="V254" s="64"/>
      <c r="W254" s="60">
        <f t="shared" si="34"/>
        <v>15300</v>
      </c>
    </row>
    <row r="255" spans="1:23" ht="30" hidden="1">
      <c r="A255" s="72"/>
      <c r="B255" s="72"/>
      <c r="C255" s="108">
        <v>4700</v>
      </c>
      <c r="D255" s="73" t="s">
        <v>119</v>
      </c>
      <c r="E255" s="105">
        <v>3000</v>
      </c>
      <c r="F255" s="73"/>
      <c r="G255" s="105">
        <v>3000</v>
      </c>
      <c r="I255" s="105">
        <v>3000</v>
      </c>
      <c r="J255" s="1"/>
      <c r="K255" s="105">
        <v>3000</v>
      </c>
      <c r="L255" s="56">
        <v>1000</v>
      </c>
      <c r="M255" s="106">
        <f t="shared" si="35"/>
        <v>4000</v>
      </c>
      <c r="O255" s="106">
        <f t="shared" si="35"/>
        <v>4000</v>
      </c>
      <c r="Q255" s="106">
        <f t="shared" si="35"/>
        <v>4000</v>
      </c>
      <c r="R255" s="107"/>
      <c r="S255" s="106">
        <f t="shared" si="35"/>
        <v>4000</v>
      </c>
      <c r="T255" s="64">
        <v>2000</v>
      </c>
      <c r="U255" s="60">
        <f t="shared" si="33"/>
        <v>6000</v>
      </c>
      <c r="V255" s="64"/>
      <c r="W255" s="60">
        <f t="shared" si="34"/>
        <v>6000</v>
      </c>
    </row>
    <row r="256" spans="1:23" ht="30" hidden="1">
      <c r="A256" s="72"/>
      <c r="B256" s="72"/>
      <c r="C256" s="72">
        <v>4740</v>
      </c>
      <c r="D256" s="73" t="s">
        <v>91</v>
      </c>
      <c r="E256" s="105">
        <v>2500</v>
      </c>
      <c r="F256" s="73"/>
      <c r="G256" s="105">
        <v>2500</v>
      </c>
      <c r="I256" s="105">
        <v>2500</v>
      </c>
      <c r="J256" s="1"/>
      <c r="K256" s="105">
        <v>2500</v>
      </c>
      <c r="L256" s="56">
        <v>2000</v>
      </c>
      <c r="M256" s="106">
        <f t="shared" si="35"/>
        <v>4500</v>
      </c>
      <c r="O256" s="106">
        <f t="shared" si="35"/>
        <v>4500</v>
      </c>
      <c r="Q256" s="106">
        <f t="shared" si="35"/>
        <v>4500</v>
      </c>
      <c r="R256" s="107"/>
      <c r="S256" s="106">
        <f t="shared" si="35"/>
        <v>4500</v>
      </c>
      <c r="T256" s="64"/>
      <c r="U256" s="60">
        <f t="shared" si="33"/>
        <v>4500</v>
      </c>
      <c r="V256" s="64"/>
      <c r="W256" s="60">
        <f t="shared" si="34"/>
        <v>4500</v>
      </c>
    </row>
    <row r="257" spans="1:23" ht="30" hidden="1">
      <c r="A257" s="72"/>
      <c r="B257" s="72"/>
      <c r="C257" s="72">
        <v>4750</v>
      </c>
      <c r="D257" s="73" t="s">
        <v>120</v>
      </c>
      <c r="E257" s="105">
        <v>4000</v>
      </c>
      <c r="F257" s="73"/>
      <c r="G257" s="105">
        <v>4000</v>
      </c>
      <c r="I257" s="105">
        <v>4000</v>
      </c>
      <c r="J257" s="1"/>
      <c r="K257" s="105">
        <v>4000</v>
      </c>
      <c r="M257" s="106">
        <f t="shared" si="35"/>
        <v>4000</v>
      </c>
      <c r="O257" s="106">
        <f t="shared" si="35"/>
        <v>4000</v>
      </c>
      <c r="Q257" s="106">
        <f t="shared" si="35"/>
        <v>4000</v>
      </c>
      <c r="R257" s="107"/>
      <c r="S257" s="106">
        <f t="shared" si="35"/>
        <v>4000</v>
      </c>
      <c r="T257" s="64">
        <v>2000</v>
      </c>
      <c r="U257" s="60">
        <f t="shared" si="33"/>
        <v>6000</v>
      </c>
      <c r="V257" s="64"/>
      <c r="W257" s="60">
        <f t="shared" si="34"/>
        <v>6000</v>
      </c>
    </row>
    <row r="258" spans="1:23" ht="30" hidden="1">
      <c r="A258" s="72"/>
      <c r="B258" s="72"/>
      <c r="C258" s="72">
        <v>6060</v>
      </c>
      <c r="D258" s="73" t="s">
        <v>99</v>
      </c>
      <c r="E258" s="106">
        <v>19500</v>
      </c>
      <c r="F258" s="73"/>
      <c r="G258" s="106">
        <v>19500</v>
      </c>
      <c r="I258" s="106">
        <v>19500</v>
      </c>
      <c r="J258" s="1"/>
      <c r="K258" s="106">
        <v>19500</v>
      </c>
      <c r="M258" s="106">
        <f t="shared" si="35"/>
        <v>19500</v>
      </c>
      <c r="O258" s="106">
        <f t="shared" si="35"/>
        <v>19500</v>
      </c>
      <c r="Q258" s="106">
        <f t="shared" si="35"/>
        <v>19500</v>
      </c>
      <c r="R258" s="107"/>
      <c r="S258" s="106">
        <f t="shared" si="35"/>
        <v>19500</v>
      </c>
      <c r="T258" s="64">
        <v>2000</v>
      </c>
      <c r="U258" s="60">
        <f t="shared" si="33"/>
        <v>21500</v>
      </c>
      <c r="V258" s="64"/>
      <c r="W258" s="60">
        <f t="shared" si="34"/>
        <v>21500</v>
      </c>
    </row>
    <row r="259" spans="1:23" ht="15" hidden="1">
      <c r="A259" s="72"/>
      <c r="B259" s="72">
        <v>75075</v>
      </c>
      <c r="C259" s="72"/>
      <c r="D259" s="73" t="s">
        <v>121</v>
      </c>
      <c r="E259" s="102">
        <f>SUM(E260:E261)</f>
        <v>15550</v>
      </c>
      <c r="F259" s="73"/>
      <c r="G259" s="102">
        <f>SUM(G260:G261)</f>
        <v>15550</v>
      </c>
      <c r="I259" s="102">
        <f>SUM(I260:I261)</f>
        <v>15550</v>
      </c>
      <c r="J259" s="102">
        <f>SUM(J260:J261)</f>
        <v>12000</v>
      </c>
      <c r="K259" s="102">
        <f>SUM(K260:K261)</f>
        <v>27550</v>
      </c>
      <c r="M259" s="102">
        <f>SUM(M260:M261)</f>
        <v>27550</v>
      </c>
      <c r="N259" s="102">
        <f>SUM(N260:N261)</f>
        <v>5000</v>
      </c>
      <c r="O259" s="102">
        <f>SUM(O260:O261)</f>
        <v>32550</v>
      </c>
      <c r="Q259" s="102">
        <f>SUM(Q260:Q261)</f>
        <v>32550</v>
      </c>
      <c r="R259" s="107"/>
      <c r="S259" s="102">
        <f>SUM(S260:S261)</f>
        <v>32550</v>
      </c>
      <c r="T259" s="118"/>
      <c r="U259" s="102">
        <f>SUM(U260:U261)</f>
        <v>32550</v>
      </c>
      <c r="V259" s="118"/>
      <c r="W259" s="102">
        <f>SUM(W260:W261)</f>
        <v>32550</v>
      </c>
    </row>
    <row r="260" spans="1:23" ht="15" hidden="1">
      <c r="A260" s="72"/>
      <c r="B260" s="72"/>
      <c r="C260" s="72">
        <v>4210</v>
      </c>
      <c r="D260" s="73" t="s">
        <v>88</v>
      </c>
      <c r="E260" s="105">
        <v>2050</v>
      </c>
      <c r="F260" s="73"/>
      <c r="G260" s="105">
        <v>2050</v>
      </c>
      <c r="I260" s="105">
        <v>2050</v>
      </c>
      <c r="J260" s="1"/>
      <c r="K260" s="105">
        <v>2050</v>
      </c>
      <c r="M260" s="105">
        <v>2050</v>
      </c>
      <c r="O260" s="105">
        <v>2050</v>
      </c>
      <c r="Q260" s="105">
        <v>2050</v>
      </c>
      <c r="R260" s="107"/>
      <c r="S260" s="105">
        <v>2050</v>
      </c>
      <c r="T260" s="118"/>
      <c r="U260" s="58">
        <v>2050</v>
      </c>
      <c r="V260" s="118"/>
      <c r="W260" s="58">
        <v>2050</v>
      </c>
    </row>
    <row r="261" spans="1:23" ht="15" hidden="1">
      <c r="A261" s="72"/>
      <c r="B261" s="72"/>
      <c r="C261" s="72">
        <v>4300</v>
      </c>
      <c r="D261" s="73" t="s">
        <v>89</v>
      </c>
      <c r="E261" s="105">
        <v>13500</v>
      </c>
      <c r="F261" s="73"/>
      <c r="G261" s="105">
        <v>13500</v>
      </c>
      <c r="I261" s="105">
        <v>13500</v>
      </c>
      <c r="J261" s="1">
        <v>12000</v>
      </c>
      <c r="K261" s="105">
        <f>I261+J261</f>
        <v>25500</v>
      </c>
      <c r="M261" s="105">
        <f>K261+L261</f>
        <v>25500</v>
      </c>
      <c r="N261">
        <v>5000</v>
      </c>
      <c r="O261" s="105">
        <f>M261+N261</f>
        <v>30500</v>
      </c>
      <c r="Q261" s="105">
        <f>O261+P261</f>
        <v>30500</v>
      </c>
      <c r="R261" s="107"/>
      <c r="S261" s="105">
        <f>Q261+R261</f>
        <v>30500</v>
      </c>
      <c r="T261" s="118"/>
      <c r="U261" s="58">
        <f>S261+T261</f>
        <v>30500</v>
      </c>
      <c r="V261" s="118"/>
      <c r="W261" s="58">
        <f>U261+V261</f>
        <v>30500</v>
      </c>
    </row>
    <row r="262" spans="1:23" ht="42.75" hidden="1">
      <c r="A262" s="97">
        <v>751</v>
      </c>
      <c r="B262" s="97"/>
      <c r="C262" s="97"/>
      <c r="D262" s="98" t="s">
        <v>27</v>
      </c>
      <c r="E262" s="71">
        <f>E263</f>
        <v>771</v>
      </c>
      <c r="F262" s="98"/>
      <c r="G262" s="71">
        <f>G263</f>
        <v>771</v>
      </c>
      <c r="I262" s="71">
        <f>I263</f>
        <v>771</v>
      </c>
      <c r="J262" s="1"/>
      <c r="K262" s="71">
        <f>K263</f>
        <v>771</v>
      </c>
      <c r="M262" s="71">
        <f>M263</f>
        <v>771</v>
      </c>
      <c r="O262" s="71">
        <f>O263</f>
        <v>771</v>
      </c>
      <c r="Q262" s="71">
        <f>Q263</f>
        <v>771</v>
      </c>
      <c r="R262" s="107"/>
      <c r="S262" s="71">
        <f>S263</f>
        <v>771</v>
      </c>
      <c r="T262" s="118"/>
      <c r="U262" s="71">
        <f>U263</f>
        <v>771</v>
      </c>
      <c r="V262" s="118"/>
      <c r="W262" s="71">
        <f>W263</f>
        <v>771</v>
      </c>
    </row>
    <row r="263" spans="1:23" ht="30" hidden="1">
      <c r="A263" s="72"/>
      <c r="B263" s="72">
        <v>75101</v>
      </c>
      <c r="C263" s="72"/>
      <c r="D263" s="73" t="s">
        <v>122</v>
      </c>
      <c r="E263" s="61">
        <f>E264+E265</f>
        <v>771</v>
      </c>
      <c r="F263" s="73"/>
      <c r="G263" s="61">
        <f>G264+G265</f>
        <v>771</v>
      </c>
      <c r="I263" s="61">
        <f>I264+I265</f>
        <v>771</v>
      </c>
      <c r="J263" s="1"/>
      <c r="K263" s="61">
        <f>K264+K265</f>
        <v>771</v>
      </c>
      <c r="M263" s="61">
        <f>M264+M265</f>
        <v>771</v>
      </c>
      <c r="O263" s="61">
        <f>O264+O265</f>
        <v>771</v>
      </c>
      <c r="Q263" s="61">
        <f>Q264+Q265</f>
        <v>771</v>
      </c>
      <c r="R263" s="107"/>
      <c r="S263" s="61">
        <f>S264+S265</f>
        <v>771</v>
      </c>
      <c r="T263" s="118"/>
      <c r="U263" s="61">
        <f>U264+U265</f>
        <v>771</v>
      </c>
      <c r="V263" s="118"/>
      <c r="W263" s="61">
        <f>W264+W265</f>
        <v>771</v>
      </c>
    </row>
    <row r="264" spans="1:23" ht="30" hidden="1">
      <c r="A264" s="72"/>
      <c r="B264" s="72"/>
      <c r="C264" s="72">
        <v>4740</v>
      </c>
      <c r="D264" s="73" t="s">
        <v>91</v>
      </c>
      <c r="E264" s="106">
        <v>50</v>
      </c>
      <c r="F264" s="73"/>
      <c r="G264" s="106">
        <v>50</v>
      </c>
      <c r="I264" s="106">
        <v>50</v>
      </c>
      <c r="J264" s="1"/>
      <c r="K264" s="106">
        <v>50</v>
      </c>
      <c r="M264" s="106">
        <v>50</v>
      </c>
      <c r="O264" s="106">
        <v>50</v>
      </c>
      <c r="Q264" s="106">
        <v>50</v>
      </c>
      <c r="R264" s="107"/>
      <c r="S264" s="106">
        <v>50</v>
      </c>
      <c r="T264" s="118"/>
      <c r="U264" s="60">
        <v>50</v>
      </c>
      <c r="V264" s="118"/>
      <c r="W264" s="60">
        <v>50</v>
      </c>
    </row>
    <row r="265" spans="1:23" ht="15" hidden="1">
      <c r="A265" s="72"/>
      <c r="B265" s="72"/>
      <c r="C265" s="72">
        <v>4300</v>
      </c>
      <c r="D265" s="73" t="s">
        <v>89</v>
      </c>
      <c r="E265" s="105">
        <v>721</v>
      </c>
      <c r="F265" s="73"/>
      <c r="G265" s="105">
        <v>721</v>
      </c>
      <c r="I265" s="105">
        <v>721</v>
      </c>
      <c r="J265" s="1"/>
      <c r="K265" s="105">
        <v>721</v>
      </c>
      <c r="M265" s="105">
        <v>721</v>
      </c>
      <c r="O265" s="105">
        <v>721</v>
      </c>
      <c r="Q265" s="105">
        <v>721</v>
      </c>
      <c r="R265" s="107"/>
      <c r="S265" s="105">
        <v>721</v>
      </c>
      <c r="T265" s="118"/>
      <c r="U265" s="58">
        <v>721</v>
      </c>
      <c r="V265" s="118"/>
      <c r="W265" s="58">
        <v>721</v>
      </c>
    </row>
    <row r="266" spans="1:23" ht="60" hidden="1">
      <c r="A266" s="26"/>
      <c r="B266" s="109" t="s">
        <v>242</v>
      </c>
      <c r="C266" s="31"/>
      <c r="D266" s="29" t="s">
        <v>243</v>
      </c>
      <c r="E266" s="105"/>
      <c r="F266" s="29"/>
      <c r="G266" s="105"/>
      <c r="I266" s="105"/>
      <c r="J266" s="1"/>
      <c r="K266" s="105"/>
      <c r="M266" s="105"/>
      <c r="O266" s="105"/>
      <c r="Q266" s="105"/>
      <c r="R266" s="107"/>
      <c r="S266" s="105"/>
      <c r="T266" s="118"/>
      <c r="U266" s="58"/>
      <c r="V266" s="118"/>
      <c r="W266" s="58"/>
    </row>
    <row r="267" spans="1:23" ht="15" hidden="1">
      <c r="A267" s="26"/>
      <c r="B267" s="109"/>
      <c r="C267" s="27" t="s">
        <v>244</v>
      </c>
      <c r="D267" s="29" t="s">
        <v>108</v>
      </c>
      <c r="E267" s="105"/>
      <c r="F267" s="29"/>
      <c r="G267" s="105"/>
      <c r="I267" s="105"/>
      <c r="J267" s="1"/>
      <c r="K267" s="105"/>
      <c r="M267" s="105"/>
      <c r="O267" s="105"/>
      <c r="Q267" s="105"/>
      <c r="R267" s="107"/>
      <c r="S267" s="105"/>
      <c r="T267" s="118"/>
      <c r="U267" s="58"/>
      <c r="V267" s="118"/>
      <c r="W267" s="58"/>
    </row>
    <row r="268" spans="1:23" ht="15" hidden="1">
      <c r="A268" s="26"/>
      <c r="B268" s="109"/>
      <c r="C268" s="72">
        <v>4110</v>
      </c>
      <c r="D268" s="73" t="s">
        <v>86</v>
      </c>
      <c r="E268" s="105"/>
      <c r="F268" s="73"/>
      <c r="G268" s="105"/>
      <c r="I268" s="105"/>
      <c r="J268" s="1"/>
      <c r="K268" s="105"/>
      <c r="M268" s="105"/>
      <c r="O268" s="105"/>
      <c r="Q268" s="105"/>
      <c r="R268" s="107"/>
      <c r="S268" s="105"/>
      <c r="T268" s="118"/>
      <c r="U268" s="58"/>
      <c r="V268" s="118"/>
      <c r="W268" s="58"/>
    </row>
    <row r="269" spans="1:23" ht="15" hidden="1">
      <c r="A269" s="26"/>
      <c r="B269" s="109"/>
      <c r="C269" s="72">
        <v>4120</v>
      </c>
      <c r="D269" s="73" t="s">
        <v>87</v>
      </c>
      <c r="E269" s="105"/>
      <c r="F269" s="73"/>
      <c r="G269" s="105"/>
      <c r="I269" s="105"/>
      <c r="J269" s="1"/>
      <c r="K269" s="105"/>
      <c r="M269" s="105"/>
      <c r="O269" s="105"/>
      <c r="Q269" s="105"/>
      <c r="R269" s="107"/>
      <c r="S269" s="105"/>
      <c r="T269" s="118"/>
      <c r="U269" s="58"/>
      <c r="V269" s="118"/>
      <c r="W269" s="58"/>
    </row>
    <row r="270" spans="1:23" ht="15" hidden="1">
      <c r="A270" s="26"/>
      <c r="B270" s="109"/>
      <c r="C270" s="72">
        <v>4170</v>
      </c>
      <c r="D270" s="73" t="s">
        <v>111</v>
      </c>
      <c r="E270" s="105"/>
      <c r="F270" s="73"/>
      <c r="G270" s="105"/>
      <c r="I270" s="105"/>
      <c r="J270" s="1"/>
      <c r="K270" s="105"/>
      <c r="M270" s="105"/>
      <c r="O270" s="105"/>
      <c r="Q270" s="105"/>
      <c r="R270" s="107"/>
      <c r="S270" s="105"/>
      <c r="T270" s="118"/>
      <c r="U270" s="58"/>
      <c r="V270" s="118"/>
      <c r="W270" s="58"/>
    </row>
    <row r="271" spans="1:23" ht="15" hidden="1">
      <c r="A271" s="26"/>
      <c r="B271" s="109"/>
      <c r="C271" s="72">
        <v>4210</v>
      </c>
      <c r="D271" s="73" t="s">
        <v>88</v>
      </c>
      <c r="E271" s="105"/>
      <c r="F271" s="73"/>
      <c r="G271" s="105"/>
      <c r="I271" s="105"/>
      <c r="J271" s="1"/>
      <c r="K271" s="105"/>
      <c r="M271" s="105"/>
      <c r="O271" s="105"/>
      <c r="Q271" s="105"/>
      <c r="R271" s="107"/>
      <c r="S271" s="105"/>
      <c r="T271" s="118"/>
      <c r="U271" s="58"/>
      <c r="V271" s="118"/>
      <c r="W271" s="58"/>
    </row>
    <row r="272" spans="1:23" ht="15" hidden="1">
      <c r="A272" s="26"/>
      <c r="B272" s="109"/>
      <c r="C272" s="72">
        <v>4300</v>
      </c>
      <c r="D272" s="73" t="s">
        <v>89</v>
      </c>
      <c r="E272" s="105"/>
      <c r="F272" s="73"/>
      <c r="G272" s="105"/>
      <c r="I272" s="105"/>
      <c r="J272" s="1"/>
      <c r="K272" s="105"/>
      <c r="M272" s="105"/>
      <c r="O272" s="105"/>
      <c r="Q272" s="105"/>
      <c r="R272" s="107"/>
      <c r="S272" s="105"/>
      <c r="T272" s="118"/>
      <c r="U272" s="58"/>
      <c r="V272" s="118"/>
      <c r="W272" s="58"/>
    </row>
    <row r="273" spans="1:23" ht="15" hidden="1">
      <c r="A273" s="72"/>
      <c r="B273" s="72"/>
      <c r="C273" s="72">
        <v>4410</v>
      </c>
      <c r="D273" s="73" t="s">
        <v>106</v>
      </c>
      <c r="E273" s="105"/>
      <c r="F273" s="73"/>
      <c r="G273" s="105"/>
      <c r="I273" s="105"/>
      <c r="J273" s="1"/>
      <c r="K273" s="105"/>
      <c r="M273" s="105"/>
      <c r="O273" s="105"/>
      <c r="Q273" s="105"/>
      <c r="R273" s="107"/>
      <c r="S273" s="105"/>
      <c r="T273" s="118"/>
      <c r="U273" s="58"/>
      <c r="V273" s="118"/>
      <c r="W273" s="58"/>
    </row>
    <row r="274" spans="1:23" ht="28.5" hidden="1">
      <c r="A274" s="97">
        <v>754</v>
      </c>
      <c r="B274" s="97"/>
      <c r="C274" s="97"/>
      <c r="D274" s="98" t="s">
        <v>123</v>
      </c>
      <c r="E274" s="104">
        <f>E275+E287</f>
        <v>78530</v>
      </c>
      <c r="F274" s="98"/>
      <c r="G274" s="104">
        <f>G275+G287</f>
        <v>78530</v>
      </c>
      <c r="H274" s="104">
        <f>H275+H287</f>
        <v>16500</v>
      </c>
      <c r="I274" s="104">
        <f>I275+I287</f>
        <v>95030</v>
      </c>
      <c r="J274" s="1"/>
      <c r="K274" s="104">
        <f aca="true" t="shared" si="36" ref="K274:Q274">K275+K287</f>
        <v>95030</v>
      </c>
      <c r="L274" s="104">
        <f t="shared" si="36"/>
        <v>0</v>
      </c>
      <c r="M274" s="104">
        <f t="shared" si="36"/>
        <v>95030</v>
      </c>
      <c r="N274" s="104">
        <f t="shared" si="36"/>
        <v>27120</v>
      </c>
      <c r="O274" s="104">
        <f t="shared" si="36"/>
        <v>122150</v>
      </c>
      <c r="P274" s="104">
        <f t="shared" si="36"/>
        <v>0</v>
      </c>
      <c r="Q274" s="104">
        <f t="shared" si="36"/>
        <v>122150</v>
      </c>
      <c r="R274" s="107"/>
      <c r="S274" s="104">
        <f>S275+S287</f>
        <v>122150</v>
      </c>
      <c r="T274" s="118"/>
      <c r="U274" s="104">
        <f>U275+U287</f>
        <v>122150</v>
      </c>
      <c r="V274" s="104">
        <f>V275+V287</f>
        <v>0</v>
      </c>
      <c r="W274" s="104">
        <f>W275+W287</f>
        <v>122150</v>
      </c>
    </row>
    <row r="275" spans="1:23" ht="15" hidden="1">
      <c r="A275" s="72"/>
      <c r="B275" s="72">
        <v>75412</v>
      </c>
      <c r="C275" s="72"/>
      <c r="D275" s="73" t="s">
        <v>124</v>
      </c>
      <c r="E275" s="102">
        <f>SUM(E277:E285)</f>
        <v>76030</v>
      </c>
      <c r="F275" s="73"/>
      <c r="G275" s="102">
        <f>SUM(G277:G286)</f>
        <v>76030</v>
      </c>
      <c r="H275" s="102">
        <f>SUM(H277:H286)</f>
        <v>16500</v>
      </c>
      <c r="I275" s="102">
        <f>SUM(I277:I286)</f>
        <v>92530</v>
      </c>
      <c r="J275" s="1"/>
      <c r="K275" s="102">
        <f>SUM(K277:K286)</f>
        <v>92530</v>
      </c>
      <c r="L275" s="102">
        <f>SUM(L277:L286)</f>
        <v>0</v>
      </c>
      <c r="M275" s="102">
        <f>K275+L275</f>
        <v>92530</v>
      </c>
      <c r="N275" s="102">
        <f>SUM(N277:N286)</f>
        <v>27120</v>
      </c>
      <c r="O275" s="102">
        <f>M275+N275</f>
        <v>119650</v>
      </c>
      <c r="P275" s="102">
        <f>SUM(P277:P286)</f>
        <v>0</v>
      </c>
      <c r="Q275" s="102">
        <f>O275+P275</f>
        <v>119650</v>
      </c>
      <c r="R275" s="107"/>
      <c r="S275" s="102">
        <f>Q275+R275</f>
        <v>119650</v>
      </c>
      <c r="T275" s="62"/>
      <c r="U275" s="102">
        <f>SUM(U276:U286)</f>
        <v>119650</v>
      </c>
      <c r="V275" s="102">
        <f>SUM(V276:V286)</f>
        <v>0</v>
      </c>
      <c r="W275" s="102">
        <f>SUM(W276:W286)</f>
        <v>119650</v>
      </c>
    </row>
    <row r="276" spans="1:23" ht="15" hidden="1">
      <c r="A276" s="72"/>
      <c r="B276" s="72"/>
      <c r="C276" s="72"/>
      <c r="D276" s="73" t="s">
        <v>245</v>
      </c>
      <c r="E276" s="105"/>
      <c r="F276" s="73"/>
      <c r="G276" s="105"/>
      <c r="I276" s="105"/>
      <c r="J276" s="1"/>
      <c r="K276" s="105"/>
      <c r="M276" s="102">
        <f aca="true" t="shared" si="37" ref="M276:S286">K276+L276</f>
        <v>0</v>
      </c>
      <c r="O276" s="102">
        <f t="shared" si="37"/>
        <v>0</v>
      </c>
      <c r="Q276" s="102">
        <f t="shared" si="37"/>
        <v>0</v>
      </c>
      <c r="R276" s="107"/>
      <c r="S276" s="102">
        <f t="shared" si="37"/>
        <v>0</v>
      </c>
      <c r="T276" s="62"/>
      <c r="U276" s="102">
        <f aca="true" t="shared" si="38" ref="U276:U286">S276+T276</f>
        <v>0</v>
      </c>
      <c r="V276" s="62"/>
      <c r="W276" s="102">
        <f aca="true" t="shared" si="39" ref="W276:W288">U276+V276</f>
        <v>0</v>
      </c>
    </row>
    <row r="277" spans="1:23" ht="15" hidden="1">
      <c r="A277" s="72"/>
      <c r="B277" s="72"/>
      <c r="C277" s="72">
        <v>3030</v>
      </c>
      <c r="D277" s="73" t="s">
        <v>108</v>
      </c>
      <c r="E277" s="105">
        <v>7800</v>
      </c>
      <c r="F277" s="73"/>
      <c r="G277" s="105">
        <v>7800</v>
      </c>
      <c r="H277" s="1"/>
      <c r="I277" s="105">
        <f>G277+H277</f>
        <v>7800</v>
      </c>
      <c r="J277" s="1"/>
      <c r="K277" s="105">
        <f>I277+J277</f>
        <v>7800</v>
      </c>
      <c r="M277" s="102">
        <f t="shared" si="37"/>
        <v>7800</v>
      </c>
      <c r="O277" s="102">
        <f t="shared" si="37"/>
        <v>7800</v>
      </c>
      <c r="Q277" s="102">
        <f t="shared" si="37"/>
        <v>7800</v>
      </c>
      <c r="R277" s="107"/>
      <c r="S277" s="102">
        <f t="shared" si="37"/>
        <v>7800</v>
      </c>
      <c r="T277" s="62"/>
      <c r="U277" s="102">
        <f t="shared" si="38"/>
        <v>7800</v>
      </c>
      <c r="V277" s="62"/>
      <c r="W277" s="102">
        <f t="shared" si="39"/>
        <v>7800</v>
      </c>
    </row>
    <row r="278" spans="1:23" ht="15" hidden="1">
      <c r="A278" s="72"/>
      <c r="B278" s="72"/>
      <c r="C278" s="72">
        <v>4170</v>
      </c>
      <c r="D278" s="73" t="s">
        <v>111</v>
      </c>
      <c r="E278" s="105">
        <v>15050</v>
      </c>
      <c r="F278" s="73"/>
      <c r="G278" s="105">
        <v>15050</v>
      </c>
      <c r="H278" s="1"/>
      <c r="I278" s="105">
        <f>G278+H278</f>
        <v>15050</v>
      </c>
      <c r="J278" s="1"/>
      <c r="K278" s="105">
        <f>I278+J278</f>
        <v>15050</v>
      </c>
      <c r="M278" s="102">
        <f t="shared" si="37"/>
        <v>15050</v>
      </c>
      <c r="O278" s="102">
        <f t="shared" si="37"/>
        <v>15050</v>
      </c>
      <c r="Q278" s="102">
        <f t="shared" si="37"/>
        <v>15050</v>
      </c>
      <c r="R278" s="107"/>
      <c r="S278" s="102">
        <f t="shared" si="37"/>
        <v>15050</v>
      </c>
      <c r="T278" s="62">
        <v>1050</v>
      </c>
      <c r="U278" s="102">
        <f t="shared" si="38"/>
        <v>16100</v>
      </c>
      <c r="V278" s="62"/>
      <c r="W278" s="102">
        <f t="shared" si="39"/>
        <v>16100</v>
      </c>
    </row>
    <row r="279" spans="1:23" ht="15" hidden="1">
      <c r="A279" s="72"/>
      <c r="B279" s="72"/>
      <c r="C279" s="72">
        <v>4210</v>
      </c>
      <c r="D279" s="73" t="s">
        <v>88</v>
      </c>
      <c r="E279" s="105">
        <v>21830</v>
      </c>
      <c r="F279" s="73"/>
      <c r="G279" s="105">
        <v>21830</v>
      </c>
      <c r="H279" s="1"/>
      <c r="I279" s="105">
        <f>G279+H279</f>
        <v>21830</v>
      </c>
      <c r="J279" s="1"/>
      <c r="K279" s="105">
        <f>I279+J279</f>
        <v>21830</v>
      </c>
      <c r="M279" s="102">
        <f t="shared" si="37"/>
        <v>21830</v>
      </c>
      <c r="N279">
        <v>3000</v>
      </c>
      <c r="O279" s="102">
        <f t="shared" si="37"/>
        <v>24830</v>
      </c>
      <c r="Q279" s="102">
        <f t="shared" si="37"/>
        <v>24830</v>
      </c>
      <c r="R279" s="107"/>
      <c r="S279" s="102">
        <f t="shared" si="37"/>
        <v>24830</v>
      </c>
      <c r="T279" s="62">
        <v>-4350</v>
      </c>
      <c r="U279" s="102">
        <f t="shared" si="38"/>
        <v>20480</v>
      </c>
      <c r="V279" s="62"/>
      <c r="W279" s="102">
        <f t="shared" si="39"/>
        <v>20480</v>
      </c>
    </row>
    <row r="280" spans="1:23" ht="15" hidden="1">
      <c r="A280" s="72"/>
      <c r="B280" s="72"/>
      <c r="C280" s="72">
        <v>4260</v>
      </c>
      <c r="D280" s="73" t="s">
        <v>112</v>
      </c>
      <c r="E280" s="105">
        <v>11400</v>
      </c>
      <c r="F280" s="73"/>
      <c r="G280" s="105">
        <v>11400</v>
      </c>
      <c r="H280" s="1"/>
      <c r="I280" s="105">
        <f>G280+H280</f>
        <v>11400</v>
      </c>
      <c r="J280" s="1"/>
      <c r="K280" s="105">
        <f>I280+J280</f>
        <v>11400</v>
      </c>
      <c r="L280">
        <v>-1000</v>
      </c>
      <c r="M280" s="102">
        <f t="shared" si="37"/>
        <v>10400</v>
      </c>
      <c r="O280" s="102">
        <f t="shared" si="37"/>
        <v>10400</v>
      </c>
      <c r="P280">
        <v>-1900</v>
      </c>
      <c r="Q280" s="102">
        <f t="shared" si="37"/>
        <v>8500</v>
      </c>
      <c r="R280" s="107"/>
      <c r="S280" s="102">
        <f t="shared" si="37"/>
        <v>8500</v>
      </c>
      <c r="T280" s="62"/>
      <c r="U280" s="102">
        <f t="shared" si="38"/>
        <v>8500</v>
      </c>
      <c r="V280" s="62"/>
      <c r="W280" s="102">
        <f t="shared" si="39"/>
        <v>8500</v>
      </c>
    </row>
    <row r="281" spans="1:23" ht="15" hidden="1">
      <c r="A281" s="72"/>
      <c r="B281" s="72"/>
      <c r="C281" s="72">
        <v>4270</v>
      </c>
      <c r="D281" s="73" t="s">
        <v>97</v>
      </c>
      <c r="E281" s="105">
        <v>3500</v>
      </c>
      <c r="F281" s="73"/>
      <c r="G281" s="105">
        <v>3500</v>
      </c>
      <c r="H281" s="1"/>
      <c r="I281" s="105">
        <f>G281+H281</f>
        <v>3500</v>
      </c>
      <c r="J281" s="1"/>
      <c r="K281" s="105">
        <f>I281+J281</f>
        <v>3500</v>
      </c>
      <c r="L281">
        <v>-1800</v>
      </c>
      <c r="M281" s="102">
        <f t="shared" si="37"/>
        <v>1700</v>
      </c>
      <c r="O281" s="102">
        <f t="shared" si="37"/>
        <v>1700</v>
      </c>
      <c r="P281">
        <v>1900</v>
      </c>
      <c r="Q281" s="102">
        <f t="shared" si="37"/>
        <v>3600</v>
      </c>
      <c r="R281" s="107"/>
      <c r="S281" s="102">
        <f t="shared" si="37"/>
        <v>3600</v>
      </c>
      <c r="T281" s="62">
        <v>2300</v>
      </c>
      <c r="U281" s="102">
        <f t="shared" si="38"/>
        <v>5900</v>
      </c>
      <c r="V281" s="62"/>
      <c r="W281" s="102">
        <f t="shared" si="39"/>
        <v>5900</v>
      </c>
    </row>
    <row r="282" spans="1:23" ht="15" hidden="1">
      <c r="A282" s="72"/>
      <c r="B282" s="72"/>
      <c r="C282" s="72">
        <v>4300</v>
      </c>
      <c r="D282" s="73" t="s">
        <v>89</v>
      </c>
      <c r="E282" s="105">
        <v>4700</v>
      </c>
      <c r="F282" s="73"/>
      <c r="G282" s="105">
        <v>4700</v>
      </c>
      <c r="I282" s="105">
        <v>4700</v>
      </c>
      <c r="J282" s="1"/>
      <c r="K282" s="105">
        <v>4700</v>
      </c>
      <c r="L282" s="56">
        <v>1000</v>
      </c>
      <c r="M282" s="102">
        <f t="shared" si="37"/>
        <v>5700</v>
      </c>
      <c r="N282" s="56">
        <v>6120</v>
      </c>
      <c r="O282" s="102">
        <f t="shared" si="37"/>
        <v>11820</v>
      </c>
      <c r="Q282" s="102">
        <f t="shared" si="37"/>
        <v>11820</v>
      </c>
      <c r="R282" s="107"/>
      <c r="S282" s="102">
        <f t="shared" si="37"/>
        <v>11820</v>
      </c>
      <c r="T282" s="62"/>
      <c r="U282" s="102">
        <f t="shared" si="38"/>
        <v>11820</v>
      </c>
      <c r="V282" s="62"/>
      <c r="W282" s="102">
        <f t="shared" si="39"/>
        <v>11820</v>
      </c>
    </row>
    <row r="283" spans="1:23" ht="30" hidden="1">
      <c r="A283" s="72"/>
      <c r="B283" s="72"/>
      <c r="C283" s="72">
        <v>4360</v>
      </c>
      <c r="D283" s="73" t="s">
        <v>115</v>
      </c>
      <c r="E283" s="105">
        <v>3500</v>
      </c>
      <c r="F283" s="73"/>
      <c r="G283" s="105">
        <v>3500</v>
      </c>
      <c r="I283" s="105">
        <v>3500</v>
      </c>
      <c r="J283" s="1"/>
      <c r="K283" s="105">
        <v>3500</v>
      </c>
      <c r="M283" s="102">
        <f t="shared" si="37"/>
        <v>3500</v>
      </c>
      <c r="O283" s="102">
        <f t="shared" si="37"/>
        <v>3500</v>
      </c>
      <c r="Q283" s="102">
        <f t="shared" si="37"/>
        <v>3500</v>
      </c>
      <c r="R283" s="107"/>
      <c r="S283" s="102">
        <f t="shared" si="37"/>
        <v>3500</v>
      </c>
      <c r="T283" s="62"/>
      <c r="U283" s="102">
        <f t="shared" si="38"/>
        <v>3500</v>
      </c>
      <c r="V283" s="62"/>
      <c r="W283" s="102">
        <f t="shared" si="39"/>
        <v>3500</v>
      </c>
    </row>
    <row r="284" spans="1:23" ht="15" hidden="1">
      <c r="A284" s="72"/>
      <c r="B284" s="72"/>
      <c r="C284" s="72">
        <v>4430</v>
      </c>
      <c r="D284" s="73" t="s">
        <v>90</v>
      </c>
      <c r="E284" s="105">
        <v>8250</v>
      </c>
      <c r="F284" s="73"/>
      <c r="G284" s="105">
        <v>8250</v>
      </c>
      <c r="I284" s="105">
        <v>8250</v>
      </c>
      <c r="J284" s="1"/>
      <c r="K284" s="105">
        <v>8250</v>
      </c>
      <c r="M284" s="102">
        <f t="shared" si="37"/>
        <v>8250</v>
      </c>
      <c r="O284" s="102">
        <f t="shared" si="37"/>
        <v>8250</v>
      </c>
      <c r="Q284" s="102">
        <f t="shared" si="37"/>
        <v>8250</v>
      </c>
      <c r="R284" s="107"/>
      <c r="S284" s="102">
        <f t="shared" si="37"/>
        <v>8250</v>
      </c>
      <c r="T284" s="62">
        <v>1000</v>
      </c>
      <c r="U284" s="102">
        <f t="shared" si="38"/>
        <v>9250</v>
      </c>
      <c r="V284" s="62"/>
      <c r="W284" s="102">
        <f t="shared" si="39"/>
        <v>9250</v>
      </c>
    </row>
    <row r="285" spans="1:23" ht="30" hidden="1">
      <c r="A285" s="72"/>
      <c r="B285" s="72"/>
      <c r="C285" s="72">
        <v>6060</v>
      </c>
      <c r="D285" s="73" t="s">
        <v>99</v>
      </c>
      <c r="E285" s="106">
        <v>0</v>
      </c>
      <c r="F285" s="73"/>
      <c r="G285" s="106">
        <v>0</v>
      </c>
      <c r="I285" s="106">
        <v>0</v>
      </c>
      <c r="J285" s="1"/>
      <c r="K285" s="106">
        <v>0</v>
      </c>
      <c r="M285" s="102">
        <f t="shared" si="37"/>
        <v>0</v>
      </c>
      <c r="O285" s="102">
        <f t="shared" si="37"/>
        <v>0</v>
      </c>
      <c r="Q285" s="102">
        <f t="shared" si="37"/>
        <v>0</v>
      </c>
      <c r="R285" s="107"/>
      <c r="S285" s="102">
        <f t="shared" si="37"/>
        <v>0</v>
      </c>
      <c r="T285" s="62"/>
      <c r="U285" s="102">
        <f t="shared" si="38"/>
        <v>0</v>
      </c>
      <c r="V285" s="62"/>
      <c r="W285" s="102">
        <f t="shared" si="39"/>
        <v>0</v>
      </c>
    </row>
    <row r="286" spans="1:23" ht="15" hidden="1">
      <c r="A286" s="72"/>
      <c r="B286" s="72"/>
      <c r="C286" s="72">
        <v>6050</v>
      </c>
      <c r="D286" s="73" t="s">
        <v>98</v>
      </c>
      <c r="E286" s="106"/>
      <c r="F286" s="73"/>
      <c r="G286" s="106"/>
      <c r="H286" s="1">
        <v>16500</v>
      </c>
      <c r="I286" s="106">
        <f>G286+H286</f>
        <v>16500</v>
      </c>
      <c r="J286" s="1"/>
      <c r="K286" s="106">
        <f>I286+J286</f>
        <v>16500</v>
      </c>
      <c r="L286">
        <v>1800</v>
      </c>
      <c r="M286" s="61">
        <f t="shared" si="37"/>
        <v>18300</v>
      </c>
      <c r="N286" s="110">
        <v>18000</v>
      </c>
      <c r="O286" s="61">
        <f t="shared" si="37"/>
        <v>36300</v>
      </c>
      <c r="Q286" s="61">
        <f t="shared" si="37"/>
        <v>36300</v>
      </c>
      <c r="R286" s="107"/>
      <c r="S286" s="61">
        <f t="shared" si="37"/>
        <v>36300</v>
      </c>
      <c r="T286" s="62"/>
      <c r="U286" s="61">
        <f t="shared" si="38"/>
        <v>36300</v>
      </c>
      <c r="V286" s="62"/>
      <c r="W286" s="61">
        <f t="shared" si="39"/>
        <v>36300</v>
      </c>
    </row>
    <row r="287" spans="1:23" ht="15" hidden="1">
      <c r="A287" s="72"/>
      <c r="B287" s="72">
        <v>75414</v>
      </c>
      <c r="C287" s="72"/>
      <c r="D287" s="73" t="s">
        <v>30</v>
      </c>
      <c r="E287" s="102">
        <f>E288</f>
        <v>2500</v>
      </c>
      <c r="F287" s="73"/>
      <c r="G287" s="102">
        <f>G288</f>
        <v>2500</v>
      </c>
      <c r="I287" s="102">
        <f>I288</f>
        <v>2500</v>
      </c>
      <c r="J287" s="1"/>
      <c r="K287" s="102">
        <f>K288</f>
        <v>2500</v>
      </c>
      <c r="M287" s="102">
        <f>M288</f>
        <v>2500</v>
      </c>
      <c r="O287" s="102">
        <f>O288</f>
        <v>2500</v>
      </c>
      <c r="Q287" s="102">
        <f>Q288</f>
        <v>2500</v>
      </c>
      <c r="R287" s="107"/>
      <c r="S287" s="102">
        <f>S288</f>
        <v>2500</v>
      </c>
      <c r="T287" s="62"/>
      <c r="U287" s="102">
        <f>U288</f>
        <v>2500</v>
      </c>
      <c r="V287" s="62"/>
      <c r="W287" s="102">
        <f>W288</f>
        <v>2500</v>
      </c>
    </row>
    <row r="288" spans="1:23" ht="15" hidden="1">
      <c r="A288" s="72"/>
      <c r="B288" s="72"/>
      <c r="C288" s="72">
        <v>4210</v>
      </c>
      <c r="D288" s="73" t="s">
        <v>88</v>
      </c>
      <c r="E288" s="105">
        <v>2500</v>
      </c>
      <c r="F288" s="73"/>
      <c r="G288" s="105">
        <v>2500</v>
      </c>
      <c r="I288" s="105">
        <v>2500</v>
      </c>
      <c r="J288" s="1"/>
      <c r="K288" s="105">
        <v>2500</v>
      </c>
      <c r="M288" s="105">
        <v>2500</v>
      </c>
      <c r="O288" s="105">
        <v>2500</v>
      </c>
      <c r="Q288" s="105">
        <v>2500</v>
      </c>
      <c r="R288" s="107"/>
      <c r="S288" s="105">
        <v>2500</v>
      </c>
      <c r="T288" s="62"/>
      <c r="U288" s="58">
        <v>2500</v>
      </c>
      <c r="V288" s="62"/>
      <c r="W288" s="102">
        <f t="shared" si="39"/>
        <v>2500</v>
      </c>
    </row>
    <row r="289" spans="1:23" ht="57" hidden="1">
      <c r="A289" s="97">
        <v>756</v>
      </c>
      <c r="B289" s="97"/>
      <c r="C289" s="97"/>
      <c r="D289" s="98" t="s">
        <v>32</v>
      </c>
      <c r="E289" s="103">
        <f>E290</f>
        <v>45330</v>
      </c>
      <c r="F289" s="98"/>
      <c r="G289" s="103">
        <f>G290</f>
        <v>45330</v>
      </c>
      <c r="I289" s="103">
        <f>I290</f>
        <v>45330</v>
      </c>
      <c r="J289" s="1"/>
      <c r="K289" s="103">
        <f aca="true" t="shared" si="40" ref="K289:W289">K290</f>
        <v>45330</v>
      </c>
      <c r="L289" s="103">
        <f t="shared" si="40"/>
        <v>0</v>
      </c>
      <c r="M289" s="103">
        <f t="shared" si="40"/>
        <v>45330</v>
      </c>
      <c r="N289" s="103">
        <f t="shared" si="40"/>
        <v>0</v>
      </c>
      <c r="O289" s="103">
        <f t="shared" si="40"/>
        <v>45330</v>
      </c>
      <c r="P289" s="103">
        <f t="shared" si="40"/>
        <v>0</v>
      </c>
      <c r="Q289" s="103">
        <f t="shared" si="40"/>
        <v>45330</v>
      </c>
      <c r="R289" s="107"/>
      <c r="S289" s="103">
        <f t="shared" si="40"/>
        <v>45330</v>
      </c>
      <c r="T289" s="62"/>
      <c r="U289" s="123">
        <f t="shared" si="40"/>
        <v>45330</v>
      </c>
      <c r="V289" s="62"/>
      <c r="W289" s="123">
        <f t="shared" si="40"/>
        <v>45330</v>
      </c>
    </row>
    <row r="290" spans="1:23" ht="30" hidden="1">
      <c r="A290" s="72"/>
      <c r="B290" s="72">
        <v>75647</v>
      </c>
      <c r="C290" s="72"/>
      <c r="D290" s="73" t="s">
        <v>125</v>
      </c>
      <c r="E290" s="102">
        <f>SUM(E291:E294)</f>
        <v>45330</v>
      </c>
      <c r="F290" s="73"/>
      <c r="G290" s="102">
        <f>SUM(G291:G294)</f>
        <v>45330</v>
      </c>
      <c r="I290" s="102">
        <f>SUM(I291:I294)</f>
        <v>45330</v>
      </c>
      <c r="J290" s="1"/>
      <c r="K290" s="102">
        <f>SUM(K291:K294)</f>
        <v>45330</v>
      </c>
      <c r="L290" s="102">
        <f>SUM(L291:L294)</f>
        <v>0</v>
      </c>
      <c r="M290" s="102">
        <f>SUM(M291:M294)</f>
        <v>45330</v>
      </c>
      <c r="O290" s="102">
        <f>SUM(O291:O294)</f>
        <v>45330</v>
      </c>
      <c r="P290" s="102">
        <f>SUM(P291:P294)</f>
        <v>0</v>
      </c>
      <c r="Q290" s="102">
        <f>SUM(Q291:Q294)</f>
        <v>45330</v>
      </c>
      <c r="R290" s="107"/>
      <c r="S290" s="102">
        <f>SUM(S291:S294)</f>
        <v>45330</v>
      </c>
      <c r="T290" s="62"/>
      <c r="U290" s="102">
        <f>SUM(U291:U294)</f>
        <v>45330</v>
      </c>
      <c r="V290" s="62"/>
      <c r="W290" s="102">
        <f>SUM(W291:W294)</f>
        <v>45330</v>
      </c>
    </row>
    <row r="291" spans="1:23" ht="15" hidden="1">
      <c r="A291" s="72"/>
      <c r="B291" s="72"/>
      <c r="C291" s="72">
        <v>4100</v>
      </c>
      <c r="D291" s="73" t="s">
        <v>126</v>
      </c>
      <c r="E291" s="105">
        <v>13310</v>
      </c>
      <c r="F291" s="73"/>
      <c r="G291" s="105">
        <v>13310</v>
      </c>
      <c r="I291" s="105">
        <v>13310</v>
      </c>
      <c r="J291" s="1"/>
      <c r="K291" s="105">
        <v>13310</v>
      </c>
      <c r="M291" s="105">
        <f>K291+L291</f>
        <v>13310</v>
      </c>
      <c r="O291" s="105">
        <f>M291+N291</f>
        <v>13310</v>
      </c>
      <c r="Q291" s="105">
        <f>O291+P291</f>
        <v>13310</v>
      </c>
      <c r="R291" s="107"/>
      <c r="S291" s="105">
        <f>Q291+R291</f>
        <v>13310</v>
      </c>
      <c r="T291" s="62"/>
      <c r="U291" s="58">
        <f>S291+T291</f>
        <v>13310</v>
      </c>
      <c r="V291" s="62"/>
      <c r="W291" s="58">
        <f>U291+V291</f>
        <v>13310</v>
      </c>
    </row>
    <row r="292" spans="1:23" ht="15" hidden="1">
      <c r="A292" s="72"/>
      <c r="B292" s="72"/>
      <c r="C292" s="72">
        <v>4210</v>
      </c>
      <c r="D292" s="73" t="s">
        <v>88</v>
      </c>
      <c r="E292" s="105">
        <v>570</v>
      </c>
      <c r="F292" s="73"/>
      <c r="G292" s="105">
        <v>570</v>
      </c>
      <c r="I292" s="105">
        <v>570</v>
      </c>
      <c r="J292" s="1"/>
      <c r="K292" s="105">
        <v>570</v>
      </c>
      <c r="L292" s="56">
        <v>310</v>
      </c>
      <c r="M292" s="105">
        <f>K292+L292</f>
        <v>880</v>
      </c>
      <c r="O292" s="105">
        <f>M292+N292</f>
        <v>880</v>
      </c>
      <c r="Q292" s="105">
        <f>O292+P292</f>
        <v>880</v>
      </c>
      <c r="R292" s="107"/>
      <c r="S292" s="105">
        <f>Q292+R292</f>
        <v>880</v>
      </c>
      <c r="T292" s="62"/>
      <c r="U292" s="58">
        <f>S292+T292</f>
        <v>880</v>
      </c>
      <c r="V292" s="62"/>
      <c r="W292" s="58">
        <f>U292+V292</f>
        <v>880</v>
      </c>
    </row>
    <row r="293" spans="1:23" ht="15" hidden="1">
      <c r="A293" s="72"/>
      <c r="B293" s="72"/>
      <c r="C293" s="72">
        <v>4300</v>
      </c>
      <c r="D293" s="73" t="s">
        <v>89</v>
      </c>
      <c r="E293" s="105">
        <v>30840</v>
      </c>
      <c r="F293" s="73"/>
      <c r="G293" s="105">
        <v>30840</v>
      </c>
      <c r="I293" s="105">
        <v>30840</v>
      </c>
      <c r="J293" s="1"/>
      <c r="K293" s="105">
        <v>30840</v>
      </c>
      <c r="M293" s="105">
        <f>K293+L293</f>
        <v>30840</v>
      </c>
      <c r="O293" s="105">
        <f>M293+N293</f>
        <v>30840</v>
      </c>
      <c r="P293">
        <v>-260</v>
      </c>
      <c r="Q293" s="105">
        <f>O293+P293</f>
        <v>30580</v>
      </c>
      <c r="R293" s="107"/>
      <c r="S293" s="105">
        <f>Q293+R293</f>
        <v>30580</v>
      </c>
      <c r="T293" s="62"/>
      <c r="U293" s="58">
        <f>S293+T293</f>
        <v>30580</v>
      </c>
      <c r="V293" s="62"/>
      <c r="W293" s="58">
        <f>U293+V293</f>
        <v>30580</v>
      </c>
    </row>
    <row r="294" spans="1:23" ht="15" hidden="1">
      <c r="A294" s="72"/>
      <c r="B294" s="72"/>
      <c r="C294" s="72">
        <v>4430</v>
      </c>
      <c r="D294" s="73" t="s">
        <v>90</v>
      </c>
      <c r="E294" s="105">
        <v>610</v>
      </c>
      <c r="F294" s="73"/>
      <c r="G294" s="105">
        <v>610</v>
      </c>
      <c r="I294" s="105">
        <v>610</v>
      </c>
      <c r="J294" s="1"/>
      <c r="K294" s="105">
        <v>610</v>
      </c>
      <c r="L294" s="56">
        <v>-310</v>
      </c>
      <c r="M294" s="105">
        <f>K294+L294</f>
        <v>300</v>
      </c>
      <c r="O294" s="105">
        <f>M294+N294</f>
        <v>300</v>
      </c>
      <c r="P294">
        <v>260</v>
      </c>
      <c r="Q294" s="105">
        <f>O294+P294</f>
        <v>560</v>
      </c>
      <c r="R294" s="107"/>
      <c r="S294" s="105">
        <f>Q294+R294</f>
        <v>560</v>
      </c>
      <c r="T294" s="62"/>
      <c r="U294" s="58">
        <f>S294+T294</f>
        <v>560</v>
      </c>
      <c r="V294" s="62"/>
      <c r="W294" s="58">
        <f>U294+V294</f>
        <v>560</v>
      </c>
    </row>
    <row r="295" spans="1:23" ht="15" hidden="1">
      <c r="A295" s="97">
        <v>757</v>
      </c>
      <c r="B295" s="97"/>
      <c r="C295" s="97"/>
      <c r="D295" s="98" t="s">
        <v>127</v>
      </c>
      <c r="E295" s="104">
        <f>E296</f>
        <v>130000</v>
      </c>
      <c r="F295" s="98"/>
      <c r="G295" s="104">
        <f>G296</f>
        <v>130000</v>
      </c>
      <c r="H295" s="104">
        <f>H296</f>
        <v>0</v>
      </c>
      <c r="I295" s="104">
        <f>I296</f>
        <v>130000</v>
      </c>
      <c r="J295" s="1"/>
      <c r="K295" s="104">
        <f>K296</f>
        <v>130000</v>
      </c>
      <c r="M295" s="104">
        <f>M296</f>
        <v>130000</v>
      </c>
      <c r="N295" s="104">
        <f>N296</f>
        <v>0</v>
      </c>
      <c r="O295" s="104">
        <f>O296</f>
        <v>130000</v>
      </c>
      <c r="Q295" s="104">
        <f>Q296</f>
        <v>130000</v>
      </c>
      <c r="R295" s="107"/>
      <c r="S295" s="104">
        <f>S296</f>
        <v>130000</v>
      </c>
      <c r="T295" s="62"/>
      <c r="U295" s="104">
        <f>U296</f>
        <v>130000</v>
      </c>
      <c r="V295" s="62"/>
      <c r="W295" s="104">
        <f>W296</f>
        <v>130000</v>
      </c>
    </row>
    <row r="296" spans="1:23" ht="30" hidden="1">
      <c r="A296" s="72"/>
      <c r="B296" s="72">
        <v>75702</v>
      </c>
      <c r="C296" s="72"/>
      <c r="D296" s="73" t="s">
        <v>128</v>
      </c>
      <c r="E296" s="61">
        <f>E298+E299</f>
        <v>130000</v>
      </c>
      <c r="F296" s="73"/>
      <c r="G296" s="61">
        <f>G298+G299</f>
        <v>130000</v>
      </c>
      <c r="I296" s="61">
        <f>I298+I299</f>
        <v>130000</v>
      </c>
      <c r="J296" s="1"/>
      <c r="K296" s="61">
        <f>K298+K299</f>
        <v>130000</v>
      </c>
      <c r="M296" s="61">
        <f>M298+M299</f>
        <v>130000</v>
      </c>
      <c r="O296" s="61">
        <f>O298+O299</f>
        <v>130000</v>
      </c>
      <c r="Q296" s="61">
        <f>Q298+Q299</f>
        <v>130000</v>
      </c>
      <c r="R296" s="107"/>
      <c r="S296" s="61">
        <f>S298+S299</f>
        <v>130000</v>
      </c>
      <c r="T296" s="62"/>
      <c r="U296" s="61">
        <f>U298+U299</f>
        <v>130000</v>
      </c>
      <c r="V296" s="62"/>
      <c r="W296" s="61">
        <f>W298+W299</f>
        <v>130000</v>
      </c>
    </row>
    <row r="297" spans="1:23" ht="30" hidden="1">
      <c r="A297" s="72"/>
      <c r="B297" s="72"/>
      <c r="C297" s="72">
        <v>8010</v>
      </c>
      <c r="D297" s="73" t="s">
        <v>255</v>
      </c>
      <c r="E297" s="106"/>
      <c r="F297" s="73"/>
      <c r="G297" s="106"/>
      <c r="I297" s="106"/>
      <c r="J297" s="1"/>
      <c r="K297" s="106"/>
      <c r="M297" s="106"/>
      <c r="O297" s="106"/>
      <c r="Q297" s="106"/>
      <c r="R297" s="107"/>
      <c r="S297" s="106"/>
      <c r="T297" s="62"/>
      <c r="U297" s="60"/>
      <c r="V297" s="62"/>
      <c r="W297" s="102">
        <f>U297+V297</f>
        <v>0</v>
      </c>
    </row>
    <row r="298" spans="1:23" ht="45" hidden="1">
      <c r="A298" s="72"/>
      <c r="B298" s="72"/>
      <c r="C298" s="72">
        <v>8070</v>
      </c>
      <c r="D298" s="73" t="s">
        <v>129</v>
      </c>
      <c r="E298" s="106">
        <v>130000</v>
      </c>
      <c r="F298" s="73"/>
      <c r="G298" s="106">
        <v>130000</v>
      </c>
      <c r="I298" s="106">
        <v>130000</v>
      </c>
      <c r="J298" s="1"/>
      <c r="K298" s="106">
        <v>130000</v>
      </c>
      <c r="M298" s="106">
        <v>130000</v>
      </c>
      <c r="O298" s="106">
        <v>130000</v>
      </c>
      <c r="Q298" s="106">
        <v>130000</v>
      </c>
      <c r="R298" s="107"/>
      <c r="S298" s="106">
        <v>130000</v>
      </c>
      <c r="T298" s="62"/>
      <c r="U298" s="60">
        <v>130000</v>
      </c>
      <c r="V298" s="62"/>
      <c r="W298" s="102">
        <f>U298+V298</f>
        <v>130000</v>
      </c>
    </row>
    <row r="299" spans="1:23" ht="93" hidden="1">
      <c r="A299" s="72"/>
      <c r="B299" s="72"/>
      <c r="C299" s="72">
        <v>8079</v>
      </c>
      <c r="D299" s="73" t="s">
        <v>246</v>
      </c>
      <c r="E299" s="105"/>
      <c r="F299" s="73"/>
      <c r="G299" s="105"/>
      <c r="I299" s="105"/>
      <c r="J299" s="1"/>
      <c r="K299" s="105"/>
      <c r="M299" s="105"/>
      <c r="O299" s="105"/>
      <c r="Q299" s="105"/>
      <c r="R299" s="107"/>
      <c r="S299" s="105"/>
      <c r="T299" s="62"/>
      <c r="U299" s="58"/>
      <c r="V299" s="62"/>
      <c r="W299" s="102">
        <f>U299+V299</f>
        <v>0</v>
      </c>
    </row>
    <row r="300" spans="1:23" ht="15" hidden="1">
      <c r="A300" s="97">
        <v>758</v>
      </c>
      <c r="B300" s="97"/>
      <c r="C300" s="97"/>
      <c r="D300" s="98" t="s">
        <v>54</v>
      </c>
      <c r="E300" s="104">
        <f>E301</f>
        <v>110000</v>
      </c>
      <c r="F300" s="98"/>
      <c r="G300" s="104">
        <f>G301</f>
        <v>110000</v>
      </c>
      <c r="H300" s="104">
        <f>H301</f>
        <v>0</v>
      </c>
      <c r="I300" s="104">
        <f>I301</f>
        <v>110000</v>
      </c>
      <c r="J300" s="1"/>
      <c r="K300" s="104">
        <f>K301</f>
        <v>110000</v>
      </c>
      <c r="M300" s="104">
        <f aca="true" t="shared" si="41" ref="M300:W301">M301</f>
        <v>110000</v>
      </c>
      <c r="N300" s="104">
        <f t="shared" si="41"/>
        <v>-90000</v>
      </c>
      <c r="O300" s="104">
        <f t="shared" si="41"/>
        <v>20000</v>
      </c>
      <c r="Q300" s="104">
        <f t="shared" si="41"/>
        <v>20000</v>
      </c>
      <c r="R300" s="107"/>
      <c r="S300" s="104">
        <f t="shared" si="41"/>
        <v>20000</v>
      </c>
      <c r="T300" s="62"/>
      <c r="U300" s="104">
        <f t="shared" si="41"/>
        <v>20000</v>
      </c>
      <c r="V300" s="62"/>
      <c r="W300" s="104">
        <f t="shared" si="41"/>
        <v>20000</v>
      </c>
    </row>
    <row r="301" spans="1:23" ht="15" hidden="1">
      <c r="A301" s="72"/>
      <c r="B301" s="72">
        <v>75818</v>
      </c>
      <c r="C301" s="72"/>
      <c r="D301" s="73" t="s">
        <v>130</v>
      </c>
      <c r="E301" s="102">
        <f>E302</f>
        <v>110000</v>
      </c>
      <c r="F301" s="73"/>
      <c r="G301" s="102">
        <f>G302</f>
        <v>110000</v>
      </c>
      <c r="I301" s="102">
        <f>I302</f>
        <v>110000</v>
      </c>
      <c r="J301" s="1"/>
      <c r="K301" s="102">
        <f>K302</f>
        <v>110000</v>
      </c>
      <c r="M301" s="102">
        <f t="shared" si="41"/>
        <v>110000</v>
      </c>
      <c r="N301" s="102">
        <f t="shared" si="41"/>
        <v>-90000</v>
      </c>
      <c r="O301" s="102">
        <f t="shared" si="41"/>
        <v>20000</v>
      </c>
      <c r="Q301" s="102">
        <f t="shared" si="41"/>
        <v>20000</v>
      </c>
      <c r="R301" s="107"/>
      <c r="S301" s="102">
        <f t="shared" si="41"/>
        <v>20000</v>
      </c>
      <c r="T301" s="62"/>
      <c r="U301" s="102">
        <f t="shared" si="41"/>
        <v>20000</v>
      </c>
      <c r="V301" s="62"/>
      <c r="W301" s="102">
        <f t="shared" si="41"/>
        <v>20000</v>
      </c>
    </row>
    <row r="302" spans="1:23" ht="14.25" customHeight="1" hidden="1">
      <c r="A302" s="72"/>
      <c r="B302" s="72"/>
      <c r="C302" s="72">
        <v>4810</v>
      </c>
      <c r="D302" s="73" t="s">
        <v>131</v>
      </c>
      <c r="E302" s="105">
        <v>110000</v>
      </c>
      <c r="F302" s="73"/>
      <c r="G302" s="105">
        <v>110000</v>
      </c>
      <c r="I302" s="105">
        <v>110000</v>
      </c>
      <c r="J302" s="1"/>
      <c r="K302" s="105">
        <v>110000</v>
      </c>
      <c r="M302" s="105">
        <v>110000</v>
      </c>
      <c r="N302" s="1">
        <v>-90000</v>
      </c>
      <c r="O302" s="105">
        <f>M302+N302</f>
        <v>20000</v>
      </c>
      <c r="Q302" s="105">
        <f>O302+P302</f>
        <v>20000</v>
      </c>
      <c r="R302" s="107"/>
      <c r="S302" s="105">
        <f>Q302+R302</f>
        <v>20000</v>
      </c>
      <c r="T302" s="62"/>
      <c r="U302" s="58">
        <f>S302+T302</f>
        <v>20000</v>
      </c>
      <c r="V302" s="62"/>
      <c r="W302" s="58">
        <f>U302+V302</f>
        <v>20000</v>
      </c>
    </row>
    <row r="303" spans="1:23" ht="14.25" hidden="1">
      <c r="A303" s="97">
        <v>801</v>
      </c>
      <c r="B303" s="97"/>
      <c r="C303" s="97"/>
      <c r="D303" s="98" t="s">
        <v>61</v>
      </c>
      <c r="E303" s="104">
        <f>E304+E332+E357+E359+E381+E384+E387</f>
        <v>4289375</v>
      </c>
      <c r="F303" s="98"/>
      <c r="G303" s="104">
        <f aca="true" t="shared" si="42" ref="G303:N303">G304+G332+G357+G359+G381+G384+G387</f>
        <v>4289375</v>
      </c>
      <c r="H303" s="104">
        <f t="shared" si="42"/>
        <v>6450</v>
      </c>
      <c r="I303" s="104">
        <f t="shared" si="42"/>
        <v>4295825</v>
      </c>
      <c r="J303" s="104">
        <f t="shared" si="42"/>
        <v>90250</v>
      </c>
      <c r="K303" s="104">
        <f t="shared" si="42"/>
        <v>4386075</v>
      </c>
      <c r="L303" s="104">
        <f t="shared" si="42"/>
        <v>6020</v>
      </c>
      <c r="M303" s="104">
        <f t="shared" si="42"/>
        <v>4392095</v>
      </c>
      <c r="N303" s="104">
        <f t="shared" si="42"/>
        <v>463805</v>
      </c>
      <c r="O303" s="104">
        <f aca="true" t="shared" si="43" ref="O303:W303">O304+O332+O357+O359+O381+O384+O387</f>
        <v>4855900</v>
      </c>
      <c r="P303" s="104">
        <f t="shared" si="43"/>
        <v>-25000</v>
      </c>
      <c r="Q303" s="104">
        <f t="shared" si="43"/>
        <v>4830900</v>
      </c>
      <c r="R303" s="104">
        <f t="shared" si="43"/>
        <v>6706</v>
      </c>
      <c r="S303" s="104">
        <f t="shared" si="43"/>
        <v>4837606</v>
      </c>
      <c r="T303" s="104">
        <f t="shared" si="43"/>
        <v>0</v>
      </c>
      <c r="U303" s="104">
        <f t="shared" si="43"/>
        <v>4837606</v>
      </c>
      <c r="V303" s="104">
        <f t="shared" si="43"/>
        <v>0</v>
      </c>
      <c r="W303" s="104">
        <f t="shared" si="43"/>
        <v>4837606</v>
      </c>
    </row>
    <row r="304" spans="1:23" ht="15" hidden="1">
      <c r="A304" s="72"/>
      <c r="B304" s="72">
        <v>80101</v>
      </c>
      <c r="C304" s="72"/>
      <c r="D304" s="73" t="s">
        <v>62</v>
      </c>
      <c r="E304" s="102">
        <f>SUM(E305:E330)</f>
        <v>2125771</v>
      </c>
      <c r="F304" s="73"/>
      <c r="G304" s="102">
        <f aca="true" t="shared" si="44" ref="G304:N304">SUM(G305:G331)</f>
        <v>2125771</v>
      </c>
      <c r="H304" s="102">
        <f t="shared" si="44"/>
        <v>6450</v>
      </c>
      <c r="I304" s="102">
        <f t="shared" si="44"/>
        <v>2132221</v>
      </c>
      <c r="J304" s="102">
        <f t="shared" si="44"/>
        <v>31794</v>
      </c>
      <c r="K304" s="102">
        <f t="shared" si="44"/>
        <v>2164015</v>
      </c>
      <c r="L304" s="102">
        <f t="shared" si="44"/>
        <v>6020</v>
      </c>
      <c r="M304" s="102">
        <f t="shared" si="44"/>
        <v>2170035</v>
      </c>
      <c r="N304" s="102">
        <f t="shared" si="44"/>
        <v>333978</v>
      </c>
      <c r="O304" s="102">
        <f aca="true" t="shared" si="45" ref="O304:W304">SUM(O305:O331)</f>
        <v>2504013</v>
      </c>
      <c r="P304" s="102">
        <f t="shared" si="45"/>
        <v>-3000</v>
      </c>
      <c r="Q304" s="102">
        <f t="shared" si="45"/>
        <v>2501013</v>
      </c>
      <c r="R304" s="102">
        <f t="shared" si="45"/>
        <v>0</v>
      </c>
      <c r="S304" s="102">
        <f t="shared" si="45"/>
        <v>2501013</v>
      </c>
      <c r="T304" s="102">
        <f t="shared" si="45"/>
        <v>-11000</v>
      </c>
      <c r="U304" s="102">
        <f t="shared" si="45"/>
        <v>2490013</v>
      </c>
      <c r="V304" s="102">
        <f t="shared" si="45"/>
        <v>0</v>
      </c>
      <c r="W304" s="102">
        <f t="shared" si="45"/>
        <v>2490013</v>
      </c>
    </row>
    <row r="305" spans="1:23" ht="60" hidden="1">
      <c r="A305" s="72"/>
      <c r="B305" s="72"/>
      <c r="C305" s="72">
        <v>2590</v>
      </c>
      <c r="D305" s="73" t="s">
        <v>132</v>
      </c>
      <c r="E305" s="106">
        <v>404000</v>
      </c>
      <c r="F305" s="73"/>
      <c r="G305" s="106">
        <v>404000</v>
      </c>
      <c r="I305" s="106">
        <f aca="true" t="shared" si="46" ref="I305:S320">G305+H305</f>
        <v>404000</v>
      </c>
      <c r="J305" s="1"/>
      <c r="K305" s="106">
        <f t="shared" si="46"/>
        <v>404000</v>
      </c>
      <c r="M305" s="106">
        <f t="shared" si="46"/>
        <v>404000</v>
      </c>
      <c r="N305" s="33">
        <v>27393</v>
      </c>
      <c r="O305" s="106">
        <f t="shared" si="46"/>
        <v>431393</v>
      </c>
      <c r="Q305" s="106">
        <f t="shared" si="46"/>
        <v>431393</v>
      </c>
      <c r="R305" s="107"/>
      <c r="S305" s="106">
        <f t="shared" si="46"/>
        <v>431393</v>
      </c>
      <c r="T305" s="62"/>
      <c r="U305" s="60">
        <f aca="true" t="shared" si="47" ref="U305:U313">S305+T305</f>
        <v>431393</v>
      </c>
      <c r="V305" s="62"/>
      <c r="W305" s="60">
        <f aca="true" t="shared" si="48" ref="W305:W313">U305+V305</f>
        <v>431393</v>
      </c>
    </row>
    <row r="306" spans="1:23" ht="30" hidden="1">
      <c r="A306" s="72"/>
      <c r="B306" s="72"/>
      <c r="C306" s="72">
        <v>3020</v>
      </c>
      <c r="D306" s="73" t="s">
        <v>133</v>
      </c>
      <c r="E306" s="106">
        <v>93000</v>
      </c>
      <c r="F306" s="73"/>
      <c r="G306" s="106">
        <v>93000</v>
      </c>
      <c r="I306" s="106">
        <f t="shared" si="46"/>
        <v>93000</v>
      </c>
      <c r="J306" s="1"/>
      <c r="K306" s="106">
        <f t="shared" si="46"/>
        <v>93000</v>
      </c>
      <c r="M306" s="106">
        <f t="shared" si="46"/>
        <v>93000</v>
      </c>
      <c r="N306">
        <v>12300</v>
      </c>
      <c r="O306" s="106">
        <f t="shared" si="46"/>
        <v>105300</v>
      </c>
      <c r="Q306" s="106">
        <f t="shared" si="46"/>
        <v>105300</v>
      </c>
      <c r="R306" s="107"/>
      <c r="S306" s="106">
        <f t="shared" si="46"/>
        <v>105300</v>
      </c>
      <c r="T306" s="62"/>
      <c r="U306" s="60">
        <f t="shared" si="47"/>
        <v>105300</v>
      </c>
      <c r="V306" s="62"/>
      <c r="W306" s="60">
        <f t="shared" si="48"/>
        <v>105300</v>
      </c>
    </row>
    <row r="307" spans="1:23" ht="15" hidden="1">
      <c r="A307" s="72"/>
      <c r="B307" s="72"/>
      <c r="C307" s="72">
        <v>3260</v>
      </c>
      <c r="D307" s="73" t="s">
        <v>247</v>
      </c>
      <c r="E307" s="105">
        <v>0</v>
      </c>
      <c r="F307" s="73"/>
      <c r="G307" s="105">
        <v>0</v>
      </c>
      <c r="I307" s="106">
        <f t="shared" si="46"/>
        <v>0</v>
      </c>
      <c r="J307" s="1"/>
      <c r="K307" s="106">
        <f t="shared" si="46"/>
        <v>0</v>
      </c>
      <c r="M307" s="106">
        <f t="shared" si="46"/>
        <v>0</v>
      </c>
      <c r="O307" s="106">
        <f t="shared" si="46"/>
        <v>0</v>
      </c>
      <c r="Q307" s="106">
        <f t="shared" si="46"/>
        <v>0</v>
      </c>
      <c r="R307" s="107"/>
      <c r="S307" s="106">
        <f t="shared" si="46"/>
        <v>0</v>
      </c>
      <c r="T307" s="62"/>
      <c r="U307" s="60">
        <f t="shared" si="47"/>
        <v>0</v>
      </c>
      <c r="V307" s="62"/>
      <c r="W307" s="60">
        <f t="shared" si="48"/>
        <v>0</v>
      </c>
    </row>
    <row r="308" spans="1:23" ht="15" hidden="1">
      <c r="A308" s="72"/>
      <c r="B308" s="72"/>
      <c r="C308" s="72">
        <v>4010</v>
      </c>
      <c r="D308" s="73" t="s">
        <v>85</v>
      </c>
      <c r="E308" s="105">
        <v>1049580</v>
      </c>
      <c r="F308" s="73"/>
      <c r="G308" s="105">
        <v>1049580</v>
      </c>
      <c r="H308">
        <v>-1175</v>
      </c>
      <c r="I308" s="106">
        <f t="shared" si="46"/>
        <v>1048405</v>
      </c>
      <c r="J308" s="1"/>
      <c r="K308" s="106">
        <f t="shared" si="46"/>
        <v>1048405</v>
      </c>
      <c r="L308" s="1">
        <v>5036</v>
      </c>
      <c r="M308" s="106">
        <f t="shared" si="46"/>
        <v>1053441</v>
      </c>
      <c r="N308">
        <v>161000</v>
      </c>
      <c r="O308" s="106">
        <f t="shared" si="46"/>
        <v>1214441</v>
      </c>
      <c r="Q308" s="106">
        <f t="shared" si="46"/>
        <v>1214441</v>
      </c>
      <c r="R308" s="61">
        <v>-45000</v>
      </c>
      <c r="S308" s="106">
        <f t="shared" si="46"/>
        <v>1169441</v>
      </c>
      <c r="T308" s="61"/>
      <c r="U308" s="60">
        <f t="shared" si="47"/>
        <v>1169441</v>
      </c>
      <c r="V308" s="61"/>
      <c r="W308" s="60">
        <f t="shared" si="48"/>
        <v>1169441</v>
      </c>
    </row>
    <row r="309" spans="1:23" ht="15" hidden="1">
      <c r="A309" s="72"/>
      <c r="B309" s="72"/>
      <c r="C309" s="72">
        <v>4040</v>
      </c>
      <c r="D309" s="73" t="s">
        <v>110</v>
      </c>
      <c r="E309" s="105">
        <v>84800</v>
      </c>
      <c r="F309" s="73"/>
      <c r="G309" s="105">
        <v>84800</v>
      </c>
      <c r="H309">
        <v>1175</v>
      </c>
      <c r="I309" s="106">
        <f t="shared" si="46"/>
        <v>85975</v>
      </c>
      <c r="J309" s="1"/>
      <c r="K309" s="106">
        <f t="shared" si="46"/>
        <v>85975</v>
      </c>
      <c r="M309" s="106">
        <f t="shared" si="46"/>
        <v>85975</v>
      </c>
      <c r="N309">
        <v>11800</v>
      </c>
      <c r="O309" s="106">
        <f t="shared" si="46"/>
        <v>97775</v>
      </c>
      <c r="Q309" s="106">
        <f t="shared" si="46"/>
        <v>97775</v>
      </c>
      <c r="R309" s="61"/>
      <c r="S309" s="106">
        <f t="shared" si="46"/>
        <v>97775</v>
      </c>
      <c r="T309" s="61"/>
      <c r="U309" s="60">
        <f t="shared" si="47"/>
        <v>97775</v>
      </c>
      <c r="V309" s="61"/>
      <c r="W309" s="60">
        <f t="shared" si="48"/>
        <v>97775</v>
      </c>
    </row>
    <row r="310" spans="1:23" ht="15" hidden="1">
      <c r="A310" s="72"/>
      <c r="B310" s="72"/>
      <c r="C310" s="72">
        <v>4110</v>
      </c>
      <c r="D310" s="73" t="s">
        <v>86</v>
      </c>
      <c r="E310" s="105">
        <v>212860</v>
      </c>
      <c r="F310" s="73"/>
      <c r="G310" s="105">
        <v>212860</v>
      </c>
      <c r="I310" s="106">
        <f t="shared" si="46"/>
        <v>212860</v>
      </c>
      <c r="J310" s="1"/>
      <c r="K310" s="106">
        <f t="shared" si="46"/>
        <v>212860</v>
      </c>
      <c r="L310">
        <v>861</v>
      </c>
      <c r="M310" s="106">
        <f t="shared" si="46"/>
        <v>213721</v>
      </c>
      <c r="N310">
        <v>27253</v>
      </c>
      <c r="O310" s="106">
        <f t="shared" si="46"/>
        <v>240974</v>
      </c>
      <c r="Q310" s="106">
        <f t="shared" si="46"/>
        <v>240974</v>
      </c>
      <c r="R310" s="61"/>
      <c r="S310" s="106">
        <f t="shared" si="46"/>
        <v>240974</v>
      </c>
      <c r="T310" s="61"/>
      <c r="U310" s="60">
        <f t="shared" si="47"/>
        <v>240974</v>
      </c>
      <c r="V310" s="61"/>
      <c r="W310" s="60">
        <f t="shared" si="48"/>
        <v>240974</v>
      </c>
    </row>
    <row r="311" spans="1:23" ht="15" hidden="1">
      <c r="A311" s="72"/>
      <c r="B311" s="72"/>
      <c r="C311" s="72">
        <v>4120</v>
      </c>
      <c r="D311" s="73" t="s">
        <v>87</v>
      </c>
      <c r="E311" s="105">
        <v>29900</v>
      </c>
      <c r="F311" s="73"/>
      <c r="G311" s="105">
        <v>29900</v>
      </c>
      <c r="I311" s="106">
        <f t="shared" si="46"/>
        <v>29900</v>
      </c>
      <c r="J311" s="1"/>
      <c r="K311" s="106">
        <f t="shared" si="46"/>
        <v>29900</v>
      </c>
      <c r="L311">
        <v>123</v>
      </c>
      <c r="M311" s="106">
        <f t="shared" si="46"/>
        <v>30023</v>
      </c>
      <c r="N311">
        <v>3850</v>
      </c>
      <c r="O311" s="106">
        <f t="shared" si="46"/>
        <v>33873</v>
      </c>
      <c r="Q311" s="106">
        <f t="shared" si="46"/>
        <v>33873</v>
      </c>
      <c r="R311" s="61"/>
      <c r="S311" s="106">
        <f t="shared" si="46"/>
        <v>33873</v>
      </c>
      <c r="T311" s="61"/>
      <c r="U311" s="60">
        <f t="shared" si="47"/>
        <v>33873</v>
      </c>
      <c r="V311" s="61"/>
      <c r="W311" s="60">
        <f t="shared" si="48"/>
        <v>33873</v>
      </c>
    </row>
    <row r="312" spans="1:23" ht="30" hidden="1">
      <c r="A312" s="72"/>
      <c r="B312" s="72"/>
      <c r="C312" s="72">
        <v>4140</v>
      </c>
      <c r="D312" s="73" t="s">
        <v>134</v>
      </c>
      <c r="E312" s="105">
        <v>6100</v>
      </c>
      <c r="F312" s="73"/>
      <c r="G312" s="105">
        <v>6100</v>
      </c>
      <c r="I312" s="106">
        <f t="shared" si="46"/>
        <v>6100</v>
      </c>
      <c r="J312" s="1"/>
      <c r="K312" s="106">
        <f t="shared" si="46"/>
        <v>6100</v>
      </c>
      <c r="M312" s="106">
        <f t="shared" si="46"/>
        <v>6100</v>
      </c>
      <c r="O312" s="106">
        <f t="shared" si="46"/>
        <v>6100</v>
      </c>
      <c r="Q312" s="106">
        <f t="shared" si="46"/>
        <v>6100</v>
      </c>
      <c r="R312" s="61"/>
      <c r="S312" s="106">
        <f t="shared" si="46"/>
        <v>6100</v>
      </c>
      <c r="T312" s="61"/>
      <c r="U312" s="60">
        <f t="shared" si="47"/>
        <v>6100</v>
      </c>
      <c r="V312" s="61"/>
      <c r="W312" s="60">
        <f t="shared" si="48"/>
        <v>6100</v>
      </c>
    </row>
    <row r="313" spans="1:23" ht="15" hidden="1">
      <c r="A313" s="72"/>
      <c r="B313" s="72"/>
      <c r="C313" s="72">
        <v>4170</v>
      </c>
      <c r="D313" s="73" t="s">
        <v>111</v>
      </c>
      <c r="E313" s="105">
        <v>7280</v>
      </c>
      <c r="F313" s="73"/>
      <c r="G313" s="105">
        <v>7280</v>
      </c>
      <c r="I313" s="106">
        <f t="shared" si="46"/>
        <v>7280</v>
      </c>
      <c r="J313" s="1"/>
      <c r="K313" s="106">
        <f t="shared" si="46"/>
        <v>7280</v>
      </c>
      <c r="M313" s="106">
        <f t="shared" si="46"/>
        <v>7280</v>
      </c>
      <c r="O313" s="106">
        <f t="shared" si="46"/>
        <v>7280</v>
      </c>
      <c r="Q313" s="106">
        <f t="shared" si="46"/>
        <v>7280</v>
      </c>
      <c r="R313" s="61"/>
      <c r="S313" s="106">
        <f t="shared" si="46"/>
        <v>7280</v>
      </c>
      <c r="T313" s="61"/>
      <c r="U313" s="60">
        <f t="shared" si="47"/>
        <v>7280</v>
      </c>
      <c r="V313" s="61"/>
      <c r="W313" s="60">
        <f t="shared" si="48"/>
        <v>7280</v>
      </c>
    </row>
    <row r="314" spans="1:23" ht="15" hidden="1">
      <c r="A314" s="72"/>
      <c r="B314" s="72"/>
      <c r="C314" s="72">
        <v>4210</v>
      </c>
      <c r="D314" s="73" t="s">
        <v>88</v>
      </c>
      <c r="E314" s="105">
        <v>21050</v>
      </c>
      <c r="F314" s="73"/>
      <c r="G314" s="105">
        <v>21050</v>
      </c>
      <c r="I314" s="106">
        <f t="shared" si="46"/>
        <v>21050</v>
      </c>
      <c r="J314" s="1">
        <v>3794</v>
      </c>
      <c r="K314" s="106">
        <f>I314+J314</f>
        <v>24844</v>
      </c>
      <c r="M314" s="106">
        <f>K314+L314</f>
        <v>24844</v>
      </c>
      <c r="N314">
        <v>12300</v>
      </c>
      <c r="O314" s="106">
        <f>M314+N314</f>
        <v>37144</v>
      </c>
      <c r="Q314" s="106">
        <f>O314+P314</f>
        <v>37144</v>
      </c>
      <c r="R314" s="61"/>
      <c r="S314" s="106">
        <f>Q314+R314</f>
        <v>37144</v>
      </c>
      <c r="T314" s="61"/>
      <c r="U314" s="60">
        <f>S314+T314</f>
        <v>37144</v>
      </c>
      <c r="V314" s="61"/>
      <c r="W314" s="60">
        <f>U314+V314</f>
        <v>37144</v>
      </c>
    </row>
    <row r="315" spans="1:23" ht="30" hidden="1">
      <c r="A315" s="72"/>
      <c r="B315" s="72"/>
      <c r="C315" s="72">
        <v>4240</v>
      </c>
      <c r="D315" s="73" t="s">
        <v>135</v>
      </c>
      <c r="E315" s="105">
        <v>8646</v>
      </c>
      <c r="F315" s="73"/>
      <c r="G315" s="105">
        <v>8646</v>
      </c>
      <c r="I315" s="106">
        <f t="shared" si="46"/>
        <v>8646</v>
      </c>
      <c r="J315" s="1"/>
      <c r="K315" s="106">
        <f t="shared" si="46"/>
        <v>8646</v>
      </c>
      <c r="M315" s="106">
        <f t="shared" si="46"/>
        <v>8646</v>
      </c>
      <c r="N315">
        <v>500</v>
      </c>
      <c r="O315" s="106">
        <f t="shared" si="46"/>
        <v>9146</v>
      </c>
      <c r="Q315" s="106">
        <f t="shared" si="46"/>
        <v>9146</v>
      </c>
      <c r="R315" s="61"/>
      <c r="S315" s="106">
        <f t="shared" si="46"/>
        <v>9146</v>
      </c>
      <c r="T315" s="61"/>
      <c r="U315" s="60">
        <f aca="true" t="shared" si="49" ref="U315:U331">S315+T315</f>
        <v>9146</v>
      </c>
      <c r="V315" s="61"/>
      <c r="W315" s="60">
        <f aca="true" t="shared" si="50" ref="W315:W331">U315+V315</f>
        <v>9146</v>
      </c>
    </row>
    <row r="316" spans="1:23" ht="15" hidden="1">
      <c r="A316" s="72"/>
      <c r="B316" s="72"/>
      <c r="C316" s="72">
        <v>4260</v>
      </c>
      <c r="D316" s="73" t="s">
        <v>112</v>
      </c>
      <c r="E316" s="105">
        <v>61210</v>
      </c>
      <c r="F316" s="73"/>
      <c r="G316" s="105">
        <v>61210</v>
      </c>
      <c r="I316" s="106">
        <f t="shared" si="46"/>
        <v>61210</v>
      </c>
      <c r="J316" s="1"/>
      <c r="K316" s="106">
        <f t="shared" si="46"/>
        <v>61210</v>
      </c>
      <c r="M316" s="106">
        <f t="shared" si="46"/>
        <v>61210</v>
      </c>
      <c r="N316">
        <v>16000</v>
      </c>
      <c r="O316" s="106">
        <f t="shared" si="46"/>
        <v>77210</v>
      </c>
      <c r="Q316" s="106">
        <f t="shared" si="46"/>
        <v>77210</v>
      </c>
      <c r="R316" s="61"/>
      <c r="S316" s="106">
        <f t="shared" si="46"/>
        <v>77210</v>
      </c>
      <c r="T316" s="61"/>
      <c r="U316" s="60">
        <f t="shared" si="49"/>
        <v>77210</v>
      </c>
      <c r="V316" s="61"/>
      <c r="W316" s="60">
        <f t="shared" si="50"/>
        <v>77210</v>
      </c>
    </row>
    <row r="317" spans="1:23" ht="15" hidden="1">
      <c r="A317" s="72"/>
      <c r="B317" s="72"/>
      <c r="C317" s="72">
        <v>4270</v>
      </c>
      <c r="D317" s="73" t="s">
        <v>97</v>
      </c>
      <c r="E317" s="105">
        <v>10220</v>
      </c>
      <c r="F317" s="73"/>
      <c r="G317" s="105">
        <v>10220</v>
      </c>
      <c r="I317" s="106">
        <f t="shared" si="46"/>
        <v>10220</v>
      </c>
      <c r="J317" s="1">
        <v>16000</v>
      </c>
      <c r="K317" s="106">
        <f t="shared" si="46"/>
        <v>26220</v>
      </c>
      <c r="M317" s="106">
        <f t="shared" si="46"/>
        <v>26220</v>
      </c>
      <c r="N317" s="1">
        <v>42040</v>
      </c>
      <c r="O317" s="106">
        <f t="shared" si="46"/>
        <v>68260</v>
      </c>
      <c r="P317">
        <v>-3000</v>
      </c>
      <c r="Q317" s="106">
        <f t="shared" si="46"/>
        <v>65260</v>
      </c>
      <c r="R317" s="61">
        <v>45000</v>
      </c>
      <c r="S317" s="106">
        <f t="shared" si="46"/>
        <v>110260</v>
      </c>
      <c r="T317" s="61">
        <v>-11000</v>
      </c>
      <c r="U317" s="60">
        <f t="shared" si="49"/>
        <v>99260</v>
      </c>
      <c r="V317" s="61"/>
      <c r="W317" s="60">
        <f t="shared" si="50"/>
        <v>99260</v>
      </c>
    </row>
    <row r="318" spans="1:23" ht="15" hidden="1">
      <c r="A318" s="72"/>
      <c r="B318" s="72"/>
      <c r="C318" s="72">
        <v>4280</v>
      </c>
      <c r="D318" s="73" t="s">
        <v>113</v>
      </c>
      <c r="E318" s="105">
        <v>1850</v>
      </c>
      <c r="F318" s="73"/>
      <c r="G318" s="105">
        <v>1850</v>
      </c>
      <c r="I318" s="106">
        <f t="shared" si="46"/>
        <v>1850</v>
      </c>
      <c r="J318" s="1"/>
      <c r="K318" s="106">
        <f t="shared" si="46"/>
        <v>1850</v>
      </c>
      <c r="M318" s="106">
        <f t="shared" si="46"/>
        <v>1850</v>
      </c>
      <c r="O318" s="106">
        <f t="shared" si="46"/>
        <v>1850</v>
      </c>
      <c r="Q318" s="106">
        <f t="shared" si="46"/>
        <v>1850</v>
      </c>
      <c r="R318" s="111"/>
      <c r="S318" s="106">
        <f t="shared" si="46"/>
        <v>1850</v>
      </c>
      <c r="T318" s="61"/>
      <c r="U318" s="60">
        <f t="shared" si="49"/>
        <v>1850</v>
      </c>
      <c r="V318" s="61"/>
      <c r="W318" s="60">
        <f t="shared" si="50"/>
        <v>1850</v>
      </c>
    </row>
    <row r="319" spans="1:23" ht="15" hidden="1">
      <c r="A319" s="72"/>
      <c r="B319" s="72"/>
      <c r="C319" s="72">
        <v>4300</v>
      </c>
      <c r="D319" s="73" t="s">
        <v>89</v>
      </c>
      <c r="E319" s="105">
        <v>40870</v>
      </c>
      <c r="F319" s="73"/>
      <c r="G319" s="105">
        <v>40870</v>
      </c>
      <c r="I319" s="106">
        <f t="shared" si="46"/>
        <v>40870</v>
      </c>
      <c r="J319" s="1">
        <v>12000</v>
      </c>
      <c r="K319" s="106">
        <f t="shared" si="46"/>
        <v>52870</v>
      </c>
      <c r="M319" s="106">
        <f t="shared" si="46"/>
        <v>52870</v>
      </c>
      <c r="N319">
        <v>8000</v>
      </c>
      <c r="O319" s="106">
        <f t="shared" si="46"/>
        <v>60870</v>
      </c>
      <c r="Q319" s="106">
        <f t="shared" si="46"/>
        <v>60870</v>
      </c>
      <c r="R319" s="111"/>
      <c r="S319" s="106">
        <f t="shared" si="46"/>
        <v>60870</v>
      </c>
      <c r="T319" s="61"/>
      <c r="U319" s="60">
        <f t="shared" si="49"/>
        <v>60870</v>
      </c>
      <c r="V319" s="61"/>
      <c r="W319" s="60">
        <f t="shared" si="50"/>
        <v>60870</v>
      </c>
    </row>
    <row r="320" spans="1:23" ht="15" hidden="1">
      <c r="A320" s="72"/>
      <c r="B320" s="72"/>
      <c r="C320" s="72">
        <v>4350</v>
      </c>
      <c r="D320" s="73" t="s">
        <v>114</v>
      </c>
      <c r="E320" s="105">
        <v>2310</v>
      </c>
      <c r="F320" s="73"/>
      <c r="G320" s="105">
        <v>2310</v>
      </c>
      <c r="I320" s="106">
        <f t="shared" si="46"/>
        <v>2310</v>
      </c>
      <c r="J320" s="1"/>
      <c r="K320" s="106">
        <f t="shared" si="46"/>
        <v>2310</v>
      </c>
      <c r="M320" s="106">
        <f t="shared" si="46"/>
        <v>2310</v>
      </c>
      <c r="N320">
        <v>500</v>
      </c>
      <c r="O320" s="106">
        <f t="shared" si="46"/>
        <v>2810</v>
      </c>
      <c r="Q320" s="106">
        <f t="shared" si="46"/>
        <v>2810</v>
      </c>
      <c r="R320" s="111"/>
      <c r="S320" s="106">
        <f t="shared" si="46"/>
        <v>2810</v>
      </c>
      <c r="T320" s="61"/>
      <c r="U320" s="60">
        <f t="shared" si="49"/>
        <v>2810</v>
      </c>
      <c r="V320" s="61"/>
      <c r="W320" s="60">
        <f t="shared" si="50"/>
        <v>2810</v>
      </c>
    </row>
    <row r="321" spans="1:23" ht="30" hidden="1">
      <c r="A321" s="72"/>
      <c r="B321" s="72"/>
      <c r="C321" s="72">
        <v>4360</v>
      </c>
      <c r="D321" s="73" t="s">
        <v>115</v>
      </c>
      <c r="E321" s="105">
        <v>3130</v>
      </c>
      <c r="F321" s="73"/>
      <c r="G321" s="105">
        <v>3130</v>
      </c>
      <c r="I321" s="106">
        <f aca="true" t="shared" si="51" ref="I321:S331">G321+H321</f>
        <v>3130</v>
      </c>
      <c r="J321" s="1"/>
      <c r="K321" s="106">
        <f t="shared" si="51"/>
        <v>3130</v>
      </c>
      <c r="M321" s="106">
        <f t="shared" si="51"/>
        <v>3130</v>
      </c>
      <c r="O321" s="106">
        <f t="shared" si="51"/>
        <v>3130</v>
      </c>
      <c r="Q321" s="106">
        <f t="shared" si="51"/>
        <v>3130</v>
      </c>
      <c r="R321" s="111"/>
      <c r="S321" s="106">
        <f t="shared" si="51"/>
        <v>3130</v>
      </c>
      <c r="T321" s="61"/>
      <c r="U321" s="60">
        <f t="shared" si="49"/>
        <v>3130</v>
      </c>
      <c r="V321" s="61"/>
      <c r="W321" s="60">
        <f t="shared" si="50"/>
        <v>3130</v>
      </c>
    </row>
    <row r="322" spans="1:23" ht="30" hidden="1">
      <c r="A322" s="72"/>
      <c r="B322" s="72"/>
      <c r="C322" s="72">
        <v>4370</v>
      </c>
      <c r="D322" s="73" t="s">
        <v>116</v>
      </c>
      <c r="E322" s="105">
        <v>1610</v>
      </c>
      <c r="F322" s="73"/>
      <c r="G322" s="105">
        <v>1610</v>
      </c>
      <c r="I322" s="106">
        <f t="shared" si="51"/>
        <v>1610</v>
      </c>
      <c r="J322" s="1"/>
      <c r="K322" s="106">
        <f t="shared" si="51"/>
        <v>1610</v>
      </c>
      <c r="M322" s="106">
        <f t="shared" si="51"/>
        <v>1610</v>
      </c>
      <c r="N322">
        <v>1000</v>
      </c>
      <c r="O322" s="106">
        <f t="shared" si="51"/>
        <v>2610</v>
      </c>
      <c r="Q322" s="106">
        <f t="shared" si="51"/>
        <v>2610</v>
      </c>
      <c r="R322" s="111"/>
      <c r="S322" s="106">
        <f t="shared" si="51"/>
        <v>2610</v>
      </c>
      <c r="T322" s="61"/>
      <c r="U322" s="60">
        <f t="shared" si="49"/>
        <v>2610</v>
      </c>
      <c r="V322" s="61"/>
      <c r="W322" s="60">
        <f t="shared" si="50"/>
        <v>2610</v>
      </c>
    </row>
    <row r="323" spans="1:23" ht="15" hidden="1">
      <c r="A323" s="72"/>
      <c r="B323" s="72"/>
      <c r="C323" s="72">
        <v>4410</v>
      </c>
      <c r="D323" s="73" t="s">
        <v>106</v>
      </c>
      <c r="E323" s="105">
        <v>3120</v>
      </c>
      <c r="F323" s="73"/>
      <c r="G323" s="105">
        <v>3120</v>
      </c>
      <c r="I323" s="106">
        <f t="shared" si="51"/>
        <v>3120</v>
      </c>
      <c r="J323" s="1"/>
      <c r="K323" s="106">
        <f t="shared" si="51"/>
        <v>3120</v>
      </c>
      <c r="M323" s="106">
        <f t="shared" si="51"/>
        <v>3120</v>
      </c>
      <c r="N323">
        <v>160</v>
      </c>
      <c r="O323" s="106">
        <f t="shared" si="51"/>
        <v>3280</v>
      </c>
      <c r="Q323" s="106">
        <f t="shared" si="51"/>
        <v>3280</v>
      </c>
      <c r="R323" s="111"/>
      <c r="S323" s="106">
        <f t="shared" si="51"/>
        <v>3280</v>
      </c>
      <c r="T323" s="61"/>
      <c r="U323" s="60">
        <f t="shared" si="49"/>
        <v>3280</v>
      </c>
      <c r="V323" s="61"/>
      <c r="W323" s="60">
        <f t="shared" si="50"/>
        <v>3280</v>
      </c>
    </row>
    <row r="324" spans="1:23" ht="15" hidden="1">
      <c r="A324" s="72"/>
      <c r="B324" s="72"/>
      <c r="C324" s="72">
        <v>4430</v>
      </c>
      <c r="D324" s="73" t="s">
        <v>90</v>
      </c>
      <c r="E324" s="105">
        <v>3200</v>
      </c>
      <c r="F324" s="73"/>
      <c r="G324" s="105">
        <v>3200</v>
      </c>
      <c r="I324" s="106">
        <f t="shared" si="51"/>
        <v>3200</v>
      </c>
      <c r="J324" s="1"/>
      <c r="K324" s="106">
        <f t="shared" si="51"/>
        <v>3200</v>
      </c>
      <c r="M324" s="106">
        <f t="shared" si="51"/>
        <v>3200</v>
      </c>
      <c r="O324" s="106">
        <f t="shared" si="51"/>
        <v>3200</v>
      </c>
      <c r="Q324" s="106">
        <f t="shared" si="51"/>
        <v>3200</v>
      </c>
      <c r="R324" s="111"/>
      <c r="S324" s="106">
        <f t="shared" si="51"/>
        <v>3200</v>
      </c>
      <c r="T324" s="61"/>
      <c r="U324" s="60">
        <f t="shared" si="49"/>
        <v>3200</v>
      </c>
      <c r="V324" s="61"/>
      <c r="W324" s="60">
        <f t="shared" si="50"/>
        <v>3200</v>
      </c>
    </row>
    <row r="325" spans="1:23" ht="30" hidden="1">
      <c r="A325" s="72"/>
      <c r="B325" s="72"/>
      <c r="C325" s="72">
        <v>4440</v>
      </c>
      <c r="D325" s="73" t="s">
        <v>118</v>
      </c>
      <c r="E325" s="105">
        <v>66800</v>
      </c>
      <c r="F325" s="73"/>
      <c r="G325" s="105">
        <v>66800</v>
      </c>
      <c r="I325" s="106">
        <f t="shared" si="51"/>
        <v>66800</v>
      </c>
      <c r="J325" s="1"/>
      <c r="K325" s="106">
        <f t="shared" si="51"/>
        <v>66800</v>
      </c>
      <c r="M325" s="106">
        <f t="shared" si="51"/>
        <v>66800</v>
      </c>
      <c r="N325">
        <v>9382</v>
      </c>
      <c r="O325" s="106">
        <f t="shared" si="51"/>
        <v>76182</v>
      </c>
      <c r="Q325" s="106">
        <f t="shared" si="51"/>
        <v>76182</v>
      </c>
      <c r="R325" s="111"/>
      <c r="S325" s="106">
        <f t="shared" si="51"/>
        <v>76182</v>
      </c>
      <c r="T325" s="61"/>
      <c r="U325" s="60">
        <f t="shared" si="49"/>
        <v>76182</v>
      </c>
      <c r="V325" s="61"/>
      <c r="W325" s="60">
        <f t="shared" si="50"/>
        <v>76182</v>
      </c>
    </row>
    <row r="326" spans="1:23" ht="30" hidden="1">
      <c r="A326" s="72"/>
      <c r="B326" s="72"/>
      <c r="C326" s="72">
        <v>4700</v>
      </c>
      <c r="D326" s="73" t="s">
        <v>119</v>
      </c>
      <c r="E326" s="105">
        <v>895</v>
      </c>
      <c r="F326" s="73"/>
      <c r="G326" s="105">
        <v>895</v>
      </c>
      <c r="I326" s="106">
        <f t="shared" si="51"/>
        <v>895</v>
      </c>
      <c r="J326" s="1"/>
      <c r="K326" s="106">
        <f t="shared" si="51"/>
        <v>895</v>
      </c>
      <c r="M326" s="106">
        <f t="shared" si="51"/>
        <v>895</v>
      </c>
      <c r="O326" s="106">
        <f t="shared" si="51"/>
        <v>895</v>
      </c>
      <c r="Q326" s="106">
        <f t="shared" si="51"/>
        <v>895</v>
      </c>
      <c r="R326" s="111"/>
      <c r="S326" s="106">
        <f t="shared" si="51"/>
        <v>895</v>
      </c>
      <c r="T326" s="61"/>
      <c r="U326" s="60">
        <f t="shared" si="49"/>
        <v>895</v>
      </c>
      <c r="V326" s="61"/>
      <c r="W326" s="60">
        <f t="shared" si="50"/>
        <v>895</v>
      </c>
    </row>
    <row r="327" spans="1:23" ht="30" hidden="1">
      <c r="A327" s="72"/>
      <c r="B327" s="72"/>
      <c r="C327" s="72">
        <v>4740</v>
      </c>
      <c r="D327" s="73" t="s">
        <v>136</v>
      </c>
      <c r="E327" s="105">
        <v>3570</v>
      </c>
      <c r="F327" s="73"/>
      <c r="G327" s="105">
        <v>3570</v>
      </c>
      <c r="I327" s="106">
        <f t="shared" si="51"/>
        <v>3570</v>
      </c>
      <c r="J327" s="1"/>
      <c r="K327" s="106">
        <f t="shared" si="51"/>
        <v>3570</v>
      </c>
      <c r="M327" s="106">
        <f t="shared" si="51"/>
        <v>3570</v>
      </c>
      <c r="N327">
        <v>250</v>
      </c>
      <c r="O327" s="106">
        <f t="shared" si="51"/>
        <v>3820</v>
      </c>
      <c r="Q327" s="106">
        <f t="shared" si="51"/>
        <v>3820</v>
      </c>
      <c r="R327" s="111"/>
      <c r="S327" s="106">
        <f t="shared" si="51"/>
        <v>3820</v>
      </c>
      <c r="T327" s="61"/>
      <c r="U327" s="60">
        <f t="shared" si="49"/>
        <v>3820</v>
      </c>
      <c r="V327" s="61"/>
      <c r="W327" s="60">
        <f t="shared" si="50"/>
        <v>3820</v>
      </c>
    </row>
    <row r="328" spans="1:23" ht="30" hidden="1">
      <c r="A328" s="72"/>
      <c r="B328" s="72"/>
      <c r="C328" s="72">
        <v>4750</v>
      </c>
      <c r="D328" s="73" t="s">
        <v>120</v>
      </c>
      <c r="E328" s="105">
        <v>4470</v>
      </c>
      <c r="F328" s="73"/>
      <c r="G328" s="105">
        <v>4470</v>
      </c>
      <c r="I328" s="106">
        <f t="shared" si="51"/>
        <v>4470</v>
      </c>
      <c r="J328" s="1"/>
      <c r="K328" s="106">
        <f t="shared" si="51"/>
        <v>4470</v>
      </c>
      <c r="M328" s="106">
        <f t="shared" si="51"/>
        <v>4470</v>
      </c>
      <c r="N328">
        <v>250</v>
      </c>
      <c r="O328" s="106">
        <f t="shared" si="51"/>
        <v>4720</v>
      </c>
      <c r="Q328" s="106">
        <f t="shared" si="51"/>
        <v>4720</v>
      </c>
      <c r="R328" s="111"/>
      <c r="S328" s="106">
        <f t="shared" si="51"/>
        <v>4720</v>
      </c>
      <c r="T328" s="61"/>
      <c r="U328" s="60">
        <f t="shared" si="49"/>
        <v>4720</v>
      </c>
      <c r="V328" s="61"/>
      <c r="W328" s="60">
        <f t="shared" si="50"/>
        <v>4720</v>
      </c>
    </row>
    <row r="329" spans="1:23" ht="15" hidden="1">
      <c r="A329" s="72"/>
      <c r="B329" s="72"/>
      <c r="C329" s="72">
        <v>4810</v>
      </c>
      <c r="D329" s="73" t="s">
        <v>131</v>
      </c>
      <c r="E329" s="105">
        <v>5300</v>
      </c>
      <c r="F329" s="73"/>
      <c r="G329" s="105">
        <v>5300</v>
      </c>
      <c r="I329" s="106">
        <f t="shared" si="51"/>
        <v>5300</v>
      </c>
      <c r="J329" s="1"/>
      <c r="K329" s="106">
        <f t="shared" si="51"/>
        <v>5300</v>
      </c>
      <c r="M329" s="106">
        <f t="shared" si="51"/>
        <v>5300</v>
      </c>
      <c r="O329" s="106">
        <f t="shared" si="51"/>
        <v>5300</v>
      </c>
      <c r="Q329" s="106">
        <f t="shared" si="51"/>
        <v>5300</v>
      </c>
      <c r="R329" s="111"/>
      <c r="S329" s="106">
        <f t="shared" si="51"/>
        <v>5300</v>
      </c>
      <c r="T329" s="61"/>
      <c r="U329" s="60">
        <f t="shared" si="49"/>
        <v>5300</v>
      </c>
      <c r="V329" s="61"/>
      <c r="W329" s="60">
        <f t="shared" si="50"/>
        <v>5300</v>
      </c>
    </row>
    <row r="330" spans="1:23" ht="15" hidden="1">
      <c r="A330" s="72"/>
      <c r="B330" s="72"/>
      <c r="C330" s="72">
        <v>6050</v>
      </c>
      <c r="D330" s="73" t="s">
        <v>248</v>
      </c>
      <c r="E330" s="105"/>
      <c r="F330" s="73"/>
      <c r="G330" s="105"/>
      <c r="I330" s="106">
        <f t="shared" si="51"/>
        <v>0</v>
      </c>
      <c r="J330" s="1"/>
      <c r="K330" s="106">
        <f t="shared" si="51"/>
        <v>0</v>
      </c>
      <c r="M330" s="106">
        <f t="shared" si="51"/>
        <v>0</v>
      </c>
      <c r="O330" s="106">
        <f t="shared" si="51"/>
        <v>0</v>
      </c>
      <c r="Q330" s="106">
        <f t="shared" si="51"/>
        <v>0</v>
      </c>
      <c r="R330" s="111"/>
      <c r="S330" s="106">
        <f t="shared" si="51"/>
        <v>0</v>
      </c>
      <c r="T330" s="61"/>
      <c r="U330" s="60">
        <f t="shared" si="49"/>
        <v>0</v>
      </c>
      <c r="V330" s="61"/>
      <c r="W330" s="60">
        <f t="shared" si="50"/>
        <v>0</v>
      </c>
    </row>
    <row r="331" spans="1:23" ht="30" hidden="1">
      <c r="A331" s="72"/>
      <c r="B331" s="72"/>
      <c r="C331" s="72">
        <v>6060</v>
      </c>
      <c r="D331" s="73" t="s">
        <v>99</v>
      </c>
      <c r="E331" s="105"/>
      <c r="F331" s="73"/>
      <c r="G331" s="105"/>
      <c r="H331">
        <v>6450</v>
      </c>
      <c r="I331" s="106">
        <f t="shared" si="51"/>
        <v>6450</v>
      </c>
      <c r="J331" s="1"/>
      <c r="K331" s="106">
        <f t="shared" si="51"/>
        <v>6450</v>
      </c>
      <c r="M331" s="106">
        <f t="shared" si="51"/>
        <v>6450</v>
      </c>
      <c r="O331" s="106">
        <f t="shared" si="51"/>
        <v>6450</v>
      </c>
      <c r="Q331" s="106">
        <f t="shared" si="51"/>
        <v>6450</v>
      </c>
      <c r="R331" s="111"/>
      <c r="S331" s="106">
        <f t="shared" si="51"/>
        <v>6450</v>
      </c>
      <c r="T331" s="61"/>
      <c r="U331" s="60">
        <f t="shared" si="49"/>
        <v>6450</v>
      </c>
      <c r="V331" s="61"/>
      <c r="W331" s="60">
        <f t="shared" si="50"/>
        <v>6450</v>
      </c>
    </row>
    <row r="332" spans="1:23" ht="15" hidden="1">
      <c r="A332" s="72"/>
      <c r="B332" s="72">
        <v>80104</v>
      </c>
      <c r="C332" s="72"/>
      <c r="D332" s="73" t="s">
        <v>64</v>
      </c>
      <c r="E332" s="102">
        <f>SUM(E333:E356)</f>
        <v>738620</v>
      </c>
      <c r="F332" s="73"/>
      <c r="G332" s="102">
        <f>SUM(G333:G356)</f>
        <v>738620</v>
      </c>
      <c r="H332" s="102">
        <f>SUM(H333:H356)</f>
        <v>0</v>
      </c>
      <c r="I332" s="102">
        <f>SUM(I333:I356)</f>
        <v>738620</v>
      </c>
      <c r="J332" s="102">
        <f>SUM(J333:J356)</f>
        <v>48956</v>
      </c>
      <c r="K332" s="102">
        <f>SUM(K333:K356)</f>
        <v>787576</v>
      </c>
      <c r="M332" s="102">
        <f aca="true" t="shared" si="52" ref="M332:U332">SUM(M333:M356)</f>
        <v>787576</v>
      </c>
      <c r="N332" s="102">
        <f t="shared" si="52"/>
        <v>6000</v>
      </c>
      <c r="O332" s="102">
        <f t="shared" si="52"/>
        <v>793576</v>
      </c>
      <c r="P332" s="102">
        <f t="shared" si="52"/>
        <v>-25000</v>
      </c>
      <c r="Q332" s="102">
        <f t="shared" si="52"/>
        <v>768576</v>
      </c>
      <c r="R332" s="61">
        <f t="shared" si="52"/>
        <v>0</v>
      </c>
      <c r="S332" s="102">
        <f t="shared" si="52"/>
        <v>768576</v>
      </c>
      <c r="T332" s="61">
        <f t="shared" si="52"/>
        <v>11000</v>
      </c>
      <c r="U332" s="102">
        <f t="shared" si="52"/>
        <v>779576</v>
      </c>
      <c r="V332" s="61">
        <f>SUM(V333:V356)</f>
        <v>0</v>
      </c>
      <c r="W332" s="102">
        <f>SUM(W333:W356)</f>
        <v>779576</v>
      </c>
    </row>
    <row r="333" spans="1:23" ht="30" hidden="1">
      <c r="A333" s="72"/>
      <c r="B333" s="72"/>
      <c r="C333" s="72">
        <v>2540</v>
      </c>
      <c r="D333" s="73" t="s">
        <v>138</v>
      </c>
      <c r="E333" s="106">
        <v>95130</v>
      </c>
      <c r="F333" s="73"/>
      <c r="G333" s="106">
        <v>95130</v>
      </c>
      <c r="I333" s="106">
        <v>95130</v>
      </c>
      <c r="J333" s="1"/>
      <c r="K333" s="106">
        <f>I333+J333</f>
        <v>95130</v>
      </c>
      <c r="M333" s="106">
        <f>K333+L333</f>
        <v>95130</v>
      </c>
      <c r="O333" s="106">
        <f>M333+N333</f>
        <v>95130</v>
      </c>
      <c r="Q333" s="106">
        <f>O333+P333</f>
        <v>95130</v>
      </c>
      <c r="R333" s="111"/>
      <c r="S333" s="106">
        <f>Q333+R333</f>
        <v>95130</v>
      </c>
      <c r="T333" s="61"/>
      <c r="U333" s="60">
        <f>S333+T333</f>
        <v>95130</v>
      </c>
      <c r="V333" s="61"/>
      <c r="W333" s="60">
        <f>U333+V333</f>
        <v>95130</v>
      </c>
    </row>
    <row r="334" spans="1:23" ht="60" hidden="1">
      <c r="A334" s="72"/>
      <c r="B334" s="72"/>
      <c r="C334" s="72">
        <v>2310</v>
      </c>
      <c r="D334" s="73" t="s">
        <v>137</v>
      </c>
      <c r="E334" s="106">
        <v>4600</v>
      </c>
      <c r="F334" s="73"/>
      <c r="G334" s="106">
        <v>4600</v>
      </c>
      <c r="I334" s="106">
        <v>4600</v>
      </c>
      <c r="J334" s="1"/>
      <c r="K334" s="106">
        <f aca="true" t="shared" si="53" ref="K334:S349">I334+J334</f>
        <v>4600</v>
      </c>
      <c r="M334" s="106">
        <f t="shared" si="53"/>
        <v>4600</v>
      </c>
      <c r="N334" s="33">
        <v>6000</v>
      </c>
      <c r="O334" s="106">
        <f t="shared" si="53"/>
        <v>10600</v>
      </c>
      <c r="Q334" s="106">
        <f t="shared" si="53"/>
        <v>10600</v>
      </c>
      <c r="R334" s="111"/>
      <c r="S334" s="106">
        <f t="shared" si="53"/>
        <v>10600</v>
      </c>
      <c r="T334" s="61"/>
      <c r="U334" s="60">
        <f aca="true" t="shared" si="54" ref="U334:U356">S334+T334</f>
        <v>10600</v>
      </c>
      <c r="V334" s="61"/>
      <c r="W334" s="60">
        <f aca="true" t="shared" si="55" ref="W334:W356">U334+V334</f>
        <v>10600</v>
      </c>
    </row>
    <row r="335" spans="1:23" ht="30" hidden="1">
      <c r="A335" s="72"/>
      <c r="B335" s="72"/>
      <c r="C335" s="72">
        <v>3020</v>
      </c>
      <c r="D335" s="73" t="s">
        <v>133</v>
      </c>
      <c r="E335" s="106">
        <v>34500</v>
      </c>
      <c r="F335" s="73"/>
      <c r="G335" s="106">
        <v>34500</v>
      </c>
      <c r="I335" s="106">
        <v>34500</v>
      </c>
      <c r="J335" s="33">
        <v>1000</v>
      </c>
      <c r="K335" s="106">
        <f t="shared" si="53"/>
        <v>35500</v>
      </c>
      <c r="M335" s="106">
        <f t="shared" si="53"/>
        <v>35500</v>
      </c>
      <c r="O335" s="106">
        <f t="shared" si="53"/>
        <v>35500</v>
      </c>
      <c r="Q335" s="106">
        <f t="shared" si="53"/>
        <v>35500</v>
      </c>
      <c r="R335" s="111"/>
      <c r="S335" s="106">
        <f t="shared" si="53"/>
        <v>35500</v>
      </c>
      <c r="T335" s="61"/>
      <c r="U335" s="60">
        <f t="shared" si="54"/>
        <v>35500</v>
      </c>
      <c r="V335" s="61"/>
      <c r="W335" s="60">
        <f t="shared" si="55"/>
        <v>35500</v>
      </c>
    </row>
    <row r="336" spans="1:23" ht="15" hidden="1">
      <c r="A336" s="72"/>
      <c r="B336" s="72"/>
      <c r="C336" s="72">
        <v>4010</v>
      </c>
      <c r="D336" s="73" t="s">
        <v>85</v>
      </c>
      <c r="E336" s="105">
        <v>342600</v>
      </c>
      <c r="F336" s="73"/>
      <c r="G336" s="105">
        <v>342600</v>
      </c>
      <c r="I336" s="105">
        <v>342600</v>
      </c>
      <c r="J336" s="1">
        <v>23800</v>
      </c>
      <c r="K336" s="106">
        <f t="shared" si="53"/>
        <v>366400</v>
      </c>
      <c r="M336" s="106">
        <f t="shared" si="53"/>
        <v>366400</v>
      </c>
      <c r="O336" s="106">
        <f t="shared" si="53"/>
        <v>366400</v>
      </c>
      <c r="Q336" s="106">
        <f t="shared" si="53"/>
        <v>366400</v>
      </c>
      <c r="R336" s="61">
        <v>-2000</v>
      </c>
      <c r="S336" s="106">
        <f t="shared" si="53"/>
        <v>364400</v>
      </c>
      <c r="T336" s="61"/>
      <c r="U336" s="60">
        <f t="shared" si="54"/>
        <v>364400</v>
      </c>
      <c r="V336" s="61"/>
      <c r="W336" s="60">
        <f t="shared" si="55"/>
        <v>364400</v>
      </c>
    </row>
    <row r="337" spans="1:23" ht="15" hidden="1">
      <c r="A337" s="72"/>
      <c r="B337" s="72"/>
      <c r="C337" s="72">
        <v>4040</v>
      </c>
      <c r="D337" s="73" t="s">
        <v>110</v>
      </c>
      <c r="E337" s="105">
        <v>27930</v>
      </c>
      <c r="F337" s="73"/>
      <c r="G337" s="105">
        <v>27930</v>
      </c>
      <c r="I337" s="105">
        <v>27930</v>
      </c>
      <c r="J337" s="1">
        <v>1500</v>
      </c>
      <c r="K337" s="106">
        <f t="shared" si="53"/>
        <v>29430</v>
      </c>
      <c r="M337" s="106">
        <f t="shared" si="53"/>
        <v>29430</v>
      </c>
      <c r="O337" s="106">
        <f t="shared" si="53"/>
        <v>29430</v>
      </c>
      <c r="Q337" s="106">
        <f t="shared" si="53"/>
        <v>29430</v>
      </c>
      <c r="R337" s="62"/>
      <c r="S337" s="106">
        <f t="shared" si="53"/>
        <v>29430</v>
      </c>
      <c r="T337" s="62"/>
      <c r="U337" s="60">
        <f t="shared" si="54"/>
        <v>29430</v>
      </c>
      <c r="V337" s="62"/>
      <c r="W337" s="60">
        <f t="shared" si="55"/>
        <v>29430</v>
      </c>
    </row>
    <row r="338" spans="1:23" ht="15" hidden="1">
      <c r="A338" s="72"/>
      <c r="B338" s="72"/>
      <c r="C338" s="72">
        <v>4110</v>
      </c>
      <c r="D338" s="73" t="s">
        <v>86</v>
      </c>
      <c r="E338" s="105">
        <v>70620</v>
      </c>
      <c r="F338" s="73"/>
      <c r="G338" s="105">
        <v>70620</v>
      </c>
      <c r="I338" s="105">
        <v>70620</v>
      </c>
      <c r="J338" s="1">
        <v>4500</v>
      </c>
      <c r="K338" s="106">
        <f t="shared" si="53"/>
        <v>75120</v>
      </c>
      <c r="M338" s="106">
        <f t="shared" si="53"/>
        <v>75120</v>
      </c>
      <c r="O338" s="106">
        <f t="shared" si="53"/>
        <v>75120</v>
      </c>
      <c r="Q338" s="106">
        <f t="shared" si="53"/>
        <v>75120</v>
      </c>
      <c r="R338" s="62"/>
      <c r="S338" s="106">
        <f t="shared" si="53"/>
        <v>75120</v>
      </c>
      <c r="T338" s="62"/>
      <c r="U338" s="60">
        <f t="shared" si="54"/>
        <v>75120</v>
      </c>
      <c r="V338" s="62"/>
      <c r="W338" s="60">
        <f t="shared" si="55"/>
        <v>75120</v>
      </c>
    </row>
    <row r="339" spans="1:23" ht="15" hidden="1">
      <c r="A339" s="72"/>
      <c r="B339" s="72"/>
      <c r="C339" s="72">
        <v>4120</v>
      </c>
      <c r="D339" s="73" t="s">
        <v>87</v>
      </c>
      <c r="E339" s="105">
        <v>9840</v>
      </c>
      <c r="F339" s="73"/>
      <c r="G339" s="105">
        <v>9840</v>
      </c>
      <c r="I339" s="105">
        <v>9840</v>
      </c>
      <c r="J339" s="1">
        <v>600</v>
      </c>
      <c r="K339" s="106">
        <f t="shared" si="53"/>
        <v>10440</v>
      </c>
      <c r="M339" s="106">
        <f t="shared" si="53"/>
        <v>10440</v>
      </c>
      <c r="O339" s="106">
        <f t="shared" si="53"/>
        <v>10440</v>
      </c>
      <c r="Q339" s="106">
        <f t="shared" si="53"/>
        <v>10440</v>
      </c>
      <c r="R339" s="62"/>
      <c r="S339" s="106">
        <f t="shared" si="53"/>
        <v>10440</v>
      </c>
      <c r="T339" s="62"/>
      <c r="U339" s="60">
        <f t="shared" si="54"/>
        <v>10440</v>
      </c>
      <c r="V339" s="62"/>
      <c r="W339" s="60">
        <f t="shared" si="55"/>
        <v>10440</v>
      </c>
    </row>
    <row r="340" spans="1:23" ht="15" hidden="1">
      <c r="A340" s="72"/>
      <c r="B340" s="72"/>
      <c r="C340" s="72">
        <v>4170</v>
      </c>
      <c r="D340" s="73" t="s">
        <v>111</v>
      </c>
      <c r="E340" s="105">
        <v>11350</v>
      </c>
      <c r="F340" s="73"/>
      <c r="G340" s="105">
        <v>11350</v>
      </c>
      <c r="I340" s="105">
        <v>11350</v>
      </c>
      <c r="J340" s="1"/>
      <c r="K340" s="106">
        <f t="shared" si="53"/>
        <v>11350</v>
      </c>
      <c r="M340" s="106">
        <f t="shared" si="53"/>
        <v>11350</v>
      </c>
      <c r="O340" s="106">
        <f t="shared" si="53"/>
        <v>11350</v>
      </c>
      <c r="Q340" s="106">
        <f t="shared" si="53"/>
        <v>11350</v>
      </c>
      <c r="R340" s="62">
        <v>-1000</v>
      </c>
      <c r="S340" s="106">
        <f t="shared" si="53"/>
        <v>10350</v>
      </c>
      <c r="T340" s="62"/>
      <c r="U340" s="60">
        <f t="shared" si="54"/>
        <v>10350</v>
      </c>
      <c r="V340" s="62"/>
      <c r="W340" s="60">
        <f t="shared" si="55"/>
        <v>10350</v>
      </c>
    </row>
    <row r="341" spans="1:23" ht="15" hidden="1">
      <c r="A341" s="72"/>
      <c r="B341" s="72"/>
      <c r="C341" s="72">
        <v>4210</v>
      </c>
      <c r="D341" s="73" t="s">
        <v>88</v>
      </c>
      <c r="E341" s="105">
        <v>12600</v>
      </c>
      <c r="F341" s="73"/>
      <c r="G341" s="105">
        <v>12600</v>
      </c>
      <c r="I341" s="105">
        <v>12600</v>
      </c>
      <c r="J341" s="1">
        <v>16906</v>
      </c>
      <c r="K341" s="106">
        <f t="shared" si="53"/>
        <v>29506</v>
      </c>
      <c r="M341" s="106">
        <f t="shared" si="53"/>
        <v>29506</v>
      </c>
      <c r="O341" s="106">
        <f t="shared" si="53"/>
        <v>29506</v>
      </c>
      <c r="Q341" s="106">
        <f t="shared" si="53"/>
        <v>29506</v>
      </c>
      <c r="R341" s="62"/>
      <c r="S341" s="106">
        <f t="shared" si="53"/>
        <v>29506</v>
      </c>
      <c r="T341" s="62"/>
      <c r="U341" s="60">
        <f t="shared" si="54"/>
        <v>29506</v>
      </c>
      <c r="V341" s="62"/>
      <c r="W341" s="60">
        <f t="shared" si="55"/>
        <v>29506</v>
      </c>
    </row>
    <row r="342" spans="1:23" ht="15" hidden="1">
      <c r="A342" s="72"/>
      <c r="B342" s="72"/>
      <c r="C342" s="72">
        <v>4220</v>
      </c>
      <c r="D342" s="73" t="s">
        <v>139</v>
      </c>
      <c r="E342" s="105">
        <v>64000</v>
      </c>
      <c r="F342" s="73"/>
      <c r="G342" s="105">
        <v>64000</v>
      </c>
      <c r="I342" s="105">
        <v>64000</v>
      </c>
      <c r="J342" s="1"/>
      <c r="K342" s="106">
        <f t="shared" si="53"/>
        <v>64000</v>
      </c>
      <c r="M342" s="106">
        <f t="shared" si="53"/>
        <v>64000</v>
      </c>
      <c r="O342" s="106">
        <f t="shared" si="53"/>
        <v>64000</v>
      </c>
      <c r="P342">
        <v>-25000</v>
      </c>
      <c r="Q342" s="106">
        <f t="shared" si="53"/>
        <v>39000</v>
      </c>
      <c r="R342" s="62"/>
      <c r="S342" s="106">
        <f t="shared" si="53"/>
        <v>39000</v>
      </c>
      <c r="T342" s="62"/>
      <c r="U342" s="60">
        <f t="shared" si="54"/>
        <v>39000</v>
      </c>
      <c r="V342" s="62"/>
      <c r="W342" s="60">
        <f t="shared" si="55"/>
        <v>39000</v>
      </c>
    </row>
    <row r="343" spans="1:23" ht="15" hidden="1">
      <c r="A343" s="72"/>
      <c r="B343" s="72"/>
      <c r="C343" s="72">
        <v>4260</v>
      </c>
      <c r="D343" s="73" t="s">
        <v>112</v>
      </c>
      <c r="E343" s="105">
        <v>21590</v>
      </c>
      <c r="F343" s="73"/>
      <c r="G343" s="105">
        <v>21590</v>
      </c>
      <c r="I343" s="105">
        <v>21590</v>
      </c>
      <c r="J343" s="1"/>
      <c r="K343" s="106">
        <f t="shared" si="53"/>
        <v>21590</v>
      </c>
      <c r="M343" s="106">
        <f t="shared" si="53"/>
        <v>21590</v>
      </c>
      <c r="O343" s="106">
        <f t="shared" si="53"/>
        <v>21590</v>
      </c>
      <c r="Q343" s="106">
        <f t="shared" si="53"/>
        <v>21590</v>
      </c>
      <c r="R343" s="62"/>
      <c r="S343" s="106">
        <f t="shared" si="53"/>
        <v>21590</v>
      </c>
      <c r="T343" s="62"/>
      <c r="U343" s="60">
        <f t="shared" si="54"/>
        <v>21590</v>
      </c>
      <c r="V343" s="62"/>
      <c r="W343" s="60">
        <f t="shared" si="55"/>
        <v>21590</v>
      </c>
    </row>
    <row r="344" spans="1:23" ht="15" hidden="1">
      <c r="A344" s="72"/>
      <c r="B344" s="72"/>
      <c r="C344" s="72">
        <v>4270</v>
      </c>
      <c r="D344" s="73" t="s">
        <v>97</v>
      </c>
      <c r="E344" s="105">
        <v>7020</v>
      </c>
      <c r="F344" s="73"/>
      <c r="G344" s="105">
        <v>7020</v>
      </c>
      <c r="I344" s="105">
        <v>7020</v>
      </c>
      <c r="J344" s="1"/>
      <c r="K344" s="106">
        <f t="shared" si="53"/>
        <v>7020</v>
      </c>
      <c r="M344" s="106">
        <f t="shared" si="53"/>
        <v>7020</v>
      </c>
      <c r="N344" s="112"/>
      <c r="O344" s="106">
        <f t="shared" si="53"/>
        <v>7020</v>
      </c>
      <c r="Q344" s="106">
        <f t="shared" si="53"/>
        <v>7020</v>
      </c>
      <c r="R344" s="62"/>
      <c r="S344" s="106">
        <f t="shared" si="53"/>
        <v>7020</v>
      </c>
      <c r="T344" s="62">
        <v>11000</v>
      </c>
      <c r="U344" s="60">
        <f t="shared" si="54"/>
        <v>18020</v>
      </c>
      <c r="V344" s="62"/>
      <c r="W344" s="60">
        <f t="shared" si="55"/>
        <v>18020</v>
      </c>
    </row>
    <row r="345" spans="1:23" ht="15" hidden="1">
      <c r="A345" s="72"/>
      <c r="B345" s="72"/>
      <c r="C345" s="72">
        <v>4280</v>
      </c>
      <c r="D345" s="73" t="s">
        <v>113</v>
      </c>
      <c r="E345" s="105">
        <v>1170</v>
      </c>
      <c r="F345" s="73"/>
      <c r="G345" s="105">
        <v>1170</v>
      </c>
      <c r="I345" s="105">
        <v>1170</v>
      </c>
      <c r="J345" s="1"/>
      <c r="K345" s="106">
        <f t="shared" si="53"/>
        <v>1170</v>
      </c>
      <c r="M345" s="106">
        <f t="shared" si="53"/>
        <v>1170</v>
      </c>
      <c r="O345" s="106">
        <f t="shared" si="53"/>
        <v>1170</v>
      </c>
      <c r="Q345" s="106">
        <f t="shared" si="53"/>
        <v>1170</v>
      </c>
      <c r="R345" s="62">
        <v>-400</v>
      </c>
      <c r="S345" s="106">
        <f t="shared" si="53"/>
        <v>770</v>
      </c>
      <c r="T345" s="62"/>
      <c r="U345" s="60">
        <f t="shared" si="54"/>
        <v>770</v>
      </c>
      <c r="V345" s="62"/>
      <c r="W345" s="60">
        <f t="shared" si="55"/>
        <v>770</v>
      </c>
    </row>
    <row r="346" spans="1:23" ht="15" hidden="1">
      <c r="A346" s="72"/>
      <c r="B346" s="72"/>
      <c r="C346" s="72">
        <v>4300</v>
      </c>
      <c r="D346" s="73" t="s">
        <v>89</v>
      </c>
      <c r="E346" s="105">
        <v>4610</v>
      </c>
      <c r="F346" s="73"/>
      <c r="G346" s="105">
        <v>4610</v>
      </c>
      <c r="I346" s="105">
        <v>4610</v>
      </c>
      <c r="J346" s="1"/>
      <c r="K346" s="106">
        <f t="shared" si="53"/>
        <v>4610</v>
      </c>
      <c r="M346" s="106">
        <f t="shared" si="53"/>
        <v>4610</v>
      </c>
      <c r="O346" s="106">
        <f t="shared" si="53"/>
        <v>4610</v>
      </c>
      <c r="Q346" s="106">
        <f t="shared" si="53"/>
        <v>4610</v>
      </c>
      <c r="R346" s="62">
        <v>3400</v>
      </c>
      <c r="S346" s="106">
        <f t="shared" si="53"/>
        <v>8010</v>
      </c>
      <c r="T346" s="62"/>
      <c r="U346" s="60">
        <f t="shared" si="54"/>
        <v>8010</v>
      </c>
      <c r="V346" s="62"/>
      <c r="W346" s="60">
        <f t="shared" si="55"/>
        <v>8010</v>
      </c>
    </row>
    <row r="347" spans="1:23" ht="15" hidden="1">
      <c r="A347" s="72"/>
      <c r="B347" s="72"/>
      <c r="C347" s="72">
        <v>4350</v>
      </c>
      <c r="D347" s="73" t="s">
        <v>114</v>
      </c>
      <c r="E347" s="105">
        <v>510</v>
      </c>
      <c r="F347" s="73"/>
      <c r="G347" s="105">
        <v>510</v>
      </c>
      <c r="I347" s="105">
        <v>510</v>
      </c>
      <c r="J347" s="1"/>
      <c r="K347" s="106">
        <f t="shared" si="53"/>
        <v>510</v>
      </c>
      <c r="M347" s="106">
        <f t="shared" si="53"/>
        <v>510</v>
      </c>
      <c r="O347" s="106">
        <f t="shared" si="53"/>
        <v>510</v>
      </c>
      <c r="Q347" s="106">
        <f t="shared" si="53"/>
        <v>510</v>
      </c>
      <c r="R347" s="107"/>
      <c r="S347" s="106">
        <f t="shared" si="53"/>
        <v>510</v>
      </c>
      <c r="T347" s="62"/>
      <c r="U347" s="60">
        <f t="shared" si="54"/>
        <v>510</v>
      </c>
      <c r="V347" s="62"/>
      <c r="W347" s="60">
        <f t="shared" si="55"/>
        <v>510</v>
      </c>
    </row>
    <row r="348" spans="1:23" ht="30" hidden="1">
      <c r="A348" s="72"/>
      <c r="B348" s="72"/>
      <c r="C348" s="72">
        <v>4360</v>
      </c>
      <c r="D348" s="73" t="s">
        <v>115</v>
      </c>
      <c r="E348" s="105">
        <v>1830</v>
      </c>
      <c r="F348" s="73"/>
      <c r="G348" s="105">
        <v>1830</v>
      </c>
      <c r="I348" s="105">
        <v>1830</v>
      </c>
      <c r="J348" s="1"/>
      <c r="K348" s="106">
        <f t="shared" si="53"/>
        <v>1830</v>
      </c>
      <c r="M348" s="106">
        <f t="shared" si="53"/>
        <v>1830</v>
      </c>
      <c r="O348" s="106">
        <f t="shared" si="53"/>
        <v>1830</v>
      </c>
      <c r="Q348" s="106">
        <f t="shared" si="53"/>
        <v>1830</v>
      </c>
      <c r="R348" s="107"/>
      <c r="S348" s="106">
        <f t="shared" si="53"/>
        <v>1830</v>
      </c>
      <c r="T348" s="62"/>
      <c r="U348" s="60">
        <f t="shared" si="54"/>
        <v>1830</v>
      </c>
      <c r="V348" s="62"/>
      <c r="W348" s="60">
        <f t="shared" si="55"/>
        <v>1830</v>
      </c>
    </row>
    <row r="349" spans="1:23" ht="30" hidden="1">
      <c r="A349" s="72"/>
      <c r="B349" s="72"/>
      <c r="C349" s="72">
        <v>4370</v>
      </c>
      <c r="D349" s="73" t="s">
        <v>116</v>
      </c>
      <c r="E349" s="105">
        <v>1320</v>
      </c>
      <c r="F349" s="73"/>
      <c r="G349" s="105">
        <v>1320</v>
      </c>
      <c r="I349" s="105">
        <v>1320</v>
      </c>
      <c r="J349" s="1"/>
      <c r="K349" s="106">
        <f t="shared" si="53"/>
        <v>1320</v>
      </c>
      <c r="M349" s="106">
        <f t="shared" si="53"/>
        <v>1320</v>
      </c>
      <c r="O349" s="106">
        <f t="shared" si="53"/>
        <v>1320</v>
      </c>
      <c r="Q349" s="106">
        <f t="shared" si="53"/>
        <v>1320</v>
      </c>
      <c r="R349" s="107"/>
      <c r="S349" s="106">
        <f t="shared" si="53"/>
        <v>1320</v>
      </c>
      <c r="T349" s="62"/>
      <c r="U349" s="60">
        <f t="shared" si="54"/>
        <v>1320</v>
      </c>
      <c r="V349" s="62"/>
      <c r="W349" s="60">
        <f t="shared" si="55"/>
        <v>1320</v>
      </c>
    </row>
    <row r="350" spans="1:23" ht="15" hidden="1">
      <c r="A350" s="72"/>
      <c r="B350" s="72"/>
      <c r="C350" s="72">
        <v>4410</v>
      </c>
      <c r="D350" s="73" t="s">
        <v>106</v>
      </c>
      <c r="E350" s="105">
        <v>810</v>
      </c>
      <c r="F350" s="73"/>
      <c r="G350" s="105">
        <v>810</v>
      </c>
      <c r="I350" s="105">
        <v>810</v>
      </c>
      <c r="J350" s="1"/>
      <c r="K350" s="106">
        <f aca="true" t="shared" si="56" ref="K350:S356">I350+J350</f>
        <v>810</v>
      </c>
      <c r="M350" s="106">
        <f t="shared" si="56"/>
        <v>810</v>
      </c>
      <c r="O350" s="106">
        <f t="shared" si="56"/>
        <v>810</v>
      </c>
      <c r="Q350" s="106">
        <f t="shared" si="56"/>
        <v>810</v>
      </c>
      <c r="R350" s="107"/>
      <c r="S350" s="106">
        <f t="shared" si="56"/>
        <v>810</v>
      </c>
      <c r="T350" s="62"/>
      <c r="U350" s="60">
        <f t="shared" si="54"/>
        <v>810</v>
      </c>
      <c r="V350" s="62"/>
      <c r="W350" s="60">
        <f t="shared" si="55"/>
        <v>810</v>
      </c>
    </row>
    <row r="351" spans="1:23" ht="15" hidden="1">
      <c r="A351" s="72"/>
      <c r="B351" s="72"/>
      <c r="C351" s="72">
        <v>4430</v>
      </c>
      <c r="D351" s="73" t="s">
        <v>90</v>
      </c>
      <c r="E351" s="105">
        <v>1100</v>
      </c>
      <c r="F351" s="73"/>
      <c r="G351" s="105">
        <v>1100</v>
      </c>
      <c r="I351" s="105">
        <v>1100</v>
      </c>
      <c r="J351" s="1"/>
      <c r="K351" s="106">
        <f t="shared" si="56"/>
        <v>1100</v>
      </c>
      <c r="M351" s="106">
        <f t="shared" si="56"/>
        <v>1100</v>
      </c>
      <c r="O351" s="106">
        <f t="shared" si="56"/>
        <v>1100</v>
      </c>
      <c r="Q351" s="106">
        <f t="shared" si="56"/>
        <v>1100</v>
      </c>
      <c r="R351" s="107"/>
      <c r="S351" s="106">
        <f t="shared" si="56"/>
        <v>1100</v>
      </c>
      <c r="T351" s="62"/>
      <c r="U351" s="60">
        <f t="shared" si="54"/>
        <v>1100</v>
      </c>
      <c r="V351" s="62"/>
      <c r="W351" s="60">
        <f t="shared" si="55"/>
        <v>1100</v>
      </c>
    </row>
    <row r="352" spans="1:23" ht="30" hidden="1">
      <c r="A352" s="72"/>
      <c r="B352" s="72"/>
      <c r="C352" s="72">
        <v>4440</v>
      </c>
      <c r="D352" s="73" t="s">
        <v>118</v>
      </c>
      <c r="E352" s="105">
        <v>24340</v>
      </c>
      <c r="F352" s="73"/>
      <c r="G352" s="105">
        <v>24340</v>
      </c>
      <c r="I352" s="106">
        <v>24340</v>
      </c>
      <c r="J352" s="33">
        <v>650</v>
      </c>
      <c r="K352" s="106">
        <f t="shared" si="56"/>
        <v>24990</v>
      </c>
      <c r="M352" s="106">
        <f t="shared" si="56"/>
        <v>24990</v>
      </c>
      <c r="O352" s="106">
        <f t="shared" si="56"/>
        <v>24990</v>
      </c>
      <c r="Q352" s="106">
        <f t="shared" si="56"/>
        <v>24990</v>
      </c>
      <c r="R352" s="107"/>
      <c r="S352" s="106">
        <f t="shared" si="56"/>
        <v>24990</v>
      </c>
      <c r="T352" s="62"/>
      <c r="U352" s="60">
        <f t="shared" si="54"/>
        <v>24990</v>
      </c>
      <c r="V352" s="62"/>
      <c r="W352" s="60">
        <f t="shared" si="55"/>
        <v>24990</v>
      </c>
    </row>
    <row r="353" spans="1:23" ht="30" hidden="1">
      <c r="A353" s="72"/>
      <c r="B353" s="72"/>
      <c r="C353" s="72">
        <v>4740</v>
      </c>
      <c r="D353" s="73" t="s">
        <v>136</v>
      </c>
      <c r="E353" s="105">
        <v>400</v>
      </c>
      <c r="F353" s="73"/>
      <c r="G353" s="105">
        <v>400</v>
      </c>
      <c r="I353" s="105">
        <v>400</v>
      </c>
      <c r="J353" s="1"/>
      <c r="K353" s="106">
        <f t="shared" si="56"/>
        <v>400</v>
      </c>
      <c r="M353" s="106">
        <f t="shared" si="56"/>
        <v>400</v>
      </c>
      <c r="O353" s="106">
        <f t="shared" si="56"/>
        <v>400</v>
      </c>
      <c r="Q353" s="106">
        <f t="shared" si="56"/>
        <v>400</v>
      </c>
      <c r="R353" s="107"/>
      <c r="S353" s="106">
        <f t="shared" si="56"/>
        <v>400</v>
      </c>
      <c r="T353" s="62"/>
      <c r="U353" s="60">
        <f t="shared" si="54"/>
        <v>400</v>
      </c>
      <c r="V353" s="62"/>
      <c r="W353" s="60">
        <f t="shared" si="55"/>
        <v>400</v>
      </c>
    </row>
    <row r="354" spans="1:23" ht="30" hidden="1">
      <c r="A354" s="72"/>
      <c r="B354" s="72"/>
      <c r="C354" s="72">
        <v>4750</v>
      </c>
      <c r="D354" s="73" t="s">
        <v>120</v>
      </c>
      <c r="E354" s="105">
        <v>750</v>
      </c>
      <c r="F354" s="73"/>
      <c r="G354" s="105">
        <v>750</v>
      </c>
      <c r="I354" s="105">
        <v>750</v>
      </c>
      <c r="J354" s="1"/>
      <c r="K354" s="106">
        <f t="shared" si="56"/>
        <v>750</v>
      </c>
      <c r="M354" s="106">
        <f t="shared" si="56"/>
        <v>750</v>
      </c>
      <c r="O354" s="106">
        <f t="shared" si="56"/>
        <v>750</v>
      </c>
      <c r="Q354" s="106">
        <f t="shared" si="56"/>
        <v>750</v>
      </c>
      <c r="R354" s="107"/>
      <c r="S354" s="106">
        <f t="shared" si="56"/>
        <v>750</v>
      </c>
      <c r="T354" s="62"/>
      <c r="U354" s="60">
        <f t="shared" si="54"/>
        <v>750</v>
      </c>
      <c r="V354" s="62"/>
      <c r="W354" s="60">
        <f t="shared" si="55"/>
        <v>750</v>
      </c>
    </row>
    <row r="355" spans="1:23" ht="15" hidden="1">
      <c r="A355" s="72"/>
      <c r="B355" s="72"/>
      <c r="C355" s="72">
        <v>6050</v>
      </c>
      <c r="D355" s="73" t="s">
        <v>248</v>
      </c>
      <c r="E355" s="105">
        <v>0</v>
      </c>
      <c r="F355" s="73"/>
      <c r="G355" s="105">
        <v>0</v>
      </c>
      <c r="I355" s="105">
        <v>0</v>
      </c>
      <c r="J355" s="1"/>
      <c r="K355" s="106">
        <f t="shared" si="56"/>
        <v>0</v>
      </c>
      <c r="M355" s="106">
        <f t="shared" si="56"/>
        <v>0</v>
      </c>
      <c r="O355" s="106">
        <f t="shared" si="56"/>
        <v>0</v>
      </c>
      <c r="Q355" s="106">
        <f t="shared" si="56"/>
        <v>0</v>
      </c>
      <c r="R355" s="107"/>
      <c r="S355" s="106">
        <f t="shared" si="56"/>
        <v>0</v>
      </c>
      <c r="T355" s="62"/>
      <c r="U355" s="60">
        <f t="shared" si="54"/>
        <v>0</v>
      </c>
      <c r="V355" s="62"/>
      <c r="W355" s="60">
        <f t="shared" si="55"/>
        <v>0</v>
      </c>
    </row>
    <row r="356" spans="1:23" ht="30" hidden="1">
      <c r="A356" s="72"/>
      <c r="B356" s="72"/>
      <c r="C356" s="72">
        <v>6060</v>
      </c>
      <c r="D356" s="73" t="s">
        <v>99</v>
      </c>
      <c r="E356" s="105">
        <v>0</v>
      </c>
      <c r="F356" s="73"/>
      <c r="G356" s="105">
        <v>0</v>
      </c>
      <c r="I356" s="105">
        <v>0</v>
      </c>
      <c r="J356" s="1"/>
      <c r="K356" s="106">
        <f t="shared" si="56"/>
        <v>0</v>
      </c>
      <c r="M356" s="106">
        <f t="shared" si="56"/>
        <v>0</v>
      </c>
      <c r="O356" s="106">
        <f t="shared" si="56"/>
        <v>0</v>
      </c>
      <c r="Q356" s="106">
        <f t="shared" si="56"/>
        <v>0</v>
      </c>
      <c r="R356" s="107"/>
      <c r="S356" s="106">
        <f t="shared" si="56"/>
        <v>0</v>
      </c>
      <c r="T356" s="62"/>
      <c r="U356" s="60">
        <f t="shared" si="54"/>
        <v>0</v>
      </c>
      <c r="V356" s="62"/>
      <c r="W356" s="60">
        <f t="shared" si="55"/>
        <v>0</v>
      </c>
    </row>
    <row r="357" spans="1:23" ht="15" hidden="1">
      <c r="A357" s="72"/>
      <c r="B357" s="72">
        <v>80105</v>
      </c>
      <c r="C357" s="72"/>
      <c r="D357" s="73" t="s">
        <v>140</v>
      </c>
      <c r="E357" s="62">
        <f>E358</f>
        <v>8500</v>
      </c>
      <c r="F357" s="73"/>
      <c r="G357" s="62">
        <f>G358</f>
        <v>8500</v>
      </c>
      <c r="I357" s="62">
        <f>I358</f>
        <v>8500</v>
      </c>
      <c r="J357" s="1"/>
      <c r="K357" s="62">
        <f>K358</f>
        <v>8500</v>
      </c>
      <c r="M357" s="62">
        <f>M358</f>
        <v>8500</v>
      </c>
      <c r="O357" s="62">
        <f>O358</f>
        <v>8500</v>
      </c>
      <c r="Q357" s="62">
        <f>Q358</f>
        <v>8500</v>
      </c>
      <c r="R357" s="107"/>
      <c r="S357" s="62">
        <f>S358</f>
        <v>8500</v>
      </c>
      <c r="T357" s="62"/>
      <c r="U357" s="62">
        <f>U358</f>
        <v>8500</v>
      </c>
      <c r="V357" s="62"/>
      <c r="W357" s="62">
        <f>W358</f>
        <v>8500</v>
      </c>
    </row>
    <row r="358" spans="1:23" ht="60" hidden="1">
      <c r="A358" s="72"/>
      <c r="B358" s="72"/>
      <c r="C358" s="72">
        <v>2310</v>
      </c>
      <c r="D358" s="73" t="s">
        <v>137</v>
      </c>
      <c r="E358" s="106">
        <v>8500</v>
      </c>
      <c r="F358" s="73"/>
      <c r="G358" s="106">
        <v>8500</v>
      </c>
      <c r="I358" s="106">
        <v>8500</v>
      </c>
      <c r="J358" s="1"/>
      <c r="K358" s="106">
        <v>8500</v>
      </c>
      <c r="M358" s="106">
        <v>8500</v>
      </c>
      <c r="O358" s="106">
        <v>8500</v>
      </c>
      <c r="Q358" s="106">
        <v>8500</v>
      </c>
      <c r="R358" s="107"/>
      <c r="S358" s="106">
        <v>8500</v>
      </c>
      <c r="T358" s="62"/>
      <c r="U358" s="60">
        <v>8500</v>
      </c>
      <c r="V358" s="62"/>
      <c r="W358" s="60">
        <v>8500</v>
      </c>
    </row>
    <row r="359" spans="1:23" ht="15" hidden="1">
      <c r="A359" s="72"/>
      <c r="B359" s="72">
        <v>80110</v>
      </c>
      <c r="C359" s="72"/>
      <c r="D359" s="73" t="s">
        <v>141</v>
      </c>
      <c r="E359" s="102">
        <f>SUM(E360:E380)</f>
        <v>984814</v>
      </c>
      <c r="F359" s="73"/>
      <c r="G359" s="102">
        <f>SUM(G360:G380)</f>
        <v>984814</v>
      </c>
      <c r="H359" s="102">
        <f>SUM(H360:H380)</f>
        <v>0</v>
      </c>
      <c r="I359" s="102">
        <f>SUM(I360:I380)</f>
        <v>984814</v>
      </c>
      <c r="J359" s="1"/>
      <c r="K359" s="102">
        <f>SUM(K360:K380)</f>
        <v>984814</v>
      </c>
      <c r="M359" s="102">
        <f>SUM(M360:M380)</f>
        <v>984814</v>
      </c>
      <c r="N359" s="102">
        <f>SUM(N360:N380)</f>
        <v>121701</v>
      </c>
      <c r="O359" s="102">
        <f>SUM(O360:O380)</f>
        <v>1106515</v>
      </c>
      <c r="P359" s="102">
        <f>SUM(P360:P380)</f>
        <v>0</v>
      </c>
      <c r="Q359" s="102">
        <f>SUM(Q360:Q380)</f>
        <v>1106515</v>
      </c>
      <c r="R359" s="107"/>
      <c r="S359" s="102">
        <f>SUM(S360:S380)</f>
        <v>1106515</v>
      </c>
      <c r="T359" s="62"/>
      <c r="U359" s="102">
        <f>SUM(U360:U380)</f>
        <v>1106515</v>
      </c>
      <c r="V359" s="62"/>
      <c r="W359" s="102">
        <f>SUM(W360:W380)</f>
        <v>1106515</v>
      </c>
    </row>
    <row r="360" spans="1:23" ht="30" hidden="1">
      <c r="A360" s="72"/>
      <c r="B360" s="72"/>
      <c r="C360" s="72">
        <v>3020</v>
      </c>
      <c r="D360" s="73" t="s">
        <v>133</v>
      </c>
      <c r="E360" s="105">
        <v>57820</v>
      </c>
      <c r="F360" s="73"/>
      <c r="G360" s="105">
        <v>57820</v>
      </c>
      <c r="I360" s="105">
        <f aca="true" t="shared" si="57" ref="I360:S375">G360+H360</f>
        <v>57820</v>
      </c>
      <c r="J360" s="1"/>
      <c r="K360" s="105">
        <f t="shared" si="57"/>
        <v>57820</v>
      </c>
      <c r="M360" s="105">
        <f t="shared" si="57"/>
        <v>57820</v>
      </c>
      <c r="N360">
        <v>7000</v>
      </c>
      <c r="O360" s="105">
        <f t="shared" si="57"/>
        <v>64820</v>
      </c>
      <c r="Q360" s="105">
        <f t="shared" si="57"/>
        <v>64820</v>
      </c>
      <c r="R360" s="107"/>
      <c r="S360" s="105">
        <f t="shared" si="57"/>
        <v>64820</v>
      </c>
      <c r="T360" s="62"/>
      <c r="U360" s="58">
        <f aca="true" t="shared" si="58" ref="U360:U380">S360+T360</f>
        <v>64820</v>
      </c>
      <c r="V360" s="62"/>
      <c r="W360" s="58">
        <f aca="true" t="shared" si="59" ref="W360:W380">U360+V360</f>
        <v>64820</v>
      </c>
    </row>
    <row r="361" spans="1:23" ht="15" hidden="1">
      <c r="A361" s="72"/>
      <c r="B361" s="72"/>
      <c r="C361" s="72">
        <v>4010</v>
      </c>
      <c r="D361" s="73" t="s">
        <v>85</v>
      </c>
      <c r="E361" s="105">
        <v>606900</v>
      </c>
      <c r="F361" s="73"/>
      <c r="G361" s="105">
        <v>606900</v>
      </c>
      <c r="H361">
        <v>-4346</v>
      </c>
      <c r="I361" s="105">
        <f t="shared" si="57"/>
        <v>602554</v>
      </c>
      <c r="J361" s="1"/>
      <c r="K361" s="105">
        <f t="shared" si="57"/>
        <v>602554</v>
      </c>
      <c r="M361" s="105">
        <f t="shared" si="57"/>
        <v>602554</v>
      </c>
      <c r="N361">
        <v>68236</v>
      </c>
      <c r="O361" s="105">
        <f t="shared" si="57"/>
        <v>670790</v>
      </c>
      <c r="Q361" s="105">
        <f t="shared" si="57"/>
        <v>670790</v>
      </c>
      <c r="R361" s="107"/>
      <c r="S361" s="105">
        <f t="shared" si="57"/>
        <v>670790</v>
      </c>
      <c r="T361" s="62"/>
      <c r="U361" s="58">
        <f t="shared" si="58"/>
        <v>670790</v>
      </c>
      <c r="V361" s="62"/>
      <c r="W361" s="58">
        <f t="shared" si="59"/>
        <v>670790</v>
      </c>
    </row>
    <row r="362" spans="1:23" ht="15" hidden="1">
      <c r="A362" s="72"/>
      <c r="B362" s="72"/>
      <c r="C362" s="72">
        <v>4040</v>
      </c>
      <c r="D362" s="73" t="s">
        <v>110</v>
      </c>
      <c r="E362" s="105">
        <v>41570</v>
      </c>
      <c r="F362" s="73"/>
      <c r="G362" s="105">
        <v>41570</v>
      </c>
      <c r="H362">
        <v>4346</v>
      </c>
      <c r="I362" s="105">
        <f t="shared" si="57"/>
        <v>45916</v>
      </c>
      <c r="J362" s="1"/>
      <c r="K362" s="105">
        <f t="shared" si="57"/>
        <v>45916</v>
      </c>
      <c r="M362" s="105">
        <f t="shared" si="57"/>
        <v>45916</v>
      </c>
      <c r="N362">
        <v>5300</v>
      </c>
      <c r="O362" s="105">
        <f t="shared" si="57"/>
        <v>51216</v>
      </c>
      <c r="Q362" s="105">
        <f t="shared" si="57"/>
        <v>51216</v>
      </c>
      <c r="R362" s="107"/>
      <c r="S362" s="105">
        <f t="shared" si="57"/>
        <v>51216</v>
      </c>
      <c r="T362" s="62"/>
      <c r="U362" s="58">
        <f t="shared" si="58"/>
        <v>51216</v>
      </c>
      <c r="V362" s="62"/>
      <c r="W362" s="58">
        <f t="shared" si="59"/>
        <v>51216</v>
      </c>
    </row>
    <row r="363" spans="1:23" ht="15" hidden="1">
      <c r="A363" s="72"/>
      <c r="B363" s="72"/>
      <c r="C363" s="72">
        <v>4110</v>
      </c>
      <c r="D363" s="73" t="s">
        <v>86</v>
      </c>
      <c r="E363" s="105">
        <v>123700</v>
      </c>
      <c r="F363" s="73"/>
      <c r="G363" s="105">
        <v>123700</v>
      </c>
      <c r="I363" s="105">
        <f t="shared" si="57"/>
        <v>123700</v>
      </c>
      <c r="J363" s="1"/>
      <c r="K363" s="105">
        <f t="shared" si="57"/>
        <v>123700</v>
      </c>
      <c r="M363" s="105">
        <f t="shared" si="57"/>
        <v>123700</v>
      </c>
      <c r="N363">
        <v>15100</v>
      </c>
      <c r="O363" s="105">
        <f t="shared" si="57"/>
        <v>138800</v>
      </c>
      <c r="Q363" s="105">
        <f t="shared" si="57"/>
        <v>138800</v>
      </c>
      <c r="R363" s="107"/>
      <c r="S363" s="105">
        <f t="shared" si="57"/>
        <v>138800</v>
      </c>
      <c r="T363" s="62"/>
      <c r="U363" s="58">
        <f t="shared" si="58"/>
        <v>138800</v>
      </c>
      <c r="V363" s="62"/>
      <c r="W363" s="58">
        <f t="shared" si="59"/>
        <v>138800</v>
      </c>
    </row>
    <row r="364" spans="1:23" ht="15" hidden="1">
      <c r="A364" s="72"/>
      <c r="B364" s="72"/>
      <c r="C364" s="72">
        <v>4120</v>
      </c>
      <c r="D364" s="73" t="s">
        <v>87</v>
      </c>
      <c r="E364" s="105">
        <v>17240</v>
      </c>
      <c r="F364" s="73"/>
      <c r="G364" s="105">
        <v>17240</v>
      </c>
      <c r="I364" s="105">
        <f t="shared" si="57"/>
        <v>17240</v>
      </c>
      <c r="J364" s="1"/>
      <c r="K364" s="105">
        <f t="shared" si="57"/>
        <v>17240</v>
      </c>
      <c r="M364" s="105">
        <f t="shared" si="57"/>
        <v>17240</v>
      </c>
      <c r="N364">
        <v>2100</v>
      </c>
      <c r="O364" s="105">
        <f t="shared" si="57"/>
        <v>19340</v>
      </c>
      <c r="Q364" s="105">
        <f t="shared" si="57"/>
        <v>19340</v>
      </c>
      <c r="R364" s="107"/>
      <c r="S364" s="105">
        <f t="shared" si="57"/>
        <v>19340</v>
      </c>
      <c r="T364" s="62"/>
      <c r="U364" s="58">
        <f t="shared" si="58"/>
        <v>19340</v>
      </c>
      <c r="V364" s="62"/>
      <c r="W364" s="58">
        <f t="shared" si="59"/>
        <v>19340</v>
      </c>
    </row>
    <row r="365" spans="1:23" ht="30" hidden="1">
      <c r="A365" s="72"/>
      <c r="B365" s="72"/>
      <c r="C365" s="72">
        <v>4140</v>
      </c>
      <c r="D365" s="73" t="s">
        <v>134</v>
      </c>
      <c r="E365" s="105">
        <v>3240</v>
      </c>
      <c r="F365" s="73"/>
      <c r="G365" s="105">
        <v>3240</v>
      </c>
      <c r="I365" s="105">
        <f t="shared" si="57"/>
        <v>3240</v>
      </c>
      <c r="J365" s="1"/>
      <c r="K365" s="105">
        <f t="shared" si="57"/>
        <v>3240</v>
      </c>
      <c r="M365" s="105">
        <f t="shared" si="57"/>
        <v>3240</v>
      </c>
      <c r="N365">
        <v>1300</v>
      </c>
      <c r="O365" s="105">
        <f t="shared" si="57"/>
        <v>4540</v>
      </c>
      <c r="P365">
        <v>-1300</v>
      </c>
      <c r="Q365" s="105">
        <f t="shared" si="57"/>
        <v>3240</v>
      </c>
      <c r="R365" s="107"/>
      <c r="S365" s="105">
        <f t="shared" si="57"/>
        <v>3240</v>
      </c>
      <c r="T365" s="62"/>
      <c r="U365" s="58">
        <f t="shared" si="58"/>
        <v>3240</v>
      </c>
      <c r="V365" s="62"/>
      <c r="W365" s="58">
        <f t="shared" si="59"/>
        <v>3240</v>
      </c>
    </row>
    <row r="366" spans="1:23" ht="15" hidden="1">
      <c r="A366" s="72"/>
      <c r="B366" s="72"/>
      <c r="C366" s="72">
        <v>4210</v>
      </c>
      <c r="D366" s="73" t="s">
        <v>88</v>
      </c>
      <c r="E366" s="105">
        <v>14320</v>
      </c>
      <c r="F366" s="73"/>
      <c r="G366" s="105">
        <v>14320</v>
      </c>
      <c r="I366" s="105">
        <f t="shared" si="57"/>
        <v>14320</v>
      </c>
      <c r="J366" s="1"/>
      <c r="K366" s="105">
        <f t="shared" si="57"/>
        <v>14320</v>
      </c>
      <c r="M366" s="105">
        <f t="shared" si="57"/>
        <v>14320</v>
      </c>
      <c r="N366">
        <v>1000</v>
      </c>
      <c r="O366" s="105">
        <f t="shared" si="57"/>
        <v>15320</v>
      </c>
      <c r="P366">
        <v>1300</v>
      </c>
      <c r="Q366" s="105">
        <f t="shared" si="57"/>
        <v>16620</v>
      </c>
      <c r="R366" s="107"/>
      <c r="S366" s="105">
        <f t="shared" si="57"/>
        <v>16620</v>
      </c>
      <c r="T366" s="62"/>
      <c r="U366" s="58">
        <f t="shared" si="58"/>
        <v>16620</v>
      </c>
      <c r="V366" s="62"/>
      <c r="W366" s="58">
        <f t="shared" si="59"/>
        <v>16620</v>
      </c>
    </row>
    <row r="367" spans="1:23" ht="30" hidden="1">
      <c r="A367" s="72"/>
      <c r="B367" s="72"/>
      <c r="C367" s="72">
        <v>4240</v>
      </c>
      <c r="D367" s="73" t="s">
        <v>135</v>
      </c>
      <c r="E367" s="105">
        <v>3660</v>
      </c>
      <c r="F367" s="73"/>
      <c r="G367" s="105">
        <v>3660</v>
      </c>
      <c r="I367" s="105">
        <f t="shared" si="57"/>
        <v>3660</v>
      </c>
      <c r="J367" s="1"/>
      <c r="K367" s="105">
        <f t="shared" si="57"/>
        <v>3660</v>
      </c>
      <c r="M367" s="105">
        <f t="shared" si="57"/>
        <v>3660</v>
      </c>
      <c r="N367">
        <v>5000</v>
      </c>
      <c r="O367" s="105">
        <f t="shared" si="57"/>
        <v>8660</v>
      </c>
      <c r="P367">
        <v>-5000</v>
      </c>
      <c r="Q367" s="105">
        <f t="shared" si="57"/>
        <v>3660</v>
      </c>
      <c r="R367" s="107"/>
      <c r="S367" s="105">
        <f t="shared" si="57"/>
        <v>3660</v>
      </c>
      <c r="T367" s="62"/>
      <c r="U367" s="58">
        <f t="shared" si="58"/>
        <v>3660</v>
      </c>
      <c r="V367" s="62"/>
      <c r="W367" s="58">
        <f t="shared" si="59"/>
        <v>3660</v>
      </c>
    </row>
    <row r="368" spans="1:23" ht="15" hidden="1">
      <c r="A368" s="72"/>
      <c r="B368" s="72"/>
      <c r="C368" s="72">
        <v>4260</v>
      </c>
      <c r="D368" s="73" t="s">
        <v>112</v>
      </c>
      <c r="E368" s="105">
        <v>31770</v>
      </c>
      <c r="F368" s="73"/>
      <c r="G368" s="105">
        <v>31770</v>
      </c>
      <c r="I368" s="105">
        <f t="shared" si="57"/>
        <v>31770</v>
      </c>
      <c r="J368" s="1"/>
      <c r="K368" s="105">
        <f t="shared" si="57"/>
        <v>31770</v>
      </c>
      <c r="M368" s="105">
        <f t="shared" si="57"/>
        <v>31770</v>
      </c>
      <c r="N368">
        <v>3600</v>
      </c>
      <c r="O368" s="105">
        <f t="shared" si="57"/>
        <v>35370</v>
      </c>
      <c r="P368">
        <v>5000</v>
      </c>
      <c r="Q368" s="105">
        <f t="shared" si="57"/>
        <v>40370</v>
      </c>
      <c r="R368" s="107"/>
      <c r="S368" s="105">
        <f t="shared" si="57"/>
        <v>40370</v>
      </c>
      <c r="T368" s="62"/>
      <c r="U368" s="58">
        <f t="shared" si="58"/>
        <v>40370</v>
      </c>
      <c r="V368" s="62"/>
      <c r="W368" s="58">
        <f t="shared" si="59"/>
        <v>40370</v>
      </c>
    </row>
    <row r="369" spans="1:23" ht="15" hidden="1">
      <c r="A369" s="72"/>
      <c r="B369" s="72"/>
      <c r="C369" s="72">
        <v>4270</v>
      </c>
      <c r="D369" s="73" t="s">
        <v>97</v>
      </c>
      <c r="E369" s="105">
        <v>5180</v>
      </c>
      <c r="F369" s="73"/>
      <c r="G369" s="105">
        <v>5180</v>
      </c>
      <c r="I369" s="105">
        <f t="shared" si="57"/>
        <v>5180</v>
      </c>
      <c r="J369" s="1"/>
      <c r="K369" s="105">
        <f t="shared" si="57"/>
        <v>5180</v>
      </c>
      <c r="M369" s="105">
        <f t="shared" si="57"/>
        <v>5180</v>
      </c>
      <c r="N369">
        <v>1200</v>
      </c>
      <c r="O369" s="105">
        <f t="shared" si="57"/>
        <v>6380</v>
      </c>
      <c r="Q369" s="105">
        <f t="shared" si="57"/>
        <v>6380</v>
      </c>
      <c r="R369" s="107"/>
      <c r="S369" s="105">
        <f t="shared" si="57"/>
        <v>6380</v>
      </c>
      <c r="T369" s="62"/>
      <c r="U369" s="58">
        <f t="shared" si="58"/>
        <v>6380</v>
      </c>
      <c r="V369" s="62"/>
      <c r="W369" s="58">
        <f t="shared" si="59"/>
        <v>6380</v>
      </c>
    </row>
    <row r="370" spans="1:23" ht="15" hidden="1">
      <c r="A370" s="72"/>
      <c r="B370" s="72"/>
      <c r="C370" s="72">
        <v>4280</v>
      </c>
      <c r="D370" s="73" t="s">
        <v>113</v>
      </c>
      <c r="E370" s="105">
        <v>1250</v>
      </c>
      <c r="F370" s="73"/>
      <c r="G370" s="105">
        <v>1250</v>
      </c>
      <c r="I370" s="105">
        <f t="shared" si="57"/>
        <v>1250</v>
      </c>
      <c r="J370" s="1"/>
      <c r="K370" s="105">
        <f t="shared" si="57"/>
        <v>1250</v>
      </c>
      <c r="M370" s="105">
        <f t="shared" si="57"/>
        <v>1250</v>
      </c>
      <c r="N370">
        <v>2000</v>
      </c>
      <c r="O370" s="105">
        <f t="shared" si="57"/>
        <v>3250</v>
      </c>
      <c r="P370">
        <v>-2000</v>
      </c>
      <c r="Q370" s="105">
        <f t="shared" si="57"/>
        <v>1250</v>
      </c>
      <c r="R370" s="107"/>
      <c r="S370" s="105">
        <f t="shared" si="57"/>
        <v>1250</v>
      </c>
      <c r="T370" s="62"/>
      <c r="U370" s="58">
        <f t="shared" si="58"/>
        <v>1250</v>
      </c>
      <c r="V370" s="62"/>
      <c r="W370" s="58">
        <f t="shared" si="59"/>
        <v>1250</v>
      </c>
    </row>
    <row r="371" spans="1:23" ht="15" hidden="1">
      <c r="A371" s="72"/>
      <c r="B371" s="72"/>
      <c r="C371" s="72">
        <v>4300</v>
      </c>
      <c r="D371" s="73" t="s">
        <v>89</v>
      </c>
      <c r="E371" s="105">
        <v>26590</v>
      </c>
      <c r="F371" s="73"/>
      <c r="G371" s="105">
        <v>26590</v>
      </c>
      <c r="I371" s="105">
        <f t="shared" si="57"/>
        <v>26590</v>
      </c>
      <c r="J371" s="1"/>
      <c r="K371" s="105">
        <f t="shared" si="57"/>
        <v>26590</v>
      </c>
      <c r="M371" s="105">
        <f t="shared" si="57"/>
        <v>26590</v>
      </c>
      <c r="N371">
        <v>2600</v>
      </c>
      <c r="O371" s="105">
        <f t="shared" si="57"/>
        <v>29190</v>
      </c>
      <c r="P371">
        <v>1900</v>
      </c>
      <c r="Q371" s="105">
        <f t="shared" si="57"/>
        <v>31090</v>
      </c>
      <c r="R371" s="107"/>
      <c r="S371" s="105">
        <f t="shared" si="57"/>
        <v>31090</v>
      </c>
      <c r="T371" s="62"/>
      <c r="U371" s="58">
        <f t="shared" si="58"/>
        <v>31090</v>
      </c>
      <c r="V371" s="62"/>
      <c r="W371" s="58">
        <f t="shared" si="59"/>
        <v>31090</v>
      </c>
    </row>
    <row r="372" spans="1:23" ht="15" hidden="1">
      <c r="A372" s="72"/>
      <c r="B372" s="72"/>
      <c r="C372" s="72">
        <v>4350</v>
      </c>
      <c r="D372" s="73" t="s">
        <v>114</v>
      </c>
      <c r="E372" s="105">
        <v>1180</v>
      </c>
      <c r="F372" s="73"/>
      <c r="G372" s="105">
        <v>1180</v>
      </c>
      <c r="I372" s="105">
        <f t="shared" si="57"/>
        <v>1180</v>
      </c>
      <c r="J372" s="1"/>
      <c r="K372" s="105">
        <f t="shared" si="57"/>
        <v>1180</v>
      </c>
      <c r="M372" s="105">
        <f t="shared" si="57"/>
        <v>1180</v>
      </c>
      <c r="N372">
        <v>200</v>
      </c>
      <c r="O372" s="105">
        <f t="shared" si="57"/>
        <v>1380</v>
      </c>
      <c r="P372">
        <v>100</v>
      </c>
      <c r="Q372" s="105">
        <f t="shared" si="57"/>
        <v>1480</v>
      </c>
      <c r="R372" s="107"/>
      <c r="S372" s="105">
        <f t="shared" si="57"/>
        <v>1480</v>
      </c>
      <c r="T372" s="62"/>
      <c r="U372" s="58">
        <f t="shared" si="58"/>
        <v>1480</v>
      </c>
      <c r="V372" s="62"/>
      <c r="W372" s="58">
        <f t="shared" si="59"/>
        <v>1480</v>
      </c>
    </row>
    <row r="373" spans="1:23" ht="30" hidden="1">
      <c r="A373" s="72"/>
      <c r="B373" s="72"/>
      <c r="C373" s="72">
        <v>4360</v>
      </c>
      <c r="D373" s="73" t="s">
        <v>115</v>
      </c>
      <c r="E373" s="105">
        <v>1475</v>
      </c>
      <c r="F373" s="73"/>
      <c r="G373" s="105">
        <v>1475</v>
      </c>
      <c r="I373" s="105">
        <f t="shared" si="57"/>
        <v>1475</v>
      </c>
      <c r="J373" s="1"/>
      <c r="K373" s="105">
        <f t="shared" si="57"/>
        <v>1475</v>
      </c>
      <c r="M373" s="105">
        <f t="shared" si="57"/>
        <v>1475</v>
      </c>
      <c r="N373">
        <v>200</v>
      </c>
      <c r="O373" s="105">
        <f t="shared" si="57"/>
        <v>1675</v>
      </c>
      <c r="P373">
        <v>-200</v>
      </c>
      <c r="Q373" s="105">
        <f t="shared" si="57"/>
        <v>1475</v>
      </c>
      <c r="R373" s="107"/>
      <c r="S373" s="105">
        <f t="shared" si="57"/>
        <v>1475</v>
      </c>
      <c r="T373" s="62"/>
      <c r="U373" s="58">
        <f t="shared" si="58"/>
        <v>1475</v>
      </c>
      <c r="V373" s="62"/>
      <c r="W373" s="58">
        <f t="shared" si="59"/>
        <v>1475</v>
      </c>
    </row>
    <row r="374" spans="1:23" ht="30" hidden="1">
      <c r="A374" s="72"/>
      <c r="B374" s="72"/>
      <c r="C374" s="72">
        <v>4370</v>
      </c>
      <c r="D374" s="73" t="s">
        <v>116</v>
      </c>
      <c r="E374" s="105">
        <v>760</v>
      </c>
      <c r="F374" s="73"/>
      <c r="G374" s="105">
        <v>760</v>
      </c>
      <c r="I374" s="105">
        <f t="shared" si="57"/>
        <v>760</v>
      </c>
      <c r="J374" s="1"/>
      <c r="K374" s="105">
        <f t="shared" si="57"/>
        <v>760</v>
      </c>
      <c r="M374" s="105">
        <f t="shared" si="57"/>
        <v>760</v>
      </c>
      <c r="N374">
        <v>800</v>
      </c>
      <c r="O374" s="105">
        <f t="shared" si="57"/>
        <v>1560</v>
      </c>
      <c r="P374">
        <v>-200</v>
      </c>
      <c r="Q374" s="105">
        <f t="shared" si="57"/>
        <v>1360</v>
      </c>
      <c r="R374" s="107"/>
      <c r="S374" s="105">
        <f t="shared" si="57"/>
        <v>1360</v>
      </c>
      <c r="T374" s="62"/>
      <c r="U374" s="58">
        <f t="shared" si="58"/>
        <v>1360</v>
      </c>
      <c r="V374" s="62"/>
      <c r="W374" s="58">
        <f t="shared" si="59"/>
        <v>1360</v>
      </c>
    </row>
    <row r="375" spans="1:23" ht="15" hidden="1">
      <c r="A375" s="72"/>
      <c r="B375" s="72"/>
      <c r="C375" s="72">
        <v>4410</v>
      </c>
      <c r="D375" s="73" t="s">
        <v>106</v>
      </c>
      <c r="E375" s="105">
        <v>1364</v>
      </c>
      <c r="F375" s="73"/>
      <c r="G375" s="105">
        <v>1364</v>
      </c>
      <c r="I375" s="105">
        <f t="shared" si="57"/>
        <v>1364</v>
      </c>
      <c r="J375" s="1"/>
      <c r="K375" s="105">
        <f t="shared" si="57"/>
        <v>1364</v>
      </c>
      <c r="M375" s="105">
        <f t="shared" si="57"/>
        <v>1364</v>
      </c>
      <c r="N375">
        <v>100</v>
      </c>
      <c r="O375" s="105">
        <f t="shared" si="57"/>
        <v>1464</v>
      </c>
      <c r="P375">
        <v>400</v>
      </c>
      <c r="Q375" s="105">
        <f t="shared" si="57"/>
        <v>1864</v>
      </c>
      <c r="R375" s="107"/>
      <c r="S375" s="105">
        <f t="shared" si="57"/>
        <v>1864</v>
      </c>
      <c r="T375" s="62"/>
      <c r="U375" s="58">
        <f t="shared" si="58"/>
        <v>1864</v>
      </c>
      <c r="V375" s="62"/>
      <c r="W375" s="58">
        <f t="shared" si="59"/>
        <v>1864</v>
      </c>
    </row>
    <row r="376" spans="1:23" ht="15" hidden="1">
      <c r="A376" s="72"/>
      <c r="B376" s="72"/>
      <c r="C376" s="72">
        <v>4430</v>
      </c>
      <c r="D376" s="73" t="s">
        <v>90</v>
      </c>
      <c r="E376" s="105">
        <v>1010</v>
      </c>
      <c r="F376" s="73"/>
      <c r="G376" s="105">
        <v>1010</v>
      </c>
      <c r="I376" s="105">
        <f aca="true" t="shared" si="60" ref="I376:S380">G376+H376</f>
        <v>1010</v>
      </c>
      <c r="J376" s="1"/>
      <c r="K376" s="105">
        <f t="shared" si="60"/>
        <v>1010</v>
      </c>
      <c r="M376" s="105">
        <f t="shared" si="60"/>
        <v>1010</v>
      </c>
      <c r="N376">
        <v>5665</v>
      </c>
      <c r="O376" s="105">
        <f t="shared" si="60"/>
        <v>6675</v>
      </c>
      <c r="P376">
        <v>-5665</v>
      </c>
      <c r="Q376" s="105">
        <f t="shared" si="60"/>
        <v>1010</v>
      </c>
      <c r="R376" s="107"/>
      <c r="S376" s="105">
        <f t="shared" si="60"/>
        <v>1010</v>
      </c>
      <c r="T376" s="62"/>
      <c r="U376" s="58">
        <f t="shared" si="58"/>
        <v>1010</v>
      </c>
      <c r="V376" s="62"/>
      <c r="W376" s="58">
        <f t="shared" si="59"/>
        <v>1010</v>
      </c>
    </row>
    <row r="377" spans="1:23" ht="30" hidden="1">
      <c r="A377" s="72"/>
      <c r="B377" s="72"/>
      <c r="C377" s="72">
        <v>4440</v>
      </c>
      <c r="D377" s="73" t="s">
        <v>118</v>
      </c>
      <c r="E377" s="105">
        <v>40420</v>
      </c>
      <c r="F377" s="73"/>
      <c r="G377" s="105">
        <v>40420</v>
      </c>
      <c r="I377" s="105">
        <f t="shared" si="60"/>
        <v>40420</v>
      </c>
      <c r="J377" s="1"/>
      <c r="K377" s="105">
        <f t="shared" si="60"/>
        <v>40420</v>
      </c>
      <c r="M377" s="105">
        <f t="shared" si="60"/>
        <v>40420</v>
      </c>
      <c r="N377">
        <v>100</v>
      </c>
      <c r="O377" s="105">
        <f t="shared" si="60"/>
        <v>40520</v>
      </c>
      <c r="P377">
        <v>5565</v>
      </c>
      <c r="Q377" s="105">
        <f t="shared" si="60"/>
        <v>46085</v>
      </c>
      <c r="R377" s="107"/>
      <c r="S377" s="105">
        <f t="shared" si="60"/>
        <v>46085</v>
      </c>
      <c r="T377" s="62"/>
      <c r="U377" s="58">
        <f t="shared" si="58"/>
        <v>46085</v>
      </c>
      <c r="V377" s="62"/>
      <c r="W377" s="58">
        <f t="shared" si="59"/>
        <v>46085</v>
      </c>
    </row>
    <row r="378" spans="1:23" ht="30" hidden="1">
      <c r="A378" s="72"/>
      <c r="B378" s="72"/>
      <c r="C378" s="72">
        <v>4700</v>
      </c>
      <c r="D378" s="73" t="s">
        <v>119</v>
      </c>
      <c r="E378" s="105">
        <v>540</v>
      </c>
      <c r="F378" s="73"/>
      <c r="G378" s="105">
        <v>540</v>
      </c>
      <c r="I378" s="105">
        <f t="shared" si="60"/>
        <v>540</v>
      </c>
      <c r="J378" s="1"/>
      <c r="K378" s="105">
        <f t="shared" si="60"/>
        <v>540</v>
      </c>
      <c r="M378" s="105">
        <f t="shared" si="60"/>
        <v>540</v>
      </c>
      <c r="O378" s="105">
        <f t="shared" si="60"/>
        <v>540</v>
      </c>
      <c r="Q378" s="105">
        <f t="shared" si="60"/>
        <v>540</v>
      </c>
      <c r="R378" s="107"/>
      <c r="S378" s="105">
        <f t="shared" si="60"/>
        <v>540</v>
      </c>
      <c r="T378" s="62"/>
      <c r="U378" s="58">
        <f t="shared" si="58"/>
        <v>540</v>
      </c>
      <c r="V378" s="62"/>
      <c r="W378" s="58">
        <f t="shared" si="59"/>
        <v>540</v>
      </c>
    </row>
    <row r="379" spans="1:23" ht="30" hidden="1">
      <c r="A379" s="72"/>
      <c r="B379" s="72"/>
      <c r="C379" s="72">
        <v>4740</v>
      </c>
      <c r="D379" s="73" t="s">
        <v>91</v>
      </c>
      <c r="E379" s="105">
        <v>2145</v>
      </c>
      <c r="F379" s="73"/>
      <c r="G379" s="105">
        <v>2145</v>
      </c>
      <c r="I379" s="105">
        <f t="shared" si="60"/>
        <v>2145</v>
      </c>
      <c r="J379" s="1"/>
      <c r="K379" s="105">
        <f t="shared" si="60"/>
        <v>2145</v>
      </c>
      <c r="M379" s="105">
        <f t="shared" si="60"/>
        <v>2145</v>
      </c>
      <c r="O379" s="105">
        <f t="shared" si="60"/>
        <v>2145</v>
      </c>
      <c r="P379">
        <v>100</v>
      </c>
      <c r="Q379" s="105">
        <f t="shared" si="60"/>
        <v>2245</v>
      </c>
      <c r="R379" s="107"/>
      <c r="S379" s="105">
        <f t="shared" si="60"/>
        <v>2245</v>
      </c>
      <c r="T379" s="62"/>
      <c r="U379" s="58">
        <f t="shared" si="58"/>
        <v>2245</v>
      </c>
      <c r="V379" s="62"/>
      <c r="W379" s="58">
        <f t="shared" si="59"/>
        <v>2245</v>
      </c>
    </row>
    <row r="380" spans="1:23" ht="30" hidden="1">
      <c r="A380" s="72"/>
      <c r="B380" s="72"/>
      <c r="C380" s="72">
        <v>4750</v>
      </c>
      <c r="D380" s="73" t="s">
        <v>120</v>
      </c>
      <c r="E380" s="105">
        <v>2680</v>
      </c>
      <c r="F380" s="73"/>
      <c r="G380" s="105">
        <v>2680</v>
      </c>
      <c r="I380" s="105">
        <f t="shared" si="60"/>
        <v>2680</v>
      </c>
      <c r="J380" s="1"/>
      <c r="K380" s="105">
        <f t="shared" si="60"/>
        <v>2680</v>
      </c>
      <c r="M380" s="105">
        <f t="shared" si="60"/>
        <v>2680</v>
      </c>
      <c r="N380">
        <v>200</v>
      </c>
      <c r="O380" s="105">
        <f t="shared" si="60"/>
        <v>2880</v>
      </c>
      <c r="Q380" s="105">
        <f t="shared" si="60"/>
        <v>2880</v>
      </c>
      <c r="R380" s="107"/>
      <c r="S380" s="105">
        <f t="shared" si="60"/>
        <v>2880</v>
      </c>
      <c r="T380" s="62"/>
      <c r="U380" s="58">
        <f t="shared" si="58"/>
        <v>2880</v>
      </c>
      <c r="V380" s="62"/>
      <c r="W380" s="58">
        <f t="shared" si="59"/>
        <v>2880</v>
      </c>
    </row>
    <row r="381" spans="1:23" ht="15" hidden="1">
      <c r="A381" s="72"/>
      <c r="B381" s="72">
        <v>80113</v>
      </c>
      <c r="C381" s="72"/>
      <c r="D381" s="73" t="s">
        <v>142</v>
      </c>
      <c r="E381" s="102">
        <f>SUM(E382:E383)</f>
        <v>288000</v>
      </c>
      <c r="F381" s="73"/>
      <c r="G381" s="102">
        <f>SUM(G382:G383)</f>
        <v>288000</v>
      </c>
      <c r="I381" s="102">
        <f>SUM(I382:I383)</f>
        <v>288000</v>
      </c>
      <c r="J381" s="102">
        <f>SUM(J382:J383)</f>
        <v>7800</v>
      </c>
      <c r="K381" s="102">
        <f>SUM(K382:K383)</f>
        <v>295800</v>
      </c>
      <c r="M381" s="102">
        <f>SUM(M382:M383)</f>
        <v>295800</v>
      </c>
      <c r="O381" s="102">
        <f>SUM(O382:O383)</f>
        <v>295800</v>
      </c>
      <c r="Q381" s="102">
        <f>SUM(Q382:Q383)</f>
        <v>295800</v>
      </c>
      <c r="R381" s="107"/>
      <c r="S381" s="102">
        <f>SUM(S382:S383)</f>
        <v>295800</v>
      </c>
      <c r="T381" s="62"/>
      <c r="U381" s="102">
        <f>SUM(U382:U383)</f>
        <v>295800</v>
      </c>
      <c r="V381" s="62"/>
      <c r="W381" s="102">
        <f>SUM(W382:W383)</f>
        <v>295800</v>
      </c>
    </row>
    <row r="382" spans="1:23" ht="15" hidden="1">
      <c r="A382" s="72"/>
      <c r="B382" s="72"/>
      <c r="C382" s="72">
        <v>4210</v>
      </c>
      <c r="D382" s="73" t="s">
        <v>88</v>
      </c>
      <c r="E382" s="105">
        <v>3000</v>
      </c>
      <c r="F382" s="73"/>
      <c r="G382" s="105">
        <v>3000</v>
      </c>
      <c r="I382" s="105">
        <v>3000</v>
      </c>
      <c r="J382" s="1"/>
      <c r="K382" s="105">
        <v>3000</v>
      </c>
      <c r="M382" s="105">
        <v>3000</v>
      </c>
      <c r="O382" s="105">
        <v>3000</v>
      </c>
      <c r="Q382" s="105">
        <v>3000</v>
      </c>
      <c r="R382" s="107"/>
      <c r="S382" s="105">
        <v>3000</v>
      </c>
      <c r="T382" s="62"/>
      <c r="U382" s="58">
        <v>3000</v>
      </c>
      <c r="V382" s="62"/>
      <c r="W382" s="58">
        <v>3000</v>
      </c>
    </row>
    <row r="383" spans="1:23" ht="15" hidden="1">
      <c r="A383" s="72"/>
      <c r="B383" s="72"/>
      <c r="C383" s="72">
        <v>4300</v>
      </c>
      <c r="D383" s="73" t="s">
        <v>89</v>
      </c>
      <c r="E383" s="105">
        <v>285000</v>
      </c>
      <c r="F383" s="73"/>
      <c r="G383" s="105">
        <v>285000</v>
      </c>
      <c r="I383" s="105">
        <v>285000</v>
      </c>
      <c r="J383" s="1">
        <v>7800</v>
      </c>
      <c r="K383" s="105">
        <f>I383+J383</f>
        <v>292800</v>
      </c>
      <c r="M383" s="105">
        <f>K383+L383</f>
        <v>292800</v>
      </c>
      <c r="O383" s="105">
        <f>M383+N383</f>
        <v>292800</v>
      </c>
      <c r="Q383" s="105">
        <f>O383+P383</f>
        <v>292800</v>
      </c>
      <c r="R383" s="107"/>
      <c r="S383" s="105">
        <f>Q383+R383</f>
        <v>292800</v>
      </c>
      <c r="T383" s="62"/>
      <c r="U383" s="58">
        <f>S383+T383</f>
        <v>292800</v>
      </c>
      <c r="V383" s="62"/>
      <c r="W383" s="58">
        <f>U383+V383</f>
        <v>292800</v>
      </c>
    </row>
    <row r="384" spans="1:23" ht="15" hidden="1">
      <c r="A384" s="72"/>
      <c r="B384" s="72">
        <v>80146</v>
      </c>
      <c r="C384" s="72"/>
      <c r="D384" s="73" t="s">
        <v>143</v>
      </c>
      <c r="E384" s="102">
        <f>E385+E386</f>
        <v>17820</v>
      </c>
      <c r="F384" s="73"/>
      <c r="G384" s="102">
        <f>G385+G386</f>
        <v>17820</v>
      </c>
      <c r="I384" s="102">
        <f>I385+I386</f>
        <v>17820</v>
      </c>
      <c r="J384" s="1"/>
      <c r="K384" s="102">
        <f>K385+K386</f>
        <v>17820</v>
      </c>
      <c r="M384" s="102">
        <f>M385+M386</f>
        <v>17820</v>
      </c>
      <c r="N384" s="102">
        <f>N385+N386</f>
        <v>2126</v>
      </c>
      <c r="O384" s="102">
        <f>O385+O386</f>
        <v>19946</v>
      </c>
      <c r="Q384" s="102">
        <f>Q385+Q386</f>
        <v>19946</v>
      </c>
      <c r="R384" s="107"/>
      <c r="S384" s="102">
        <f>S385+S386</f>
        <v>19946</v>
      </c>
      <c r="T384" s="62"/>
      <c r="U384" s="102">
        <f>U385+U386</f>
        <v>19946</v>
      </c>
      <c r="V384" s="62"/>
      <c r="W384" s="102">
        <f>W385+W386</f>
        <v>19946</v>
      </c>
    </row>
    <row r="385" spans="1:23" ht="15" hidden="1">
      <c r="A385" s="72"/>
      <c r="B385" s="72"/>
      <c r="C385" s="72">
        <v>4300</v>
      </c>
      <c r="D385" s="73" t="s">
        <v>89</v>
      </c>
      <c r="E385" s="105">
        <v>16770</v>
      </c>
      <c r="F385" s="73"/>
      <c r="G385" s="105">
        <v>16770</v>
      </c>
      <c r="I385" s="105">
        <v>16770</v>
      </c>
      <c r="J385" s="1"/>
      <c r="K385" s="105">
        <v>16770</v>
      </c>
      <c r="M385" s="105">
        <v>16770</v>
      </c>
      <c r="N385" s="56">
        <v>2126</v>
      </c>
      <c r="O385" s="105">
        <f>M385+N385</f>
        <v>18896</v>
      </c>
      <c r="Q385" s="105">
        <f>O385+P385</f>
        <v>18896</v>
      </c>
      <c r="R385" s="107"/>
      <c r="S385" s="105">
        <f>Q385+R385</f>
        <v>18896</v>
      </c>
      <c r="T385" s="62"/>
      <c r="U385" s="58">
        <f>S385+T385</f>
        <v>18896</v>
      </c>
      <c r="V385" s="62"/>
      <c r="W385" s="58">
        <f>U385+V385</f>
        <v>18896</v>
      </c>
    </row>
    <row r="386" spans="1:23" ht="15" hidden="1">
      <c r="A386" s="72"/>
      <c r="B386" s="72"/>
      <c r="C386" s="72">
        <v>4410</v>
      </c>
      <c r="D386" s="73" t="s">
        <v>106</v>
      </c>
      <c r="E386" s="105">
        <v>1050</v>
      </c>
      <c r="F386" s="73"/>
      <c r="G386" s="105">
        <v>1050</v>
      </c>
      <c r="I386" s="105">
        <v>1050</v>
      </c>
      <c r="J386" s="1"/>
      <c r="K386" s="105">
        <v>1050</v>
      </c>
      <c r="M386" s="105">
        <v>1050</v>
      </c>
      <c r="O386" s="105">
        <v>1050</v>
      </c>
      <c r="Q386" s="105">
        <v>1050</v>
      </c>
      <c r="R386" s="107"/>
      <c r="S386" s="105">
        <v>1050</v>
      </c>
      <c r="T386" s="62"/>
      <c r="U386" s="58">
        <v>1050</v>
      </c>
      <c r="V386" s="62"/>
      <c r="W386" s="58">
        <v>1050</v>
      </c>
    </row>
    <row r="387" spans="1:23" ht="15" hidden="1">
      <c r="A387" s="72"/>
      <c r="B387" s="72">
        <v>80195</v>
      </c>
      <c r="C387" s="72"/>
      <c r="D387" s="73" t="s">
        <v>8</v>
      </c>
      <c r="E387" s="102">
        <f>SUM(E388:E398)</f>
        <v>125850</v>
      </c>
      <c r="F387" s="73"/>
      <c r="G387" s="102">
        <f>SUM(G388:G398)</f>
        <v>125850</v>
      </c>
      <c r="I387" s="102">
        <f>SUM(I388:I398)</f>
        <v>125850</v>
      </c>
      <c r="J387" s="102">
        <f>SUM(J388:J399)</f>
        <v>1700</v>
      </c>
      <c r="K387" s="102">
        <f>SUM(K388:K399)</f>
        <v>127550</v>
      </c>
      <c r="L387" s="102">
        <f>SUM(L388:L399)</f>
        <v>0</v>
      </c>
      <c r="M387" s="102">
        <f>SUM(M388:M399)</f>
        <v>127550</v>
      </c>
      <c r="O387" s="102">
        <f>SUM(O388:O399)</f>
        <v>127550</v>
      </c>
      <c r="P387" s="102">
        <f>SUM(P388:P399)</f>
        <v>3000</v>
      </c>
      <c r="Q387" s="102">
        <f>SUM(Q388:Q399)</f>
        <v>130550</v>
      </c>
      <c r="R387" s="102">
        <f>SUM(R388:R399)</f>
        <v>6706</v>
      </c>
      <c r="S387" s="102">
        <f>SUM(S388:S399)</f>
        <v>137256</v>
      </c>
      <c r="T387" s="102"/>
      <c r="U387" s="102">
        <f>SUM(U388:U399)</f>
        <v>137256</v>
      </c>
      <c r="V387" s="102"/>
      <c r="W387" s="102">
        <f>SUM(W388:W399)</f>
        <v>137256</v>
      </c>
    </row>
    <row r="388" spans="1:23" ht="30" hidden="1">
      <c r="A388" s="72"/>
      <c r="B388" s="72"/>
      <c r="C388" s="72">
        <v>3020</v>
      </c>
      <c r="D388" s="73" t="s">
        <v>133</v>
      </c>
      <c r="E388" s="106">
        <v>210</v>
      </c>
      <c r="F388" s="73"/>
      <c r="G388" s="106">
        <v>210</v>
      </c>
      <c r="I388" s="106">
        <v>210</v>
      </c>
      <c r="J388" s="1"/>
      <c r="K388" s="106">
        <v>210</v>
      </c>
      <c r="M388" s="106">
        <v>210</v>
      </c>
      <c r="O388" s="106">
        <v>210</v>
      </c>
      <c r="Q388" s="106">
        <v>210</v>
      </c>
      <c r="R388" s="107"/>
      <c r="S388" s="106">
        <v>210</v>
      </c>
      <c r="T388" s="62">
        <v>350</v>
      </c>
      <c r="U388" s="60">
        <f aca="true" t="shared" si="61" ref="U388:U395">S388+T388</f>
        <v>560</v>
      </c>
      <c r="V388" s="62"/>
      <c r="W388" s="60">
        <f aca="true" t="shared" si="62" ref="W388:W395">U388+V388</f>
        <v>560</v>
      </c>
    </row>
    <row r="389" spans="1:23" ht="15" hidden="1">
      <c r="A389" s="72"/>
      <c r="B389" s="72"/>
      <c r="C389" s="72">
        <v>4010</v>
      </c>
      <c r="D389" s="73" t="s">
        <v>85</v>
      </c>
      <c r="E389" s="105">
        <v>69800</v>
      </c>
      <c r="F389" s="73"/>
      <c r="G389" s="105">
        <v>69800</v>
      </c>
      <c r="I389" s="105">
        <v>69800</v>
      </c>
      <c r="J389" s="1"/>
      <c r="K389" s="105">
        <v>69800</v>
      </c>
      <c r="M389" s="105">
        <v>69800</v>
      </c>
      <c r="O389" s="105">
        <v>69800</v>
      </c>
      <c r="Q389" s="105">
        <v>69800</v>
      </c>
      <c r="R389" s="107"/>
      <c r="S389" s="105">
        <v>69800</v>
      </c>
      <c r="T389" s="62"/>
      <c r="U389" s="58">
        <f t="shared" si="61"/>
        <v>69800</v>
      </c>
      <c r="V389" s="62"/>
      <c r="W389" s="58">
        <f t="shared" si="62"/>
        <v>69800</v>
      </c>
    </row>
    <row r="390" spans="1:23" ht="15" hidden="1">
      <c r="A390" s="72"/>
      <c r="B390" s="72"/>
      <c r="C390" s="72">
        <v>4040</v>
      </c>
      <c r="D390" s="73" t="s">
        <v>110</v>
      </c>
      <c r="E390" s="105">
        <v>5500</v>
      </c>
      <c r="F390" s="73"/>
      <c r="G390" s="105">
        <v>5500</v>
      </c>
      <c r="I390" s="105">
        <v>5500</v>
      </c>
      <c r="J390" s="1"/>
      <c r="K390" s="105">
        <v>5500</v>
      </c>
      <c r="M390" s="105">
        <v>5500</v>
      </c>
      <c r="O390" s="105">
        <v>5500</v>
      </c>
      <c r="Q390" s="105">
        <v>5500</v>
      </c>
      <c r="R390" s="107"/>
      <c r="S390" s="105">
        <v>5500</v>
      </c>
      <c r="T390" s="62"/>
      <c r="U390" s="58">
        <f t="shared" si="61"/>
        <v>5500</v>
      </c>
      <c r="V390" s="62"/>
      <c r="W390" s="58">
        <f t="shared" si="62"/>
        <v>5500</v>
      </c>
    </row>
    <row r="391" spans="1:23" ht="15" hidden="1">
      <c r="A391" s="72"/>
      <c r="B391" s="72"/>
      <c r="C391" s="72">
        <v>4110</v>
      </c>
      <c r="D391" s="73" t="s">
        <v>86</v>
      </c>
      <c r="E391" s="105">
        <v>12600</v>
      </c>
      <c r="F391" s="73"/>
      <c r="G391" s="105">
        <v>12600</v>
      </c>
      <c r="I391" s="105">
        <v>12600</v>
      </c>
      <c r="J391" s="1"/>
      <c r="K391" s="105">
        <v>12600</v>
      </c>
      <c r="M391" s="105">
        <v>12600</v>
      </c>
      <c r="O391" s="105">
        <v>12600</v>
      </c>
      <c r="Q391" s="105">
        <v>12600</v>
      </c>
      <c r="R391" s="107"/>
      <c r="S391" s="105">
        <v>12600</v>
      </c>
      <c r="T391" s="62"/>
      <c r="U391" s="58">
        <f t="shared" si="61"/>
        <v>12600</v>
      </c>
      <c r="V391" s="62"/>
      <c r="W391" s="58">
        <f t="shared" si="62"/>
        <v>12600</v>
      </c>
    </row>
    <row r="392" spans="1:23" ht="15" hidden="1">
      <c r="A392" s="72"/>
      <c r="B392" s="72"/>
      <c r="C392" s="72">
        <v>4120</v>
      </c>
      <c r="D392" s="73" t="s">
        <v>87</v>
      </c>
      <c r="E392" s="105">
        <v>1790</v>
      </c>
      <c r="F392" s="73"/>
      <c r="G392" s="105">
        <v>1790</v>
      </c>
      <c r="I392" s="105">
        <v>1790</v>
      </c>
      <c r="J392" s="1"/>
      <c r="K392" s="105">
        <v>1790</v>
      </c>
      <c r="M392" s="105">
        <v>1790</v>
      </c>
      <c r="O392" s="105">
        <v>1790</v>
      </c>
      <c r="Q392" s="105">
        <v>1790</v>
      </c>
      <c r="R392" s="107"/>
      <c r="S392" s="105">
        <v>1790</v>
      </c>
      <c r="T392" s="62"/>
      <c r="U392" s="58">
        <f t="shared" si="61"/>
        <v>1790</v>
      </c>
      <c r="V392" s="62"/>
      <c r="W392" s="58">
        <f t="shared" si="62"/>
        <v>1790</v>
      </c>
    </row>
    <row r="393" spans="1:23" ht="15" hidden="1">
      <c r="A393" s="72"/>
      <c r="B393" s="72"/>
      <c r="C393" s="72">
        <v>4170</v>
      </c>
      <c r="D393" s="73" t="s">
        <v>111</v>
      </c>
      <c r="E393" s="105">
        <v>200</v>
      </c>
      <c r="F393" s="73"/>
      <c r="G393" s="105">
        <v>200</v>
      </c>
      <c r="I393" s="105">
        <v>200</v>
      </c>
      <c r="J393" s="1"/>
      <c r="K393" s="105">
        <v>200</v>
      </c>
      <c r="M393" s="105">
        <v>200</v>
      </c>
      <c r="O393" s="105">
        <v>200</v>
      </c>
      <c r="Q393" s="105">
        <v>200</v>
      </c>
      <c r="R393" s="62">
        <v>40</v>
      </c>
      <c r="S393" s="105">
        <f>Q393+R393</f>
        <v>240</v>
      </c>
      <c r="T393" s="62"/>
      <c r="U393" s="58">
        <f t="shared" si="61"/>
        <v>240</v>
      </c>
      <c r="V393" s="62"/>
      <c r="W393" s="58">
        <f t="shared" si="62"/>
        <v>240</v>
      </c>
    </row>
    <row r="394" spans="1:23" ht="15" hidden="1">
      <c r="A394" s="72"/>
      <c r="B394" s="72"/>
      <c r="C394" s="72">
        <v>4210</v>
      </c>
      <c r="D394" s="73" t="s">
        <v>88</v>
      </c>
      <c r="E394" s="105">
        <v>7800</v>
      </c>
      <c r="F394" s="73"/>
      <c r="G394" s="105">
        <v>7800</v>
      </c>
      <c r="I394" s="105">
        <v>7800</v>
      </c>
      <c r="J394" s="1">
        <v>900</v>
      </c>
      <c r="K394" s="105">
        <f>I394+J394</f>
        <v>8700</v>
      </c>
      <c r="L394" s="56">
        <v>-500</v>
      </c>
      <c r="M394" s="105">
        <f>K394+L394</f>
        <v>8200</v>
      </c>
      <c r="O394" s="105">
        <f>M394+N394</f>
        <v>8200</v>
      </c>
      <c r="Q394" s="105">
        <f>O394+P394</f>
        <v>8200</v>
      </c>
      <c r="R394" s="62">
        <v>-40</v>
      </c>
      <c r="S394" s="105">
        <f>Q394+R394</f>
        <v>8160</v>
      </c>
      <c r="T394" s="62">
        <v>-350</v>
      </c>
      <c r="U394" s="58">
        <f t="shared" si="61"/>
        <v>7810</v>
      </c>
      <c r="V394" s="62"/>
      <c r="W394" s="58">
        <f t="shared" si="62"/>
        <v>7810</v>
      </c>
    </row>
    <row r="395" spans="1:23" ht="15" hidden="1">
      <c r="A395" s="72"/>
      <c r="B395" s="72"/>
      <c r="C395" s="72">
        <v>4300</v>
      </c>
      <c r="D395" s="73" t="s">
        <v>89</v>
      </c>
      <c r="E395" s="105">
        <v>850</v>
      </c>
      <c r="F395" s="73"/>
      <c r="G395" s="105">
        <v>850</v>
      </c>
      <c r="I395" s="105">
        <v>850</v>
      </c>
      <c r="J395" s="1"/>
      <c r="K395" s="105">
        <v>850</v>
      </c>
      <c r="L395" s="56">
        <v>500</v>
      </c>
      <c r="M395" s="105">
        <f>K395+L395</f>
        <v>1350</v>
      </c>
      <c r="O395" s="105">
        <f>M395+N395</f>
        <v>1350</v>
      </c>
      <c r="P395">
        <v>3000</v>
      </c>
      <c r="Q395" s="105">
        <f>O395+P395</f>
        <v>4350</v>
      </c>
      <c r="R395" s="62">
        <v>6706</v>
      </c>
      <c r="S395" s="105">
        <f>Q395+R395</f>
        <v>11056</v>
      </c>
      <c r="T395" s="62"/>
      <c r="U395" s="58">
        <f t="shared" si="61"/>
        <v>11056</v>
      </c>
      <c r="V395" s="62"/>
      <c r="W395" s="58">
        <f t="shared" si="62"/>
        <v>11056</v>
      </c>
    </row>
    <row r="396" spans="1:23" ht="15" hidden="1">
      <c r="A396" s="72"/>
      <c r="B396" s="72"/>
      <c r="C396" s="72">
        <v>4410</v>
      </c>
      <c r="D396" s="73" t="s">
        <v>106</v>
      </c>
      <c r="E396" s="105">
        <v>700</v>
      </c>
      <c r="F396" s="73"/>
      <c r="G396" s="105">
        <v>700</v>
      </c>
      <c r="I396" s="105">
        <v>700</v>
      </c>
      <c r="J396" s="1"/>
      <c r="K396" s="105">
        <v>700</v>
      </c>
      <c r="M396" s="105">
        <v>700</v>
      </c>
      <c r="O396" s="105">
        <v>700</v>
      </c>
      <c r="Q396" s="105">
        <v>700</v>
      </c>
      <c r="R396" s="107"/>
      <c r="S396" s="105">
        <v>700</v>
      </c>
      <c r="T396" s="107"/>
      <c r="U396" s="58">
        <v>700</v>
      </c>
      <c r="V396" s="62"/>
      <c r="W396" s="58">
        <v>700</v>
      </c>
    </row>
    <row r="397" spans="1:23" ht="30" hidden="1">
      <c r="A397" s="72"/>
      <c r="B397" s="72"/>
      <c r="C397" s="72">
        <v>4440</v>
      </c>
      <c r="D397" s="73" t="s">
        <v>118</v>
      </c>
      <c r="E397" s="106">
        <v>25400</v>
      </c>
      <c r="F397" s="73"/>
      <c r="G397" s="106">
        <v>25400</v>
      </c>
      <c r="I397" s="106">
        <v>25400</v>
      </c>
      <c r="J397" s="1"/>
      <c r="K397" s="106">
        <v>25400</v>
      </c>
      <c r="M397" s="106">
        <v>25400</v>
      </c>
      <c r="O397" s="106">
        <v>25400</v>
      </c>
      <c r="Q397" s="106">
        <v>25400</v>
      </c>
      <c r="R397" s="107"/>
      <c r="S397" s="106">
        <v>25400</v>
      </c>
      <c r="T397" s="107"/>
      <c r="U397" s="60">
        <v>25400</v>
      </c>
      <c r="V397" s="62"/>
      <c r="W397" s="60">
        <v>25400</v>
      </c>
    </row>
    <row r="398" spans="1:23" ht="30" hidden="1">
      <c r="A398" s="72"/>
      <c r="B398" s="72"/>
      <c r="C398" s="72">
        <v>4700</v>
      </c>
      <c r="D398" s="73" t="s">
        <v>119</v>
      </c>
      <c r="E398" s="106">
        <v>1000</v>
      </c>
      <c r="F398" s="73"/>
      <c r="G398" s="106">
        <v>1000</v>
      </c>
      <c r="I398" s="106">
        <v>1000</v>
      </c>
      <c r="J398" s="1"/>
      <c r="K398" s="106">
        <v>1000</v>
      </c>
      <c r="M398" s="106">
        <v>1000</v>
      </c>
      <c r="O398" s="106">
        <v>1000</v>
      </c>
      <c r="Q398" s="106">
        <v>1000</v>
      </c>
      <c r="R398" s="107"/>
      <c r="S398" s="106">
        <v>1000</v>
      </c>
      <c r="T398" s="107"/>
      <c r="U398" s="60">
        <v>1000</v>
      </c>
      <c r="V398" s="62"/>
      <c r="W398" s="60">
        <v>1000</v>
      </c>
    </row>
    <row r="399" spans="1:23" ht="12.75" customHeight="1" hidden="1">
      <c r="A399" s="72"/>
      <c r="B399" s="72"/>
      <c r="C399" s="72">
        <v>4740</v>
      </c>
      <c r="D399" s="73" t="s">
        <v>91</v>
      </c>
      <c r="E399" s="106"/>
      <c r="F399" s="73"/>
      <c r="G399" s="106"/>
      <c r="H399" s="113"/>
      <c r="I399" s="106"/>
      <c r="J399" s="114">
        <v>800</v>
      </c>
      <c r="K399" s="106">
        <f>I399+J399</f>
        <v>800</v>
      </c>
      <c r="M399" s="106">
        <f>K399+L399</f>
        <v>800</v>
      </c>
      <c r="O399" s="106">
        <f>M399+N399</f>
        <v>800</v>
      </c>
      <c r="Q399" s="106">
        <f>O399+P399</f>
        <v>800</v>
      </c>
      <c r="R399" s="107"/>
      <c r="S399" s="106">
        <f>Q399+R399</f>
        <v>800</v>
      </c>
      <c r="T399" s="107"/>
      <c r="U399" s="60">
        <f>S399+T399</f>
        <v>800</v>
      </c>
      <c r="V399" s="62"/>
      <c r="W399" s="60">
        <f>U399+V399</f>
        <v>800</v>
      </c>
    </row>
    <row r="400" spans="1:23" ht="14.25">
      <c r="A400" s="97">
        <v>851</v>
      </c>
      <c r="B400" s="97"/>
      <c r="C400" s="97"/>
      <c r="D400" s="98" t="s">
        <v>144</v>
      </c>
      <c r="E400" s="104">
        <f>E401+E413</f>
        <v>234200</v>
      </c>
      <c r="F400" s="98"/>
      <c r="G400" s="104">
        <f>G401+G413</f>
        <v>234200</v>
      </c>
      <c r="H400" s="104">
        <f>H401+H413</f>
        <v>0</v>
      </c>
      <c r="I400" s="104">
        <f>I401+I413</f>
        <v>234200</v>
      </c>
      <c r="J400" s="1"/>
      <c r="K400" s="104">
        <f aca="true" t="shared" si="63" ref="K400:Q400">K401+K413</f>
        <v>234200</v>
      </c>
      <c r="L400" s="104">
        <f t="shared" si="63"/>
        <v>0</v>
      </c>
      <c r="M400" s="104">
        <f t="shared" si="63"/>
        <v>234200</v>
      </c>
      <c r="N400" s="104">
        <f t="shared" si="63"/>
        <v>5984</v>
      </c>
      <c r="O400" s="104">
        <f t="shared" si="63"/>
        <v>240184</v>
      </c>
      <c r="P400" s="104">
        <f t="shared" si="63"/>
        <v>23000</v>
      </c>
      <c r="Q400" s="104">
        <f t="shared" si="63"/>
        <v>263184</v>
      </c>
      <c r="R400" s="107"/>
      <c r="S400" s="104">
        <f>S401+S413</f>
        <v>263184</v>
      </c>
      <c r="T400" s="107"/>
      <c r="U400" s="104">
        <f>U401+U413</f>
        <v>263184</v>
      </c>
      <c r="V400" s="104">
        <f>V401+V413</f>
        <v>0</v>
      </c>
      <c r="W400" s="104">
        <f>W401+W413</f>
        <v>263184</v>
      </c>
    </row>
    <row r="401" spans="1:23" ht="15">
      <c r="A401" s="72"/>
      <c r="B401" s="72">
        <v>85154</v>
      </c>
      <c r="C401" s="72"/>
      <c r="D401" s="73" t="s">
        <v>145</v>
      </c>
      <c r="E401" s="102">
        <f>SUM(E402:E412)</f>
        <v>84200</v>
      </c>
      <c r="F401" s="73"/>
      <c r="G401" s="102">
        <f>SUM(G402:G412)</f>
        <v>84200</v>
      </c>
      <c r="I401" s="102">
        <f>SUM(I402:I412)</f>
        <v>84200</v>
      </c>
      <c r="J401" s="1"/>
      <c r="K401" s="102">
        <f aca="true" t="shared" si="64" ref="K401:Q401">SUM(K402:K412)</f>
        <v>84200</v>
      </c>
      <c r="L401" s="102">
        <f t="shared" si="64"/>
        <v>0</v>
      </c>
      <c r="M401" s="102">
        <f t="shared" si="64"/>
        <v>84200</v>
      </c>
      <c r="N401" s="102">
        <f t="shared" si="64"/>
        <v>5984</v>
      </c>
      <c r="O401" s="102">
        <f t="shared" si="64"/>
        <v>90184</v>
      </c>
      <c r="P401" s="102">
        <f t="shared" si="64"/>
        <v>0</v>
      </c>
      <c r="Q401" s="102">
        <f t="shared" si="64"/>
        <v>90184</v>
      </c>
      <c r="R401" s="107"/>
      <c r="S401" s="102">
        <f>SUM(S402:S412)</f>
        <v>90184</v>
      </c>
      <c r="T401" s="107"/>
      <c r="U401" s="102">
        <f>SUM(U402:U412)</f>
        <v>90184</v>
      </c>
      <c r="V401" s="102">
        <f>SUM(V402:V412)</f>
        <v>0</v>
      </c>
      <c r="W401" s="102">
        <f>SUM(W402:W412)</f>
        <v>90184</v>
      </c>
    </row>
    <row r="402" spans="1:23" ht="15">
      <c r="A402" s="72"/>
      <c r="B402" s="72"/>
      <c r="C402" s="72">
        <v>4010</v>
      </c>
      <c r="D402" s="73" t="s">
        <v>85</v>
      </c>
      <c r="E402" s="105">
        <v>15500</v>
      </c>
      <c r="F402" s="73"/>
      <c r="G402" s="105">
        <v>15500</v>
      </c>
      <c r="I402" s="105">
        <v>15500</v>
      </c>
      <c r="J402" s="1"/>
      <c r="K402" s="105">
        <v>15500</v>
      </c>
      <c r="M402" s="105">
        <f>K402+L402</f>
        <v>15500</v>
      </c>
      <c r="O402" s="105">
        <f>M402+N402</f>
        <v>15500</v>
      </c>
      <c r="Q402" s="105">
        <f>O402+P402</f>
        <v>15500</v>
      </c>
      <c r="R402" s="107"/>
      <c r="S402" s="105">
        <f>Q402+R402</f>
        <v>15500</v>
      </c>
      <c r="T402" s="107"/>
      <c r="U402" s="58">
        <f>S402+T402</f>
        <v>15500</v>
      </c>
      <c r="V402" s="62">
        <v>2082</v>
      </c>
      <c r="W402" s="58">
        <f>U402+V402</f>
        <v>17582</v>
      </c>
    </row>
    <row r="403" spans="1:23" ht="15">
      <c r="A403" s="72"/>
      <c r="B403" s="72"/>
      <c r="C403" s="72">
        <v>4110</v>
      </c>
      <c r="D403" s="73" t="s">
        <v>86</v>
      </c>
      <c r="E403" s="105">
        <v>2800</v>
      </c>
      <c r="F403" s="73"/>
      <c r="G403" s="105">
        <v>2800</v>
      </c>
      <c r="I403" s="105">
        <v>2800</v>
      </c>
      <c r="J403" s="1"/>
      <c r="K403" s="105">
        <v>2800</v>
      </c>
      <c r="L403" s="56">
        <v>1800</v>
      </c>
      <c r="M403" s="105">
        <f aca="true" t="shared" si="65" ref="M403:S412">K403+L403</f>
        <v>4600</v>
      </c>
      <c r="O403" s="105">
        <f t="shared" si="65"/>
        <v>4600</v>
      </c>
      <c r="Q403" s="105">
        <f t="shared" si="65"/>
        <v>4600</v>
      </c>
      <c r="R403" s="107"/>
      <c r="S403" s="105">
        <f t="shared" si="65"/>
        <v>4600</v>
      </c>
      <c r="T403" s="107"/>
      <c r="U403" s="58">
        <f aca="true" t="shared" si="66" ref="U403:U412">S403+T403</f>
        <v>4600</v>
      </c>
      <c r="V403" s="62">
        <v>376</v>
      </c>
      <c r="W403" s="58">
        <f aca="true" t="shared" si="67" ref="W403:W412">U403+V403</f>
        <v>4976</v>
      </c>
    </row>
    <row r="404" spans="1:23" ht="15">
      <c r="A404" s="72"/>
      <c r="B404" s="72"/>
      <c r="C404" s="72">
        <v>4120</v>
      </c>
      <c r="D404" s="73" t="s">
        <v>87</v>
      </c>
      <c r="E404" s="105">
        <v>380</v>
      </c>
      <c r="F404" s="73"/>
      <c r="G404" s="105">
        <v>380</v>
      </c>
      <c r="I404" s="105">
        <v>380</v>
      </c>
      <c r="J404" s="1"/>
      <c r="K404" s="105">
        <v>380</v>
      </c>
      <c r="L404" s="56">
        <v>250</v>
      </c>
      <c r="M404" s="105">
        <f t="shared" si="65"/>
        <v>630</v>
      </c>
      <c r="O404" s="105">
        <f t="shared" si="65"/>
        <v>630</v>
      </c>
      <c r="Q404" s="105">
        <f t="shared" si="65"/>
        <v>630</v>
      </c>
      <c r="R404" s="107"/>
      <c r="S404" s="105">
        <f t="shared" si="65"/>
        <v>630</v>
      </c>
      <c r="T404" s="107"/>
      <c r="U404" s="58">
        <f t="shared" si="66"/>
        <v>630</v>
      </c>
      <c r="V404" s="62">
        <v>51</v>
      </c>
      <c r="W404" s="58">
        <f t="shared" si="67"/>
        <v>681</v>
      </c>
    </row>
    <row r="405" spans="1:23" ht="15" hidden="1">
      <c r="A405" s="72"/>
      <c r="B405" s="72"/>
      <c r="C405" s="72">
        <v>4170</v>
      </c>
      <c r="D405" s="73" t="s">
        <v>111</v>
      </c>
      <c r="E405" s="105">
        <v>12000</v>
      </c>
      <c r="F405" s="73"/>
      <c r="G405" s="105">
        <v>12000</v>
      </c>
      <c r="I405" s="105">
        <v>12000</v>
      </c>
      <c r="J405" s="1"/>
      <c r="K405" s="105">
        <v>12000</v>
      </c>
      <c r="L405" s="56">
        <v>10000</v>
      </c>
      <c r="M405" s="105">
        <f t="shared" si="65"/>
        <v>22000</v>
      </c>
      <c r="O405" s="105">
        <f t="shared" si="65"/>
        <v>22000</v>
      </c>
      <c r="Q405" s="105">
        <f t="shared" si="65"/>
        <v>22000</v>
      </c>
      <c r="R405" s="107"/>
      <c r="S405" s="105">
        <f t="shared" si="65"/>
        <v>22000</v>
      </c>
      <c r="T405" s="107"/>
      <c r="U405" s="58">
        <f t="shared" si="66"/>
        <v>22000</v>
      </c>
      <c r="V405" s="62"/>
      <c r="W405" s="58">
        <f t="shared" si="67"/>
        <v>22000</v>
      </c>
    </row>
    <row r="406" spans="1:23" ht="60" hidden="1">
      <c r="A406" s="72"/>
      <c r="B406" s="72"/>
      <c r="C406" s="72">
        <v>2830</v>
      </c>
      <c r="D406" s="73" t="s">
        <v>170</v>
      </c>
      <c r="E406" s="106">
        <v>0</v>
      </c>
      <c r="F406" s="73"/>
      <c r="G406" s="106">
        <v>0</v>
      </c>
      <c r="I406" s="106">
        <v>0</v>
      </c>
      <c r="J406" s="1"/>
      <c r="K406" s="106">
        <v>0</v>
      </c>
      <c r="M406" s="105">
        <f t="shared" si="65"/>
        <v>0</v>
      </c>
      <c r="O406" s="105">
        <f t="shared" si="65"/>
        <v>0</v>
      </c>
      <c r="Q406" s="105">
        <f t="shared" si="65"/>
        <v>0</v>
      </c>
      <c r="R406" s="107"/>
      <c r="S406" s="105">
        <f t="shared" si="65"/>
        <v>0</v>
      </c>
      <c r="T406" s="107"/>
      <c r="U406" s="58">
        <f t="shared" si="66"/>
        <v>0</v>
      </c>
      <c r="V406" s="62"/>
      <c r="W406" s="58">
        <f t="shared" si="67"/>
        <v>0</v>
      </c>
    </row>
    <row r="407" spans="1:23" ht="15">
      <c r="A407" s="72"/>
      <c r="B407" s="72"/>
      <c r="C407" s="72">
        <v>4210</v>
      </c>
      <c r="D407" s="73" t="s">
        <v>88</v>
      </c>
      <c r="E407" s="105">
        <v>19750</v>
      </c>
      <c r="F407" s="73"/>
      <c r="G407" s="105">
        <v>19750</v>
      </c>
      <c r="I407" s="105">
        <v>19750</v>
      </c>
      <c r="J407" s="1"/>
      <c r="K407" s="105">
        <v>19750</v>
      </c>
      <c r="M407" s="105">
        <f t="shared" si="65"/>
        <v>19750</v>
      </c>
      <c r="O407" s="105">
        <f t="shared" si="65"/>
        <v>19750</v>
      </c>
      <c r="P407">
        <v>-120</v>
      </c>
      <c r="Q407" s="105">
        <f t="shared" si="65"/>
        <v>19630</v>
      </c>
      <c r="R407" s="107"/>
      <c r="S407" s="105">
        <f t="shared" si="65"/>
        <v>19630</v>
      </c>
      <c r="T407" s="107"/>
      <c r="U407" s="58">
        <f t="shared" si="66"/>
        <v>19630</v>
      </c>
      <c r="V407" s="62">
        <v>-2455</v>
      </c>
      <c r="W407" s="58">
        <f t="shared" si="67"/>
        <v>17175</v>
      </c>
    </row>
    <row r="408" spans="1:23" ht="15">
      <c r="A408" s="72"/>
      <c r="B408" s="72"/>
      <c r="C408" s="72">
        <v>4280</v>
      </c>
      <c r="D408" s="73" t="s">
        <v>113</v>
      </c>
      <c r="E408" s="105"/>
      <c r="F408" s="73"/>
      <c r="G408" s="105"/>
      <c r="I408" s="105"/>
      <c r="J408" s="1"/>
      <c r="K408" s="105"/>
      <c r="M408" s="105"/>
      <c r="O408" s="105"/>
      <c r="P408">
        <v>120</v>
      </c>
      <c r="Q408" s="105">
        <f t="shared" si="65"/>
        <v>120</v>
      </c>
      <c r="R408" s="107"/>
      <c r="S408" s="105">
        <f t="shared" si="65"/>
        <v>120</v>
      </c>
      <c r="T408" s="107"/>
      <c r="U408" s="58">
        <f t="shared" si="66"/>
        <v>120</v>
      </c>
      <c r="V408" s="62">
        <v>-54</v>
      </c>
      <c r="W408" s="58">
        <f t="shared" si="67"/>
        <v>66</v>
      </c>
    </row>
    <row r="409" spans="1:23" ht="15" hidden="1">
      <c r="A409" s="72"/>
      <c r="B409" s="72"/>
      <c r="C409" s="72">
        <v>4300</v>
      </c>
      <c r="D409" s="73" t="s">
        <v>89</v>
      </c>
      <c r="E409" s="105">
        <v>32117</v>
      </c>
      <c r="F409" s="73"/>
      <c r="G409" s="105">
        <v>32117</v>
      </c>
      <c r="I409" s="105">
        <v>32117</v>
      </c>
      <c r="J409" s="1"/>
      <c r="K409" s="105">
        <v>32117</v>
      </c>
      <c r="L409" s="56">
        <v>-12050</v>
      </c>
      <c r="M409" s="105">
        <f t="shared" si="65"/>
        <v>20067</v>
      </c>
      <c r="N409" s="56">
        <v>5984</v>
      </c>
      <c r="O409" s="105">
        <f t="shared" si="65"/>
        <v>26051</v>
      </c>
      <c r="Q409" s="105">
        <f t="shared" si="65"/>
        <v>26051</v>
      </c>
      <c r="R409" s="107"/>
      <c r="S409" s="105">
        <f t="shared" si="65"/>
        <v>26051</v>
      </c>
      <c r="T409" s="107"/>
      <c r="U409" s="58">
        <f t="shared" si="66"/>
        <v>26051</v>
      </c>
      <c r="V409" s="62"/>
      <c r="W409" s="58">
        <f t="shared" si="67"/>
        <v>26051</v>
      </c>
    </row>
    <row r="410" spans="1:23" ht="15" hidden="1">
      <c r="A410" s="72"/>
      <c r="B410" s="72"/>
      <c r="C410" s="72">
        <v>4410</v>
      </c>
      <c r="D410" s="73" t="s">
        <v>106</v>
      </c>
      <c r="E410" s="105">
        <v>1000</v>
      </c>
      <c r="F410" s="73"/>
      <c r="G410" s="105">
        <v>1000</v>
      </c>
      <c r="I410" s="105">
        <v>1000</v>
      </c>
      <c r="J410" s="1"/>
      <c r="K410" s="105">
        <v>1000</v>
      </c>
      <c r="M410" s="105">
        <f t="shared" si="65"/>
        <v>1000</v>
      </c>
      <c r="O410" s="105">
        <f t="shared" si="65"/>
        <v>1000</v>
      </c>
      <c r="Q410" s="105">
        <f t="shared" si="65"/>
        <v>1000</v>
      </c>
      <c r="R410" s="107"/>
      <c r="S410" s="105">
        <f t="shared" si="65"/>
        <v>1000</v>
      </c>
      <c r="T410" s="107"/>
      <c r="U410" s="58">
        <f t="shared" si="66"/>
        <v>1000</v>
      </c>
      <c r="V410" s="62"/>
      <c r="W410" s="58">
        <f t="shared" si="67"/>
        <v>1000</v>
      </c>
    </row>
    <row r="411" spans="1:23" ht="30" hidden="1">
      <c r="A411" s="72"/>
      <c r="B411" s="72"/>
      <c r="C411" s="72">
        <v>4440</v>
      </c>
      <c r="D411" s="73" t="s">
        <v>118</v>
      </c>
      <c r="E411" s="106">
        <v>403</v>
      </c>
      <c r="F411" s="73"/>
      <c r="G411" s="106">
        <v>403</v>
      </c>
      <c r="I411" s="106">
        <v>403</v>
      </c>
      <c r="J411" s="1"/>
      <c r="K411" s="106">
        <v>403</v>
      </c>
      <c r="M411" s="105">
        <f t="shared" si="65"/>
        <v>403</v>
      </c>
      <c r="O411" s="105">
        <f t="shared" si="65"/>
        <v>403</v>
      </c>
      <c r="Q411" s="105">
        <f t="shared" si="65"/>
        <v>403</v>
      </c>
      <c r="R411" s="107"/>
      <c r="S411" s="105">
        <f t="shared" si="65"/>
        <v>403</v>
      </c>
      <c r="T411" s="107"/>
      <c r="U411" s="58">
        <f t="shared" si="66"/>
        <v>403</v>
      </c>
      <c r="V411" s="62"/>
      <c r="W411" s="58">
        <f t="shared" si="67"/>
        <v>403</v>
      </c>
    </row>
    <row r="412" spans="1:23" ht="30" hidden="1">
      <c r="A412" s="72"/>
      <c r="B412" s="72"/>
      <c r="C412" s="72">
        <v>4700</v>
      </c>
      <c r="D412" s="73" t="s">
        <v>119</v>
      </c>
      <c r="E412" s="106">
        <v>250</v>
      </c>
      <c r="F412" s="73"/>
      <c r="G412" s="106">
        <v>250</v>
      </c>
      <c r="I412" s="106">
        <v>250</v>
      </c>
      <c r="J412" s="1"/>
      <c r="K412" s="106">
        <v>250</v>
      </c>
      <c r="M412" s="105">
        <f t="shared" si="65"/>
        <v>250</v>
      </c>
      <c r="O412" s="105">
        <f t="shared" si="65"/>
        <v>250</v>
      </c>
      <c r="Q412" s="105">
        <f t="shared" si="65"/>
        <v>250</v>
      </c>
      <c r="R412" s="107"/>
      <c r="S412" s="105">
        <f t="shared" si="65"/>
        <v>250</v>
      </c>
      <c r="T412" s="107"/>
      <c r="U412" s="58">
        <f t="shared" si="66"/>
        <v>250</v>
      </c>
      <c r="V412" s="62"/>
      <c r="W412" s="58">
        <f t="shared" si="67"/>
        <v>250</v>
      </c>
    </row>
    <row r="413" spans="1:23" ht="15">
      <c r="A413" s="72"/>
      <c r="B413" s="72">
        <v>85195</v>
      </c>
      <c r="C413" s="72"/>
      <c r="D413" s="73" t="s">
        <v>8</v>
      </c>
      <c r="E413" s="102">
        <f>SUM(E414:E416)</f>
        <v>150000</v>
      </c>
      <c r="F413" s="73"/>
      <c r="G413" s="102">
        <f>SUM(G414:G416)</f>
        <v>150000</v>
      </c>
      <c r="I413" s="102">
        <f>SUM(I414:I416)</f>
        <v>150000</v>
      </c>
      <c r="J413" s="1"/>
      <c r="K413" s="102">
        <f>SUM(K414:K416)</f>
        <v>150000</v>
      </c>
      <c r="M413" s="102">
        <f>SUM(M414:M416)</f>
        <v>150000</v>
      </c>
      <c r="N413" s="1">
        <f>N415+N417</f>
        <v>0</v>
      </c>
      <c r="O413" s="102">
        <f>O415+O417</f>
        <v>150000</v>
      </c>
      <c r="P413" s="102">
        <f>P415+P417+P414</f>
        <v>23000</v>
      </c>
      <c r="Q413" s="102">
        <f>Q415+Q417+Q414</f>
        <v>173000</v>
      </c>
      <c r="R413" s="107"/>
      <c r="S413" s="102">
        <f>S415+S417+S414</f>
        <v>173000</v>
      </c>
      <c r="T413" s="107"/>
      <c r="U413" s="102">
        <f>U415+U417+U414</f>
        <v>173000</v>
      </c>
      <c r="V413" s="102">
        <f>V415+V417+V414</f>
        <v>0</v>
      </c>
      <c r="W413" s="102">
        <f>W415+W417+W414</f>
        <v>173000</v>
      </c>
    </row>
    <row r="414" spans="1:23" ht="15" hidden="1">
      <c r="A414" s="72"/>
      <c r="B414" s="72"/>
      <c r="C414" s="72">
        <v>4210</v>
      </c>
      <c r="D414" s="73" t="s">
        <v>88</v>
      </c>
      <c r="E414" s="105"/>
      <c r="F414" s="73"/>
      <c r="G414" s="105"/>
      <c r="I414" s="105"/>
      <c r="J414" s="1"/>
      <c r="K414" s="105"/>
      <c r="M414" s="105"/>
      <c r="O414" s="105"/>
      <c r="P414">
        <v>1000</v>
      </c>
      <c r="Q414" s="105">
        <f>P414</f>
        <v>1000</v>
      </c>
      <c r="R414" s="107"/>
      <c r="S414" s="105">
        <f>Q414+R414</f>
        <v>1000</v>
      </c>
      <c r="T414" s="107"/>
      <c r="U414" s="58">
        <f>S414+T414</f>
        <v>1000</v>
      </c>
      <c r="V414" s="62"/>
      <c r="W414" s="58">
        <f>U414+V414</f>
        <v>1000</v>
      </c>
    </row>
    <row r="415" spans="1:23" ht="15" hidden="1">
      <c r="A415" s="72"/>
      <c r="B415" s="72"/>
      <c r="C415" s="72">
        <v>4270</v>
      </c>
      <c r="D415" s="73" t="s">
        <v>146</v>
      </c>
      <c r="E415" s="105">
        <v>150000</v>
      </c>
      <c r="F415" s="73"/>
      <c r="G415" s="105">
        <v>150000</v>
      </c>
      <c r="I415" s="105">
        <v>150000</v>
      </c>
      <c r="J415" s="1"/>
      <c r="K415" s="105">
        <v>150000</v>
      </c>
      <c r="M415" s="105">
        <v>150000</v>
      </c>
      <c r="N415" s="56">
        <v>-130000</v>
      </c>
      <c r="O415" s="105">
        <f>M415+N415</f>
        <v>20000</v>
      </c>
      <c r="Q415" s="105">
        <f>O415+P415</f>
        <v>20000</v>
      </c>
      <c r="R415" s="107"/>
      <c r="S415" s="105">
        <f>Q415+R415</f>
        <v>20000</v>
      </c>
      <c r="T415" s="107"/>
      <c r="U415" s="58">
        <f>S415+T415</f>
        <v>20000</v>
      </c>
      <c r="V415" s="62"/>
      <c r="W415" s="58">
        <f>U415+V415</f>
        <v>20000</v>
      </c>
    </row>
    <row r="416" spans="1:23" ht="15" hidden="1">
      <c r="A416" s="72"/>
      <c r="B416" s="72"/>
      <c r="C416" s="72">
        <v>6050</v>
      </c>
      <c r="D416" s="73" t="s">
        <v>98</v>
      </c>
      <c r="E416" s="106"/>
      <c r="F416" s="73"/>
      <c r="G416" s="106"/>
      <c r="I416" s="106"/>
      <c r="J416" s="1"/>
      <c r="K416" s="106"/>
      <c r="M416" s="106"/>
      <c r="O416" s="106"/>
      <c r="Q416" s="106"/>
      <c r="R416" s="107"/>
      <c r="S416" s="106"/>
      <c r="T416" s="107"/>
      <c r="U416" s="60"/>
      <c r="V416" s="62"/>
      <c r="W416" s="60"/>
    </row>
    <row r="417" spans="1:23" ht="15" hidden="1">
      <c r="A417" s="72"/>
      <c r="B417" s="72"/>
      <c r="C417" s="72">
        <v>6050</v>
      </c>
      <c r="D417" s="73" t="s">
        <v>98</v>
      </c>
      <c r="E417" s="106"/>
      <c r="F417" s="73"/>
      <c r="G417" s="106"/>
      <c r="I417" s="106"/>
      <c r="J417" s="1"/>
      <c r="K417" s="106"/>
      <c r="M417" s="106"/>
      <c r="N417" s="59">
        <v>130000</v>
      </c>
      <c r="O417" s="106">
        <f>N417</f>
        <v>130000</v>
      </c>
      <c r="P417">
        <v>22000</v>
      </c>
      <c r="Q417" s="106">
        <f>O417+P417</f>
        <v>152000</v>
      </c>
      <c r="R417" s="107"/>
      <c r="S417" s="106">
        <f>Q417+R417</f>
        <v>152000</v>
      </c>
      <c r="T417" s="107"/>
      <c r="U417" s="60">
        <f>S417+T417</f>
        <v>152000</v>
      </c>
      <c r="V417" s="62"/>
      <c r="W417" s="60">
        <f>U417+V417</f>
        <v>152000</v>
      </c>
    </row>
    <row r="418" spans="1:23" ht="14.25">
      <c r="A418" s="97">
        <v>852</v>
      </c>
      <c r="B418" s="97"/>
      <c r="C418" s="97"/>
      <c r="D418" s="98" t="s">
        <v>67</v>
      </c>
      <c r="E418" s="104">
        <f>E421+E435+E437+E439+E443+E465+E468+E419</f>
        <v>2258799</v>
      </c>
      <c r="F418" s="98"/>
      <c r="G418" s="104">
        <f aca="true" t="shared" si="68" ref="G418:M418">G421+G435+G437+G439+G443+G465+G468+G419</f>
        <v>2258799</v>
      </c>
      <c r="H418" s="104">
        <f t="shared" si="68"/>
        <v>0</v>
      </c>
      <c r="I418" s="104">
        <f t="shared" si="68"/>
        <v>2258799</v>
      </c>
      <c r="J418" s="104">
        <f t="shared" si="68"/>
        <v>-43200</v>
      </c>
      <c r="K418" s="104">
        <f t="shared" si="68"/>
        <v>2215599</v>
      </c>
      <c r="L418" s="104">
        <f t="shared" si="68"/>
        <v>12968</v>
      </c>
      <c r="M418" s="104">
        <f t="shared" si="68"/>
        <v>2228567</v>
      </c>
      <c r="O418" s="104">
        <f>O421+O435+O437+O439+O443+O465+O468+O419</f>
        <v>2228567</v>
      </c>
      <c r="P418" s="104">
        <f>P421+P435+P437+P439+P443+P465+P468+P419</f>
        <v>0</v>
      </c>
      <c r="Q418" s="104">
        <f>Q421+Q435+Q437+Q439+Q443+Q465+Q468+Q419</f>
        <v>2228567</v>
      </c>
      <c r="R418" s="107"/>
      <c r="S418" s="104">
        <f>S421+S435+S437+S439+S443+S465+S468+S419</f>
        <v>2228567</v>
      </c>
      <c r="T418" s="107"/>
      <c r="U418" s="104">
        <f>U421+U435+U437+U439+U443+U465+U468+U419</f>
        <v>2228567</v>
      </c>
      <c r="V418" s="104">
        <f>V421+V435+V437+V439+V443+V465+V468+V419</f>
        <v>8866</v>
      </c>
      <c r="W418" s="104">
        <f>W421+W435+W437+W439+W443+W465+W468+W419</f>
        <v>2237433</v>
      </c>
    </row>
    <row r="419" spans="1:23" ht="15">
      <c r="A419" s="97"/>
      <c r="B419" s="72">
        <v>85202</v>
      </c>
      <c r="C419" s="97"/>
      <c r="D419" s="73" t="s">
        <v>147</v>
      </c>
      <c r="E419" s="102">
        <f>E420</f>
        <v>14006</v>
      </c>
      <c r="F419" s="73"/>
      <c r="G419" s="102">
        <f>G420</f>
        <v>14006</v>
      </c>
      <c r="I419" s="102">
        <f>I420</f>
        <v>14006</v>
      </c>
      <c r="J419" s="102">
        <f>J420</f>
        <v>22141</v>
      </c>
      <c r="K419" s="102">
        <f>K420</f>
        <v>36147</v>
      </c>
      <c r="M419" s="102">
        <f>M420</f>
        <v>36147</v>
      </c>
      <c r="O419" s="102">
        <f>O420</f>
        <v>36147</v>
      </c>
      <c r="Q419" s="102">
        <f>Q420</f>
        <v>36147</v>
      </c>
      <c r="R419" s="107"/>
      <c r="S419" s="102">
        <f>S420</f>
        <v>36147</v>
      </c>
      <c r="T419" s="107"/>
      <c r="U419" s="102">
        <f>U420</f>
        <v>36147</v>
      </c>
      <c r="V419" s="102">
        <f>V420</f>
        <v>1152</v>
      </c>
      <c r="W419" s="102">
        <f>W420</f>
        <v>37299</v>
      </c>
    </row>
    <row r="420" spans="1:23" ht="15">
      <c r="A420" s="97"/>
      <c r="B420" s="97"/>
      <c r="C420" s="72">
        <v>3110</v>
      </c>
      <c r="D420" s="73" t="s">
        <v>148</v>
      </c>
      <c r="E420" s="105">
        <v>14006</v>
      </c>
      <c r="F420" s="73"/>
      <c r="G420" s="105">
        <v>14006</v>
      </c>
      <c r="I420" s="105">
        <v>14006</v>
      </c>
      <c r="J420" s="1">
        <v>22141</v>
      </c>
      <c r="K420" s="105">
        <f>I420+J420</f>
        <v>36147</v>
      </c>
      <c r="M420" s="105">
        <f>K420+L420</f>
        <v>36147</v>
      </c>
      <c r="O420" s="105">
        <f>M420+N420</f>
        <v>36147</v>
      </c>
      <c r="Q420" s="105">
        <f>O420+P420</f>
        <v>36147</v>
      </c>
      <c r="R420" s="107"/>
      <c r="S420" s="105">
        <f>Q420+R420</f>
        <v>36147</v>
      </c>
      <c r="T420" s="107"/>
      <c r="U420" s="58">
        <f>S420+T420</f>
        <v>36147</v>
      </c>
      <c r="V420" s="62">
        <v>1152</v>
      </c>
      <c r="W420" s="58">
        <f>U420+V420</f>
        <v>37299</v>
      </c>
    </row>
    <row r="421" spans="1:23" ht="45" hidden="1">
      <c r="A421" s="72"/>
      <c r="B421" s="72">
        <v>85212</v>
      </c>
      <c r="C421" s="72"/>
      <c r="D421" s="73" t="s">
        <v>149</v>
      </c>
      <c r="E421" s="102">
        <f>SUM(E422:E434)</f>
        <v>1615700</v>
      </c>
      <c r="F421" s="73"/>
      <c r="G421" s="102">
        <f>SUM(G422:G434)</f>
        <v>1615700</v>
      </c>
      <c r="I421" s="102">
        <f>SUM(I422:I434)</f>
        <v>1615700</v>
      </c>
      <c r="J421" s="102">
        <f>SUM(J422:J434)</f>
        <v>-48300</v>
      </c>
      <c r="K421" s="102">
        <f>SUM(K422:K434)</f>
        <v>1567400</v>
      </c>
      <c r="M421" s="102">
        <f>SUM(M422:M434)</f>
        <v>1567400</v>
      </c>
      <c r="O421" s="102">
        <f>SUM(O422:O434)</f>
        <v>1567400</v>
      </c>
      <c r="Q421" s="102">
        <f>SUM(Q422:Q434)</f>
        <v>1567400</v>
      </c>
      <c r="R421" s="107"/>
      <c r="S421" s="102">
        <f>SUM(S422:S434)</f>
        <v>1567400</v>
      </c>
      <c r="T421" s="107"/>
      <c r="U421" s="102">
        <f>SUM(U422:U434)</f>
        <v>1567400</v>
      </c>
      <c r="V421" s="102">
        <f>SUM(V422:V434)</f>
        <v>0</v>
      </c>
      <c r="W421" s="102">
        <f>SUM(W422:W434)</f>
        <v>1567400</v>
      </c>
    </row>
    <row r="422" spans="1:23" ht="15" hidden="1">
      <c r="A422" s="72"/>
      <c r="B422" s="72"/>
      <c r="C422" s="72">
        <v>3110</v>
      </c>
      <c r="D422" s="73" t="s">
        <v>148</v>
      </c>
      <c r="E422" s="105">
        <v>1546736</v>
      </c>
      <c r="F422" s="73"/>
      <c r="G422" s="105">
        <v>1546736</v>
      </c>
      <c r="I422" s="105">
        <v>1546736</v>
      </c>
      <c r="J422" s="1">
        <v>-46893</v>
      </c>
      <c r="K422" s="105">
        <f>I422+J422</f>
        <v>1499843</v>
      </c>
      <c r="M422" s="105">
        <f>K422+L422</f>
        <v>1499843</v>
      </c>
      <c r="O422" s="105">
        <f>M422+N422</f>
        <v>1499843</v>
      </c>
      <c r="Q422" s="105">
        <f>O422+P422</f>
        <v>1499843</v>
      </c>
      <c r="R422" s="107"/>
      <c r="S422" s="105">
        <f>Q422+R422</f>
        <v>1499843</v>
      </c>
      <c r="T422" s="107"/>
      <c r="U422" s="58">
        <f>S422+T422</f>
        <v>1499843</v>
      </c>
      <c r="V422" s="62"/>
      <c r="W422" s="58">
        <f>U422+V422</f>
        <v>1499843</v>
      </c>
    </row>
    <row r="423" spans="1:23" ht="15" hidden="1">
      <c r="A423" s="72"/>
      <c r="B423" s="72"/>
      <c r="C423" s="72">
        <v>4010</v>
      </c>
      <c r="D423" s="73" t="s">
        <v>85</v>
      </c>
      <c r="E423" s="105">
        <v>19309</v>
      </c>
      <c r="F423" s="73"/>
      <c r="G423" s="105">
        <v>19309</v>
      </c>
      <c r="I423" s="105">
        <v>19309</v>
      </c>
      <c r="J423" s="1"/>
      <c r="K423" s="105">
        <f aca="true" t="shared" si="69" ref="K423:S434">I423+J423</f>
        <v>19309</v>
      </c>
      <c r="M423" s="105">
        <f t="shared" si="69"/>
        <v>19309</v>
      </c>
      <c r="O423" s="105">
        <f t="shared" si="69"/>
        <v>19309</v>
      </c>
      <c r="Q423" s="105">
        <f t="shared" si="69"/>
        <v>19309</v>
      </c>
      <c r="R423" s="107"/>
      <c r="S423" s="105">
        <f t="shared" si="69"/>
        <v>19309</v>
      </c>
      <c r="T423" s="107"/>
      <c r="U423" s="58">
        <f aca="true" t="shared" si="70" ref="U423:U434">S423+T423</f>
        <v>19309</v>
      </c>
      <c r="V423" s="62"/>
      <c r="W423" s="58">
        <f aca="true" t="shared" si="71" ref="W423:W434">U423+V423</f>
        <v>19309</v>
      </c>
    </row>
    <row r="424" spans="1:23" ht="15" hidden="1">
      <c r="A424" s="72"/>
      <c r="B424" s="72"/>
      <c r="C424" s="72">
        <v>4110</v>
      </c>
      <c r="D424" s="73" t="s">
        <v>86</v>
      </c>
      <c r="E424" s="105">
        <v>23980</v>
      </c>
      <c r="F424" s="73"/>
      <c r="G424" s="105">
        <v>23980</v>
      </c>
      <c r="I424" s="105">
        <v>23980</v>
      </c>
      <c r="J424" s="1"/>
      <c r="K424" s="105">
        <f t="shared" si="69"/>
        <v>23980</v>
      </c>
      <c r="M424" s="105">
        <f t="shared" si="69"/>
        <v>23980</v>
      </c>
      <c r="O424" s="105">
        <f t="shared" si="69"/>
        <v>23980</v>
      </c>
      <c r="Q424" s="105">
        <f t="shared" si="69"/>
        <v>23980</v>
      </c>
      <c r="R424" s="107"/>
      <c r="S424" s="105">
        <f t="shared" si="69"/>
        <v>23980</v>
      </c>
      <c r="T424" s="107"/>
      <c r="U424" s="58">
        <f t="shared" si="70"/>
        <v>23980</v>
      </c>
      <c r="V424" s="62"/>
      <c r="W424" s="58">
        <f t="shared" si="71"/>
        <v>23980</v>
      </c>
    </row>
    <row r="425" spans="1:23" ht="15" hidden="1">
      <c r="A425" s="72"/>
      <c r="B425" s="72"/>
      <c r="C425" s="72">
        <v>4120</v>
      </c>
      <c r="D425" s="73" t="s">
        <v>87</v>
      </c>
      <c r="E425" s="105">
        <v>473</v>
      </c>
      <c r="F425" s="73"/>
      <c r="G425" s="105">
        <v>473</v>
      </c>
      <c r="I425" s="105">
        <v>473</v>
      </c>
      <c r="J425" s="1"/>
      <c r="K425" s="105">
        <f t="shared" si="69"/>
        <v>473</v>
      </c>
      <c r="M425" s="105">
        <f t="shared" si="69"/>
        <v>473</v>
      </c>
      <c r="O425" s="105">
        <f t="shared" si="69"/>
        <v>473</v>
      </c>
      <c r="Q425" s="105">
        <f t="shared" si="69"/>
        <v>473</v>
      </c>
      <c r="R425" s="107"/>
      <c r="S425" s="105">
        <f t="shared" si="69"/>
        <v>473</v>
      </c>
      <c r="T425" s="107"/>
      <c r="U425" s="58">
        <f t="shared" si="70"/>
        <v>473</v>
      </c>
      <c r="V425" s="62"/>
      <c r="W425" s="58">
        <f t="shared" si="71"/>
        <v>473</v>
      </c>
    </row>
    <row r="426" spans="1:23" ht="15" hidden="1">
      <c r="A426" s="72"/>
      <c r="B426" s="72"/>
      <c r="C426" s="72">
        <v>4210</v>
      </c>
      <c r="D426" s="73" t="s">
        <v>88</v>
      </c>
      <c r="E426" s="105">
        <v>5337</v>
      </c>
      <c r="F426" s="73"/>
      <c r="G426" s="105">
        <v>5337</v>
      </c>
      <c r="I426" s="105">
        <v>5337</v>
      </c>
      <c r="J426" s="1"/>
      <c r="K426" s="105">
        <f t="shared" si="69"/>
        <v>5337</v>
      </c>
      <c r="M426" s="105">
        <f t="shared" si="69"/>
        <v>5337</v>
      </c>
      <c r="O426" s="105">
        <f t="shared" si="69"/>
        <v>5337</v>
      </c>
      <c r="Q426" s="105">
        <f t="shared" si="69"/>
        <v>5337</v>
      </c>
      <c r="R426" s="107"/>
      <c r="S426" s="105">
        <f t="shared" si="69"/>
        <v>5337</v>
      </c>
      <c r="T426" s="107"/>
      <c r="U426" s="58">
        <f t="shared" si="70"/>
        <v>5337</v>
      </c>
      <c r="V426" s="62"/>
      <c r="W426" s="58">
        <f t="shared" si="71"/>
        <v>5337</v>
      </c>
    </row>
    <row r="427" spans="1:23" ht="15" hidden="1">
      <c r="A427" s="72"/>
      <c r="B427" s="72"/>
      <c r="C427" s="72">
        <v>4260</v>
      </c>
      <c r="D427" s="73" t="s">
        <v>112</v>
      </c>
      <c r="E427" s="105">
        <v>1000</v>
      </c>
      <c r="F427" s="73"/>
      <c r="G427" s="105">
        <v>1000</v>
      </c>
      <c r="I427" s="105">
        <v>1000</v>
      </c>
      <c r="J427" s="1"/>
      <c r="K427" s="105">
        <f t="shared" si="69"/>
        <v>1000</v>
      </c>
      <c r="M427" s="105">
        <f t="shared" si="69"/>
        <v>1000</v>
      </c>
      <c r="O427" s="105">
        <f t="shared" si="69"/>
        <v>1000</v>
      </c>
      <c r="Q427" s="105">
        <f t="shared" si="69"/>
        <v>1000</v>
      </c>
      <c r="R427" s="107"/>
      <c r="S427" s="105">
        <f t="shared" si="69"/>
        <v>1000</v>
      </c>
      <c r="T427" s="107"/>
      <c r="U427" s="58">
        <f t="shared" si="70"/>
        <v>1000</v>
      </c>
      <c r="V427" s="62"/>
      <c r="W427" s="58">
        <f t="shared" si="71"/>
        <v>1000</v>
      </c>
    </row>
    <row r="428" spans="1:23" ht="15" hidden="1">
      <c r="A428" s="72"/>
      <c r="B428" s="72"/>
      <c r="C428" s="72">
        <v>4300</v>
      </c>
      <c r="D428" s="73" t="s">
        <v>89</v>
      </c>
      <c r="E428" s="105">
        <v>8200</v>
      </c>
      <c r="F428" s="73"/>
      <c r="G428" s="105">
        <v>8200</v>
      </c>
      <c r="I428" s="105">
        <v>8200</v>
      </c>
      <c r="J428" s="1">
        <v>-1407</v>
      </c>
      <c r="K428" s="105">
        <f t="shared" si="69"/>
        <v>6793</v>
      </c>
      <c r="M428" s="105">
        <f t="shared" si="69"/>
        <v>6793</v>
      </c>
      <c r="O428" s="105">
        <f t="shared" si="69"/>
        <v>6793</v>
      </c>
      <c r="Q428" s="105">
        <f t="shared" si="69"/>
        <v>6793</v>
      </c>
      <c r="R428" s="107"/>
      <c r="S428" s="105">
        <f t="shared" si="69"/>
        <v>6793</v>
      </c>
      <c r="T428" s="107"/>
      <c r="U428" s="58">
        <f t="shared" si="70"/>
        <v>6793</v>
      </c>
      <c r="V428" s="62"/>
      <c r="W428" s="58">
        <f t="shared" si="71"/>
        <v>6793</v>
      </c>
    </row>
    <row r="429" spans="1:23" ht="30" hidden="1">
      <c r="A429" s="72"/>
      <c r="B429" s="72"/>
      <c r="C429" s="72">
        <v>4370</v>
      </c>
      <c r="D429" s="73" t="s">
        <v>116</v>
      </c>
      <c r="E429" s="105">
        <v>2500</v>
      </c>
      <c r="F429" s="73"/>
      <c r="G429" s="105">
        <v>2500</v>
      </c>
      <c r="I429" s="105">
        <v>2500</v>
      </c>
      <c r="J429" s="1"/>
      <c r="K429" s="105">
        <f t="shared" si="69"/>
        <v>2500</v>
      </c>
      <c r="M429" s="105">
        <f t="shared" si="69"/>
        <v>2500</v>
      </c>
      <c r="O429" s="105">
        <f t="shared" si="69"/>
        <v>2500</v>
      </c>
      <c r="Q429" s="105">
        <f t="shared" si="69"/>
        <v>2500</v>
      </c>
      <c r="R429" s="107"/>
      <c r="S429" s="105">
        <f t="shared" si="69"/>
        <v>2500</v>
      </c>
      <c r="T429" s="107"/>
      <c r="U429" s="58">
        <f t="shared" si="70"/>
        <v>2500</v>
      </c>
      <c r="V429" s="62"/>
      <c r="W429" s="58">
        <f t="shared" si="71"/>
        <v>2500</v>
      </c>
    </row>
    <row r="430" spans="1:23" ht="15" hidden="1">
      <c r="A430" s="72"/>
      <c r="B430" s="72"/>
      <c r="C430" s="72">
        <v>4410</v>
      </c>
      <c r="D430" s="73" t="s">
        <v>106</v>
      </c>
      <c r="E430" s="105">
        <v>400</v>
      </c>
      <c r="F430" s="73"/>
      <c r="G430" s="105">
        <v>400</v>
      </c>
      <c r="I430" s="105">
        <v>400</v>
      </c>
      <c r="J430" s="1"/>
      <c r="K430" s="105">
        <f t="shared" si="69"/>
        <v>400</v>
      </c>
      <c r="M430" s="105">
        <f t="shared" si="69"/>
        <v>400</v>
      </c>
      <c r="O430" s="105">
        <f t="shared" si="69"/>
        <v>400</v>
      </c>
      <c r="Q430" s="105">
        <f t="shared" si="69"/>
        <v>400</v>
      </c>
      <c r="R430" s="107"/>
      <c r="S430" s="105">
        <f t="shared" si="69"/>
        <v>400</v>
      </c>
      <c r="T430" s="107"/>
      <c r="U430" s="58">
        <f t="shared" si="70"/>
        <v>400</v>
      </c>
      <c r="V430" s="62"/>
      <c r="W430" s="58">
        <f t="shared" si="71"/>
        <v>400</v>
      </c>
    </row>
    <row r="431" spans="1:23" ht="30" hidden="1">
      <c r="A431" s="72"/>
      <c r="B431" s="72"/>
      <c r="C431" s="72">
        <v>4440</v>
      </c>
      <c r="D431" s="73" t="s">
        <v>118</v>
      </c>
      <c r="E431" s="105">
        <v>805</v>
      </c>
      <c r="F431" s="73"/>
      <c r="G431" s="105">
        <v>805</v>
      </c>
      <c r="I431" s="105">
        <v>805</v>
      </c>
      <c r="J431" s="1"/>
      <c r="K431" s="105">
        <f t="shared" si="69"/>
        <v>805</v>
      </c>
      <c r="M431" s="105">
        <f t="shared" si="69"/>
        <v>805</v>
      </c>
      <c r="O431" s="105">
        <f t="shared" si="69"/>
        <v>805</v>
      </c>
      <c r="Q431" s="105">
        <f t="shared" si="69"/>
        <v>805</v>
      </c>
      <c r="R431" s="107"/>
      <c r="S431" s="105">
        <f t="shared" si="69"/>
        <v>805</v>
      </c>
      <c r="T431" s="107"/>
      <c r="U431" s="58">
        <f t="shared" si="70"/>
        <v>805</v>
      </c>
      <c r="V431" s="62"/>
      <c r="W431" s="58">
        <f t="shared" si="71"/>
        <v>805</v>
      </c>
    </row>
    <row r="432" spans="1:23" ht="30" hidden="1">
      <c r="A432" s="72"/>
      <c r="B432" s="72"/>
      <c r="C432" s="72">
        <v>4700</v>
      </c>
      <c r="D432" s="73" t="s">
        <v>119</v>
      </c>
      <c r="E432" s="105">
        <v>2060</v>
      </c>
      <c r="F432" s="73"/>
      <c r="G432" s="105">
        <v>2060</v>
      </c>
      <c r="I432" s="105">
        <v>2060</v>
      </c>
      <c r="J432" s="1"/>
      <c r="K432" s="105">
        <f t="shared" si="69"/>
        <v>2060</v>
      </c>
      <c r="M432" s="105">
        <f t="shared" si="69"/>
        <v>2060</v>
      </c>
      <c r="O432" s="105">
        <f t="shared" si="69"/>
        <v>2060</v>
      </c>
      <c r="Q432" s="105">
        <f t="shared" si="69"/>
        <v>2060</v>
      </c>
      <c r="R432" s="107"/>
      <c r="S432" s="105">
        <f t="shared" si="69"/>
        <v>2060</v>
      </c>
      <c r="T432" s="107"/>
      <c r="U432" s="58">
        <f t="shared" si="70"/>
        <v>2060</v>
      </c>
      <c r="V432" s="62"/>
      <c r="W432" s="58">
        <f t="shared" si="71"/>
        <v>2060</v>
      </c>
    </row>
    <row r="433" spans="1:23" ht="30" hidden="1">
      <c r="A433" s="72"/>
      <c r="B433" s="72"/>
      <c r="C433" s="72">
        <v>4740</v>
      </c>
      <c r="D433" s="73" t="s">
        <v>91</v>
      </c>
      <c r="E433" s="105">
        <v>3500</v>
      </c>
      <c r="F433" s="73"/>
      <c r="G433" s="105">
        <v>3500</v>
      </c>
      <c r="I433" s="105">
        <v>3500</v>
      </c>
      <c r="J433" s="1"/>
      <c r="K433" s="105">
        <f t="shared" si="69"/>
        <v>3500</v>
      </c>
      <c r="M433" s="105">
        <f t="shared" si="69"/>
        <v>3500</v>
      </c>
      <c r="O433" s="105">
        <f t="shared" si="69"/>
        <v>3500</v>
      </c>
      <c r="Q433" s="105">
        <f t="shared" si="69"/>
        <v>3500</v>
      </c>
      <c r="R433" s="107"/>
      <c r="S433" s="105">
        <f t="shared" si="69"/>
        <v>3500</v>
      </c>
      <c r="T433" s="107"/>
      <c r="U433" s="58">
        <f t="shared" si="70"/>
        <v>3500</v>
      </c>
      <c r="V433" s="62"/>
      <c r="W433" s="58">
        <f t="shared" si="71"/>
        <v>3500</v>
      </c>
    </row>
    <row r="434" spans="1:23" ht="30" hidden="1">
      <c r="A434" s="72"/>
      <c r="B434" s="72"/>
      <c r="C434" s="72">
        <v>4750</v>
      </c>
      <c r="D434" s="73" t="s">
        <v>120</v>
      </c>
      <c r="E434" s="105">
        <v>1400</v>
      </c>
      <c r="F434" s="73"/>
      <c r="G434" s="105">
        <v>1400</v>
      </c>
      <c r="I434" s="105">
        <v>1400</v>
      </c>
      <c r="J434" s="1"/>
      <c r="K434" s="105">
        <f t="shared" si="69"/>
        <v>1400</v>
      </c>
      <c r="M434" s="105">
        <f t="shared" si="69"/>
        <v>1400</v>
      </c>
      <c r="O434" s="105">
        <f t="shared" si="69"/>
        <v>1400</v>
      </c>
      <c r="Q434" s="105">
        <f t="shared" si="69"/>
        <v>1400</v>
      </c>
      <c r="R434" s="107"/>
      <c r="S434" s="105">
        <f t="shared" si="69"/>
        <v>1400</v>
      </c>
      <c r="T434" s="107"/>
      <c r="U434" s="58">
        <f t="shared" si="70"/>
        <v>1400</v>
      </c>
      <c r="V434" s="62"/>
      <c r="W434" s="58">
        <f t="shared" si="71"/>
        <v>1400</v>
      </c>
    </row>
    <row r="435" spans="1:23" ht="60" hidden="1">
      <c r="A435" s="72"/>
      <c r="B435" s="72">
        <v>85213</v>
      </c>
      <c r="C435" s="72"/>
      <c r="D435" s="73" t="s">
        <v>69</v>
      </c>
      <c r="E435" s="61">
        <f>E436</f>
        <v>9500</v>
      </c>
      <c r="F435" s="73"/>
      <c r="G435" s="61">
        <f>G436</f>
        <v>9500</v>
      </c>
      <c r="I435" s="61">
        <f>I436</f>
        <v>9500</v>
      </c>
      <c r="J435" s="61">
        <f>J436</f>
        <v>-2200</v>
      </c>
      <c r="K435" s="61">
        <f>K436</f>
        <v>7300</v>
      </c>
      <c r="M435" s="61">
        <f>M436</f>
        <v>7300</v>
      </c>
      <c r="O435" s="61">
        <f>O436</f>
        <v>7300</v>
      </c>
      <c r="Q435" s="61">
        <f>Q436</f>
        <v>7300</v>
      </c>
      <c r="R435" s="107"/>
      <c r="S435" s="61">
        <f>S436</f>
        <v>7300</v>
      </c>
      <c r="T435" s="107"/>
      <c r="U435" s="61">
        <f>U436</f>
        <v>7300</v>
      </c>
      <c r="V435" s="62"/>
      <c r="W435" s="61">
        <f>W436</f>
        <v>7300</v>
      </c>
    </row>
    <row r="436" spans="1:23" ht="15" hidden="1">
      <c r="A436" s="72"/>
      <c r="B436" s="72"/>
      <c r="C436" s="72">
        <v>4130</v>
      </c>
      <c r="D436" s="73" t="s">
        <v>150</v>
      </c>
      <c r="E436" s="105">
        <v>9500</v>
      </c>
      <c r="F436" s="73"/>
      <c r="G436" s="105">
        <v>9500</v>
      </c>
      <c r="I436" s="105">
        <v>9500</v>
      </c>
      <c r="J436" s="1">
        <v>-2200</v>
      </c>
      <c r="K436" s="105">
        <f>I436+J436</f>
        <v>7300</v>
      </c>
      <c r="M436" s="105">
        <f>K436+L436</f>
        <v>7300</v>
      </c>
      <c r="O436" s="105">
        <f>M436+N436</f>
        <v>7300</v>
      </c>
      <c r="Q436" s="105">
        <f>O436+P436</f>
        <v>7300</v>
      </c>
      <c r="R436" s="107"/>
      <c r="S436" s="105">
        <f>Q436+R436</f>
        <v>7300</v>
      </c>
      <c r="T436" s="107"/>
      <c r="U436" s="58">
        <f>S436+T436</f>
        <v>7300</v>
      </c>
      <c r="V436" s="62"/>
      <c r="W436" s="58">
        <f>U436+V436</f>
        <v>7300</v>
      </c>
    </row>
    <row r="437" spans="1:23" ht="30" hidden="1">
      <c r="A437" s="72"/>
      <c r="B437" s="72">
        <v>85214</v>
      </c>
      <c r="C437" s="72"/>
      <c r="D437" s="29" t="s">
        <v>70</v>
      </c>
      <c r="E437" s="102">
        <f>E438</f>
        <v>185500</v>
      </c>
      <c r="F437" s="29"/>
      <c r="G437" s="102">
        <f>G438</f>
        <v>185500</v>
      </c>
      <c r="I437" s="102">
        <f>I438</f>
        <v>185500</v>
      </c>
      <c r="J437" s="102">
        <f>J438</f>
        <v>7300</v>
      </c>
      <c r="K437" s="102">
        <f>K438</f>
        <v>192800</v>
      </c>
      <c r="M437" s="102">
        <f>M438</f>
        <v>192800</v>
      </c>
      <c r="O437" s="102">
        <f>O438</f>
        <v>192800</v>
      </c>
      <c r="Q437" s="102">
        <f>Q438</f>
        <v>192800</v>
      </c>
      <c r="R437" s="107"/>
      <c r="S437" s="102">
        <f>S438</f>
        <v>192800</v>
      </c>
      <c r="T437" s="107"/>
      <c r="U437" s="102">
        <f>U438</f>
        <v>192800</v>
      </c>
      <c r="V437" s="62"/>
      <c r="W437" s="102">
        <f>W438</f>
        <v>192800</v>
      </c>
    </row>
    <row r="438" spans="1:23" ht="15" hidden="1">
      <c r="A438" s="72"/>
      <c r="B438" s="72"/>
      <c r="C438" s="72">
        <v>3110</v>
      </c>
      <c r="D438" s="73" t="s">
        <v>148</v>
      </c>
      <c r="E438" s="105">
        <v>185500</v>
      </c>
      <c r="F438" s="73"/>
      <c r="G438" s="105">
        <v>185500</v>
      </c>
      <c r="I438" s="105">
        <v>185500</v>
      </c>
      <c r="J438" s="1">
        <v>7300</v>
      </c>
      <c r="K438" s="105">
        <f>I438+J438</f>
        <v>192800</v>
      </c>
      <c r="M438" s="105">
        <f>K438+L438</f>
        <v>192800</v>
      </c>
      <c r="O438" s="105">
        <f>M438+N438</f>
        <v>192800</v>
      </c>
      <c r="Q438" s="105">
        <f>O438+P438</f>
        <v>192800</v>
      </c>
      <c r="R438" s="107"/>
      <c r="S438" s="105">
        <f>Q438+R438</f>
        <v>192800</v>
      </c>
      <c r="T438" s="107"/>
      <c r="U438" s="58">
        <f>S438+T438</f>
        <v>192800</v>
      </c>
      <c r="V438" s="62"/>
      <c r="W438" s="58">
        <f>U438+V438</f>
        <v>192800</v>
      </c>
    </row>
    <row r="439" spans="1:23" ht="15">
      <c r="A439" s="72"/>
      <c r="B439" s="72">
        <v>85215</v>
      </c>
      <c r="C439" s="72"/>
      <c r="D439" s="73" t="s">
        <v>151</v>
      </c>
      <c r="E439" s="102">
        <f>SUM(E440:E442)</f>
        <v>100205</v>
      </c>
      <c r="F439" s="73"/>
      <c r="G439" s="102">
        <f>SUM(G440:G442)</f>
        <v>100205</v>
      </c>
      <c r="I439" s="102">
        <f>SUM(I440:I442)</f>
        <v>100205</v>
      </c>
      <c r="J439" s="102">
        <f>SUM(J440:J442)</f>
        <v>-10000</v>
      </c>
      <c r="K439" s="102">
        <f>SUM(K440:K442)</f>
        <v>90205</v>
      </c>
      <c r="M439" s="102">
        <f>SUM(M440:M442)</f>
        <v>90205</v>
      </c>
      <c r="O439" s="102">
        <f>SUM(O440:O442)</f>
        <v>90205</v>
      </c>
      <c r="P439" s="102">
        <f>SUM(P440:P442)</f>
        <v>-1500</v>
      </c>
      <c r="Q439" s="102">
        <f>SUM(Q440:Q442)</f>
        <v>88705</v>
      </c>
      <c r="R439" s="107"/>
      <c r="S439" s="102">
        <f>SUM(S440:S442)</f>
        <v>88705</v>
      </c>
      <c r="T439" s="107"/>
      <c r="U439" s="102">
        <f>SUM(U440:U442)</f>
        <v>88705</v>
      </c>
      <c r="V439" s="102">
        <f>SUM(V440:V442)</f>
        <v>-425</v>
      </c>
      <c r="W439" s="102">
        <f>SUM(W440:W442)</f>
        <v>88280</v>
      </c>
    </row>
    <row r="440" spans="1:23" ht="15">
      <c r="A440" s="72"/>
      <c r="B440" s="72"/>
      <c r="C440" s="72">
        <v>3110</v>
      </c>
      <c r="D440" s="73" t="s">
        <v>148</v>
      </c>
      <c r="E440" s="105">
        <v>99125</v>
      </c>
      <c r="F440" s="73"/>
      <c r="G440" s="105">
        <v>99125</v>
      </c>
      <c r="I440" s="105">
        <v>99125</v>
      </c>
      <c r="J440" s="1">
        <v>-10000</v>
      </c>
      <c r="K440" s="105">
        <f>I440+J440</f>
        <v>89125</v>
      </c>
      <c r="M440" s="105">
        <f>K440+L440</f>
        <v>89125</v>
      </c>
      <c r="O440" s="105">
        <f>M440+N440</f>
        <v>89125</v>
      </c>
      <c r="P440">
        <v>-1500</v>
      </c>
      <c r="Q440" s="105">
        <f>O440+P440</f>
        <v>87625</v>
      </c>
      <c r="R440" s="107"/>
      <c r="S440" s="105">
        <f>Q440+R440</f>
        <v>87625</v>
      </c>
      <c r="T440" s="107"/>
      <c r="U440" s="58">
        <f>S440+T440</f>
        <v>87625</v>
      </c>
      <c r="V440" s="62">
        <v>-425</v>
      </c>
      <c r="W440" s="58">
        <f>U440+V440</f>
        <v>87200</v>
      </c>
    </row>
    <row r="441" spans="1:23" ht="15" hidden="1">
      <c r="A441" s="72"/>
      <c r="B441" s="72"/>
      <c r="C441" s="72">
        <v>4300</v>
      </c>
      <c r="D441" s="73" t="s">
        <v>89</v>
      </c>
      <c r="E441" s="105">
        <v>480</v>
      </c>
      <c r="F441" s="73"/>
      <c r="G441" s="105">
        <v>480</v>
      </c>
      <c r="I441" s="105">
        <v>480</v>
      </c>
      <c r="J441" s="1">
        <v>600</v>
      </c>
      <c r="K441" s="105">
        <f>I441+J441</f>
        <v>1080</v>
      </c>
      <c r="M441" s="105">
        <f>K441+L441</f>
        <v>1080</v>
      </c>
      <c r="O441" s="105">
        <f>M441+N441</f>
        <v>1080</v>
      </c>
      <c r="Q441" s="105">
        <f>O441+P441</f>
        <v>1080</v>
      </c>
      <c r="R441" s="107"/>
      <c r="S441" s="105">
        <f>Q441+R441</f>
        <v>1080</v>
      </c>
      <c r="T441" s="107"/>
      <c r="U441" s="58">
        <f>S441+T441</f>
        <v>1080</v>
      </c>
      <c r="V441" s="62"/>
      <c r="W441" s="58">
        <f>U441+V441</f>
        <v>1080</v>
      </c>
    </row>
    <row r="442" spans="1:23" ht="30" hidden="1">
      <c r="A442" s="72"/>
      <c r="B442" s="72"/>
      <c r="C442" s="72">
        <v>4750</v>
      </c>
      <c r="D442" s="73" t="s">
        <v>120</v>
      </c>
      <c r="E442" s="105">
        <v>600</v>
      </c>
      <c r="F442" s="73"/>
      <c r="G442" s="105">
        <v>600</v>
      </c>
      <c r="I442" s="106">
        <v>600</v>
      </c>
      <c r="J442" s="33">
        <v>-600</v>
      </c>
      <c r="K442" s="106">
        <f>I442+J442</f>
        <v>0</v>
      </c>
      <c r="M442" s="106">
        <f>K442+L442</f>
        <v>0</v>
      </c>
      <c r="O442" s="106">
        <f>M442+N442</f>
        <v>0</v>
      </c>
      <c r="Q442" s="106">
        <f>O442+P442</f>
        <v>0</v>
      </c>
      <c r="R442" s="107"/>
      <c r="S442" s="106">
        <f>Q442+R442</f>
        <v>0</v>
      </c>
      <c r="T442" s="107"/>
      <c r="U442" s="60">
        <f>S442+T442</f>
        <v>0</v>
      </c>
      <c r="V442" s="62"/>
      <c r="W442" s="60">
        <f>U442+V442</f>
        <v>0</v>
      </c>
    </row>
    <row r="443" spans="1:23" ht="15">
      <c r="A443" s="72"/>
      <c r="B443" s="72">
        <v>85219</v>
      </c>
      <c r="C443" s="72"/>
      <c r="D443" s="73" t="s">
        <v>71</v>
      </c>
      <c r="E443" s="102">
        <f>SUM(E444:E464)</f>
        <v>271422</v>
      </c>
      <c r="F443" s="73"/>
      <c r="G443" s="102">
        <f>SUM(G444:G464)</f>
        <v>271422</v>
      </c>
      <c r="I443" s="102">
        <f>SUM(I444:I464)</f>
        <v>271422</v>
      </c>
      <c r="J443" s="102">
        <f>SUM(J444:J464)</f>
        <v>0</v>
      </c>
      <c r="K443" s="102">
        <f>SUM(K444:K464)</f>
        <v>271422</v>
      </c>
      <c r="M443" s="102">
        <f>SUM(M444:M464)</f>
        <v>271422</v>
      </c>
      <c r="O443" s="102">
        <f>SUM(O444:O464)</f>
        <v>271422</v>
      </c>
      <c r="P443" s="102">
        <f>SUM(P444:P464)</f>
        <v>0</v>
      </c>
      <c r="Q443" s="102">
        <f>SUM(Q444:Q464)</f>
        <v>271422</v>
      </c>
      <c r="R443" s="107"/>
      <c r="S443" s="102">
        <f>SUM(S444:S464)</f>
        <v>271422</v>
      </c>
      <c r="T443" s="107"/>
      <c r="U443" s="102">
        <f>SUM(U444:U464)</f>
        <v>271422</v>
      </c>
      <c r="V443" s="102">
        <f>SUM(V444:V464)</f>
        <v>0</v>
      </c>
      <c r="W443" s="102">
        <f>SUM(W444:W464)</f>
        <v>271422</v>
      </c>
    </row>
    <row r="444" spans="1:23" ht="30" hidden="1">
      <c r="A444" s="72"/>
      <c r="B444" s="72"/>
      <c r="C444" s="72">
        <v>3020</v>
      </c>
      <c r="D444" s="73" t="s">
        <v>133</v>
      </c>
      <c r="E444" s="105">
        <v>418</v>
      </c>
      <c r="F444" s="73"/>
      <c r="G444" s="105">
        <v>418</v>
      </c>
      <c r="I444" s="105">
        <v>418</v>
      </c>
      <c r="J444" s="1"/>
      <c r="K444" s="105">
        <v>418</v>
      </c>
      <c r="M444" s="105">
        <v>418</v>
      </c>
      <c r="O444" s="105">
        <v>418</v>
      </c>
      <c r="P444">
        <v>700</v>
      </c>
      <c r="Q444" s="105">
        <f>O444+P444</f>
        <v>1118</v>
      </c>
      <c r="R444" s="107"/>
      <c r="S444" s="105">
        <f>Q444+R444</f>
        <v>1118</v>
      </c>
      <c r="T444" s="107"/>
      <c r="U444" s="58">
        <f>S444+T444</f>
        <v>1118</v>
      </c>
      <c r="V444" s="62"/>
      <c r="W444" s="58">
        <f>U444+V444</f>
        <v>1118</v>
      </c>
    </row>
    <row r="445" spans="1:23" ht="15" hidden="1">
      <c r="A445" s="72"/>
      <c r="B445" s="72"/>
      <c r="C445" s="72">
        <v>4010</v>
      </c>
      <c r="D445" s="73" t="s">
        <v>85</v>
      </c>
      <c r="E445" s="105">
        <v>175696</v>
      </c>
      <c r="F445" s="73"/>
      <c r="G445" s="105">
        <v>175696</v>
      </c>
      <c r="I445" s="105">
        <v>175696</v>
      </c>
      <c r="J445" s="1"/>
      <c r="K445" s="105">
        <v>175696</v>
      </c>
      <c r="M445" s="105">
        <v>175696</v>
      </c>
      <c r="O445" s="105">
        <v>175696</v>
      </c>
      <c r="Q445" s="105">
        <f aca="true" t="shared" si="72" ref="Q445:S460">O445+P445</f>
        <v>175696</v>
      </c>
      <c r="R445" s="107"/>
      <c r="S445" s="105">
        <f t="shared" si="72"/>
        <v>175696</v>
      </c>
      <c r="T445" s="107"/>
      <c r="U445" s="58">
        <f aca="true" t="shared" si="73" ref="U445:U464">S445+T445</f>
        <v>175696</v>
      </c>
      <c r="V445" s="62"/>
      <c r="W445" s="58">
        <f aca="true" t="shared" si="74" ref="W445:W464">U445+V445</f>
        <v>175696</v>
      </c>
    </row>
    <row r="446" spans="1:23" ht="15" hidden="1">
      <c r="A446" s="72"/>
      <c r="B446" s="72"/>
      <c r="C446" s="72">
        <v>4040</v>
      </c>
      <c r="D446" s="73" t="s">
        <v>110</v>
      </c>
      <c r="E446" s="105">
        <v>15521</v>
      </c>
      <c r="F446" s="73"/>
      <c r="G446" s="105">
        <v>15521</v>
      </c>
      <c r="I446" s="105">
        <v>15521</v>
      </c>
      <c r="J446" s="1"/>
      <c r="K446" s="105">
        <v>15521</v>
      </c>
      <c r="M446" s="105">
        <v>15521</v>
      </c>
      <c r="O446" s="105">
        <v>15521</v>
      </c>
      <c r="Q446" s="105">
        <f t="shared" si="72"/>
        <v>15521</v>
      </c>
      <c r="R446" s="107"/>
      <c r="S446" s="105">
        <f t="shared" si="72"/>
        <v>15521</v>
      </c>
      <c r="T446" s="107"/>
      <c r="U446" s="58">
        <f t="shared" si="73"/>
        <v>15521</v>
      </c>
      <c r="V446" s="62"/>
      <c r="W446" s="58">
        <f t="shared" si="74"/>
        <v>15521</v>
      </c>
    </row>
    <row r="447" spans="1:23" ht="15" hidden="1">
      <c r="A447" s="72"/>
      <c r="B447" s="72"/>
      <c r="C447" s="72">
        <v>4110</v>
      </c>
      <c r="D447" s="73" t="s">
        <v>86</v>
      </c>
      <c r="E447" s="105">
        <v>34534</v>
      </c>
      <c r="F447" s="73"/>
      <c r="G447" s="105">
        <v>34534</v>
      </c>
      <c r="I447" s="105">
        <v>34534</v>
      </c>
      <c r="J447" s="1"/>
      <c r="K447" s="105">
        <v>34534</v>
      </c>
      <c r="M447" s="105">
        <v>34534</v>
      </c>
      <c r="O447" s="105">
        <v>34534</v>
      </c>
      <c r="Q447" s="105">
        <f t="shared" si="72"/>
        <v>34534</v>
      </c>
      <c r="R447" s="107"/>
      <c r="S447" s="105">
        <f t="shared" si="72"/>
        <v>34534</v>
      </c>
      <c r="T447" s="107"/>
      <c r="U447" s="58">
        <f t="shared" si="73"/>
        <v>34534</v>
      </c>
      <c r="V447" s="62"/>
      <c r="W447" s="58">
        <f t="shared" si="74"/>
        <v>34534</v>
      </c>
    </row>
    <row r="448" spans="1:23" ht="15" hidden="1">
      <c r="A448" s="72"/>
      <c r="B448" s="72"/>
      <c r="C448" s="72">
        <v>4120</v>
      </c>
      <c r="D448" s="73" t="s">
        <v>87</v>
      </c>
      <c r="E448" s="105">
        <v>4685</v>
      </c>
      <c r="F448" s="73"/>
      <c r="G448" s="105">
        <v>4685</v>
      </c>
      <c r="I448" s="105">
        <v>4685</v>
      </c>
      <c r="J448" s="1"/>
      <c r="K448" s="105">
        <v>4685</v>
      </c>
      <c r="M448" s="105">
        <v>4685</v>
      </c>
      <c r="O448" s="105">
        <v>4685</v>
      </c>
      <c r="Q448" s="105">
        <f t="shared" si="72"/>
        <v>4685</v>
      </c>
      <c r="R448" s="107"/>
      <c r="S448" s="105">
        <f t="shared" si="72"/>
        <v>4685</v>
      </c>
      <c r="T448" s="107"/>
      <c r="U448" s="58">
        <f t="shared" si="73"/>
        <v>4685</v>
      </c>
      <c r="V448" s="62"/>
      <c r="W448" s="58">
        <f t="shared" si="74"/>
        <v>4685</v>
      </c>
    </row>
    <row r="449" spans="1:23" ht="15" hidden="1">
      <c r="A449" s="72"/>
      <c r="B449" s="72"/>
      <c r="C449" s="72">
        <v>4170</v>
      </c>
      <c r="D449" s="73" t="s">
        <v>111</v>
      </c>
      <c r="E449" s="105">
        <v>0</v>
      </c>
      <c r="F449" s="73"/>
      <c r="G449" s="105">
        <v>0</v>
      </c>
      <c r="I449" s="105">
        <v>0</v>
      </c>
      <c r="J449" s="1"/>
      <c r="K449" s="105">
        <v>0</v>
      </c>
      <c r="M449" s="105">
        <v>0</v>
      </c>
      <c r="O449" s="105">
        <v>0</v>
      </c>
      <c r="Q449" s="105">
        <f t="shared" si="72"/>
        <v>0</v>
      </c>
      <c r="R449" s="107"/>
      <c r="S449" s="105">
        <f t="shared" si="72"/>
        <v>0</v>
      </c>
      <c r="T449" s="107"/>
      <c r="U449" s="58">
        <f t="shared" si="73"/>
        <v>0</v>
      </c>
      <c r="V449" s="62"/>
      <c r="W449" s="58">
        <f t="shared" si="74"/>
        <v>0</v>
      </c>
    </row>
    <row r="450" spans="1:23" ht="15" hidden="1">
      <c r="A450" s="72"/>
      <c r="B450" s="72"/>
      <c r="C450" s="72">
        <v>4210</v>
      </c>
      <c r="D450" s="73" t="s">
        <v>88</v>
      </c>
      <c r="E450" s="105">
        <v>9636</v>
      </c>
      <c r="F450" s="73"/>
      <c r="G450" s="105">
        <v>9636</v>
      </c>
      <c r="I450" s="105">
        <v>9636</v>
      </c>
      <c r="J450" s="1"/>
      <c r="K450" s="105">
        <v>9636</v>
      </c>
      <c r="M450" s="105">
        <v>9636</v>
      </c>
      <c r="O450" s="105">
        <v>9636</v>
      </c>
      <c r="Q450" s="105">
        <f t="shared" si="72"/>
        <v>9636</v>
      </c>
      <c r="R450" s="107"/>
      <c r="S450" s="105">
        <f t="shared" si="72"/>
        <v>9636</v>
      </c>
      <c r="T450" s="107"/>
      <c r="U450" s="58">
        <f t="shared" si="73"/>
        <v>9636</v>
      </c>
      <c r="V450" s="62"/>
      <c r="W450" s="58">
        <f t="shared" si="74"/>
        <v>9636</v>
      </c>
    </row>
    <row r="451" spans="1:23" ht="15" hidden="1">
      <c r="A451" s="72"/>
      <c r="B451" s="72"/>
      <c r="C451" s="72">
        <v>4260</v>
      </c>
      <c r="D451" s="73" t="s">
        <v>112</v>
      </c>
      <c r="E451" s="105">
        <v>5127</v>
      </c>
      <c r="F451" s="73"/>
      <c r="G451" s="105">
        <v>5127</v>
      </c>
      <c r="I451" s="105">
        <v>5127</v>
      </c>
      <c r="J451" s="1"/>
      <c r="K451" s="105">
        <v>5127</v>
      </c>
      <c r="M451" s="105">
        <v>5127</v>
      </c>
      <c r="O451" s="105">
        <v>5127</v>
      </c>
      <c r="Q451" s="105">
        <f t="shared" si="72"/>
        <v>5127</v>
      </c>
      <c r="R451" s="107"/>
      <c r="S451" s="105">
        <f t="shared" si="72"/>
        <v>5127</v>
      </c>
      <c r="T451" s="107"/>
      <c r="U451" s="58">
        <f t="shared" si="73"/>
        <v>5127</v>
      </c>
      <c r="V451" s="62"/>
      <c r="W451" s="58">
        <f t="shared" si="74"/>
        <v>5127</v>
      </c>
    </row>
    <row r="452" spans="1:23" ht="15" hidden="1">
      <c r="A452" s="72"/>
      <c r="B452" s="72"/>
      <c r="C452" s="72">
        <v>4270</v>
      </c>
      <c r="D452" s="73" t="s">
        <v>146</v>
      </c>
      <c r="E452" s="105">
        <v>1306</v>
      </c>
      <c r="F452" s="73"/>
      <c r="G452" s="105">
        <v>1306</v>
      </c>
      <c r="I452" s="105">
        <v>1306</v>
      </c>
      <c r="J452" s="1"/>
      <c r="K452" s="105">
        <v>1306</v>
      </c>
      <c r="M452" s="105">
        <v>1306</v>
      </c>
      <c r="O452" s="105">
        <v>1306</v>
      </c>
      <c r="Q452" s="105">
        <f t="shared" si="72"/>
        <v>1306</v>
      </c>
      <c r="R452" s="107"/>
      <c r="S452" s="105">
        <f t="shared" si="72"/>
        <v>1306</v>
      </c>
      <c r="T452" s="107"/>
      <c r="U452" s="58">
        <f t="shared" si="73"/>
        <v>1306</v>
      </c>
      <c r="V452" s="62"/>
      <c r="W452" s="58">
        <f t="shared" si="74"/>
        <v>1306</v>
      </c>
    </row>
    <row r="453" spans="1:23" ht="15" hidden="1">
      <c r="A453" s="72"/>
      <c r="B453" s="72"/>
      <c r="C453" s="72">
        <v>4280</v>
      </c>
      <c r="D453" s="73" t="s">
        <v>113</v>
      </c>
      <c r="E453" s="105">
        <v>237</v>
      </c>
      <c r="F453" s="73"/>
      <c r="G453" s="105">
        <v>237</v>
      </c>
      <c r="I453" s="105">
        <v>237</v>
      </c>
      <c r="J453" s="1"/>
      <c r="K453" s="105">
        <v>237</v>
      </c>
      <c r="M453" s="105">
        <v>237</v>
      </c>
      <c r="O453" s="105">
        <v>237</v>
      </c>
      <c r="Q453" s="105">
        <f t="shared" si="72"/>
        <v>237</v>
      </c>
      <c r="R453" s="107"/>
      <c r="S453" s="105">
        <f t="shared" si="72"/>
        <v>237</v>
      </c>
      <c r="T453" s="107"/>
      <c r="U453" s="58">
        <f t="shared" si="73"/>
        <v>237</v>
      </c>
      <c r="V453" s="62"/>
      <c r="W453" s="58">
        <f t="shared" si="74"/>
        <v>237</v>
      </c>
    </row>
    <row r="454" spans="1:23" ht="15" hidden="1">
      <c r="A454" s="72"/>
      <c r="B454" s="72"/>
      <c r="C454" s="72">
        <v>4300</v>
      </c>
      <c r="D454" s="73" t="s">
        <v>89</v>
      </c>
      <c r="E454" s="105">
        <v>3603</v>
      </c>
      <c r="F454" s="73"/>
      <c r="G454" s="105">
        <v>3603</v>
      </c>
      <c r="I454" s="105">
        <v>3603</v>
      </c>
      <c r="J454" s="1"/>
      <c r="K454" s="105">
        <v>3603</v>
      </c>
      <c r="M454" s="105">
        <v>3603</v>
      </c>
      <c r="O454" s="105">
        <v>3603</v>
      </c>
      <c r="Q454" s="105">
        <f t="shared" si="72"/>
        <v>3603</v>
      </c>
      <c r="R454" s="107"/>
      <c r="S454" s="105">
        <f t="shared" si="72"/>
        <v>3603</v>
      </c>
      <c r="T454" s="107"/>
      <c r="U454" s="58">
        <f t="shared" si="73"/>
        <v>3603</v>
      </c>
      <c r="V454" s="62"/>
      <c r="W454" s="58">
        <f t="shared" si="74"/>
        <v>3603</v>
      </c>
    </row>
    <row r="455" spans="1:23" ht="15">
      <c r="A455" s="72"/>
      <c r="B455" s="72"/>
      <c r="C455" s="72">
        <v>4350</v>
      </c>
      <c r="D455" s="73" t="s">
        <v>114</v>
      </c>
      <c r="E455" s="105">
        <v>1779</v>
      </c>
      <c r="F455" s="73"/>
      <c r="G455" s="105">
        <v>1779</v>
      </c>
      <c r="I455" s="105">
        <v>1779</v>
      </c>
      <c r="J455" s="1"/>
      <c r="K455" s="105">
        <v>1779</v>
      </c>
      <c r="M455" s="105">
        <v>1779</v>
      </c>
      <c r="O455" s="105">
        <v>1779</v>
      </c>
      <c r="Q455" s="105">
        <f t="shared" si="72"/>
        <v>1779</v>
      </c>
      <c r="R455" s="107"/>
      <c r="S455" s="105">
        <f t="shared" si="72"/>
        <v>1779</v>
      </c>
      <c r="T455" s="107"/>
      <c r="U455" s="58">
        <f t="shared" si="73"/>
        <v>1779</v>
      </c>
      <c r="V455" s="62">
        <v>256</v>
      </c>
      <c r="W455" s="58">
        <f t="shared" si="74"/>
        <v>2035</v>
      </c>
    </row>
    <row r="456" spans="1:23" ht="30">
      <c r="A456" s="72"/>
      <c r="B456" s="72"/>
      <c r="C456" s="72">
        <v>4360</v>
      </c>
      <c r="D456" s="73" t="s">
        <v>115</v>
      </c>
      <c r="E456" s="106">
        <v>500</v>
      </c>
      <c r="F456" s="73"/>
      <c r="G456" s="106">
        <v>500</v>
      </c>
      <c r="I456" s="106">
        <v>500</v>
      </c>
      <c r="J456" s="1"/>
      <c r="K456" s="106">
        <v>500</v>
      </c>
      <c r="M456" s="106">
        <v>500</v>
      </c>
      <c r="O456" s="106">
        <v>500</v>
      </c>
      <c r="Q456" s="105">
        <f t="shared" si="72"/>
        <v>500</v>
      </c>
      <c r="R456" s="107"/>
      <c r="S456" s="105">
        <f t="shared" si="72"/>
        <v>500</v>
      </c>
      <c r="T456" s="107"/>
      <c r="U456" s="60">
        <f t="shared" si="73"/>
        <v>500</v>
      </c>
      <c r="V456" s="61">
        <v>-256</v>
      </c>
      <c r="W456" s="60">
        <f t="shared" si="74"/>
        <v>244</v>
      </c>
    </row>
    <row r="457" spans="1:23" ht="30" hidden="1">
      <c r="A457" s="72"/>
      <c r="B457" s="72"/>
      <c r="C457" s="72">
        <v>4370</v>
      </c>
      <c r="D457" s="73" t="s">
        <v>116</v>
      </c>
      <c r="E457" s="106">
        <v>3600</v>
      </c>
      <c r="F457" s="73"/>
      <c r="G457" s="106">
        <v>3600</v>
      </c>
      <c r="I457" s="106">
        <v>3600</v>
      </c>
      <c r="J457" s="1"/>
      <c r="K457" s="106">
        <v>3600</v>
      </c>
      <c r="M457" s="106">
        <v>3600</v>
      </c>
      <c r="O457" s="106">
        <v>3600</v>
      </c>
      <c r="Q457" s="105">
        <f t="shared" si="72"/>
        <v>3600</v>
      </c>
      <c r="R457" s="107"/>
      <c r="S457" s="105">
        <f t="shared" si="72"/>
        <v>3600</v>
      </c>
      <c r="T457" s="107"/>
      <c r="U457" s="58">
        <f t="shared" si="73"/>
        <v>3600</v>
      </c>
      <c r="V457" s="62"/>
      <c r="W457" s="58">
        <f t="shared" si="74"/>
        <v>3600</v>
      </c>
    </row>
    <row r="458" spans="1:23" ht="15" hidden="1">
      <c r="A458" s="72"/>
      <c r="B458" s="72"/>
      <c r="C458" s="72">
        <v>4410</v>
      </c>
      <c r="D458" s="73" t="s">
        <v>106</v>
      </c>
      <c r="E458" s="105">
        <v>2312</v>
      </c>
      <c r="F458" s="73"/>
      <c r="G458" s="105">
        <v>2312</v>
      </c>
      <c r="I458" s="105">
        <v>2312</v>
      </c>
      <c r="J458" s="1"/>
      <c r="K458" s="105">
        <v>2312</v>
      </c>
      <c r="M458" s="105">
        <v>2312</v>
      </c>
      <c r="O458" s="105">
        <v>2312</v>
      </c>
      <c r="Q458" s="105">
        <f t="shared" si="72"/>
        <v>2312</v>
      </c>
      <c r="R458" s="107"/>
      <c r="S458" s="105">
        <f t="shared" si="72"/>
        <v>2312</v>
      </c>
      <c r="T458" s="107"/>
      <c r="U458" s="58">
        <f t="shared" si="73"/>
        <v>2312</v>
      </c>
      <c r="V458" s="62"/>
      <c r="W458" s="58">
        <f t="shared" si="74"/>
        <v>2312</v>
      </c>
    </row>
    <row r="459" spans="1:23" ht="15" hidden="1">
      <c r="A459" s="72"/>
      <c r="B459" s="72"/>
      <c r="C459" s="72">
        <v>4430</v>
      </c>
      <c r="D459" s="73" t="s">
        <v>90</v>
      </c>
      <c r="E459" s="105">
        <v>436</v>
      </c>
      <c r="F459" s="73"/>
      <c r="G459" s="105">
        <v>436</v>
      </c>
      <c r="I459" s="105">
        <v>436</v>
      </c>
      <c r="J459" s="1"/>
      <c r="K459" s="105">
        <v>436</v>
      </c>
      <c r="M459" s="105">
        <v>436</v>
      </c>
      <c r="O459" s="105">
        <v>436</v>
      </c>
      <c r="Q459" s="105">
        <f t="shared" si="72"/>
        <v>436</v>
      </c>
      <c r="R459" s="107"/>
      <c r="S459" s="105">
        <f t="shared" si="72"/>
        <v>436</v>
      </c>
      <c r="T459" s="107"/>
      <c r="U459" s="58">
        <f t="shared" si="73"/>
        <v>436</v>
      </c>
      <c r="V459" s="62"/>
      <c r="W459" s="58">
        <f t="shared" si="74"/>
        <v>436</v>
      </c>
    </row>
    <row r="460" spans="1:23" ht="30" hidden="1">
      <c r="A460" s="72"/>
      <c r="B460" s="72"/>
      <c r="C460" s="72">
        <v>4440</v>
      </c>
      <c r="D460" s="73" t="s">
        <v>118</v>
      </c>
      <c r="E460" s="106">
        <v>5032</v>
      </c>
      <c r="F460" s="73"/>
      <c r="G460" s="106">
        <v>5032</v>
      </c>
      <c r="I460" s="106">
        <v>5032</v>
      </c>
      <c r="J460" s="1"/>
      <c r="K460" s="106">
        <v>5032</v>
      </c>
      <c r="M460" s="106">
        <v>5032</v>
      </c>
      <c r="O460" s="106">
        <v>5032</v>
      </c>
      <c r="P460">
        <v>-700</v>
      </c>
      <c r="Q460" s="105">
        <f t="shared" si="72"/>
        <v>4332</v>
      </c>
      <c r="R460" s="107"/>
      <c r="S460" s="105">
        <f t="shared" si="72"/>
        <v>4332</v>
      </c>
      <c r="T460" s="107"/>
      <c r="U460" s="58">
        <f t="shared" si="73"/>
        <v>4332</v>
      </c>
      <c r="V460" s="62"/>
      <c r="W460" s="58">
        <f t="shared" si="74"/>
        <v>4332</v>
      </c>
    </row>
    <row r="461" spans="1:23" ht="15" hidden="1">
      <c r="A461" s="72"/>
      <c r="B461" s="72"/>
      <c r="C461" s="115">
        <v>4580</v>
      </c>
      <c r="D461" s="73" t="s">
        <v>21</v>
      </c>
      <c r="E461" s="105">
        <v>0</v>
      </c>
      <c r="F461" s="73"/>
      <c r="G461" s="105">
        <v>0</v>
      </c>
      <c r="I461" s="105">
        <v>0</v>
      </c>
      <c r="J461" s="1"/>
      <c r="K461" s="105">
        <v>0</v>
      </c>
      <c r="M461" s="105">
        <v>0</v>
      </c>
      <c r="O461" s="105">
        <v>0</v>
      </c>
      <c r="Q461" s="105">
        <f aca="true" t="shared" si="75" ref="Q461:S464">O461+P461</f>
        <v>0</v>
      </c>
      <c r="R461" s="107"/>
      <c r="S461" s="105">
        <f t="shared" si="75"/>
        <v>0</v>
      </c>
      <c r="T461" s="107"/>
      <c r="U461" s="58">
        <f t="shared" si="73"/>
        <v>0</v>
      </c>
      <c r="V461" s="62"/>
      <c r="W461" s="58">
        <f t="shared" si="74"/>
        <v>0</v>
      </c>
    </row>
    <row r="462" spans="1:23" ht="30" hidden="1">
      <c r="A462" s="72"/>
      <c r="B462" s="72"/>
      <c r="C462" s="108">
        <v>4700</v>
      </c>
      <c r="D462" s="73" t="s">
        <v>119</v>
      </c>
      <c r="E462" s="106">
        <v>2000</v>
      </c>
      <c r="F462" s="73"/>
      <c r="G462" s="106">
        <v>2000</v>
      </c>
      <c r="I462" s="106">
        <v>2000</v>
      </c>
      <c r="J462" s="1"/>
      <c r="K462" s="106">
        <v>2000</v>
      </c>
      <c r="M462" s="106">
        <v>2000</v>
      </c>
      <c r="O462" s="106">
        <v>2000</v>
      </c>
      <c r="Q462" s="105">
        <f t="shared" si="75"/>
        <v>2000</v>
      </c>
      <c r="R462" s="107"/>
      <c r="S462" s="105">
        <f t="shared" si="75"/>
        <v>2000</v>
      </c>
      <c r="T462" s="107"/>
      <c r="U462" s="58">
        <f t="shared" si="73"/>
        <v>2000</v>
      </c>
      <c r="V462" s="62"/>
      <c r="W462" s="58">
        <f t="shared" si="74"/>
        <v>2000</v>
      </c>
    </row>
    <row r="463" spans="1:23" ht="30" hidden="1">
      <c r="A463" s="72"/>
      <c r="B463" s="72"/>
      <c r="C463" s="72">
        <v>4740</v>
      </c>
      <c r="D463" s="73" t="s">
        <v>91</v>
      </c>
      <c r="E463" s="106">
        <v>2000</v>
      </c>
      <c r="F463" s="73"/>
      <c r="G463" s="106">
        <v>2000</v>
      </c>
      <c r="I463" s="106">
        <v>2000</v>
      </c>
      <c r="J463" s="1"/>
      <c r="K463" s="106">
        <v>2000</v>
      </c>
      <c r="M463" s="106">
        <v>2000</v>
      </c>
      <c r="O463" s="106">
        <v>2000</v>
      </c>
      <c r="Q463" s="105">
        <f t="shared" si="75"/>
        <v>2000</v>
      </c>
      <c r="R463" s="107"/>
      <c r="S463" s="105">
        <f t="shared" si="75"/>
        <v>2000</v>
      </c>
      <c r="T463" s="107"/>
      <c r="U463" s="58">
        <f t="shared" si="73"/>
        <v>2000</v>
      </c>
      <c r="V463" s="62"/>
      <c r="W463" s="58">
        <f t="shared" si="74"/>
        <v>2000</v>
      </c>
    </row>
    <row r="464" spans="1:23" ht="30" hidden="1">
      <c r="A464" s="72"/>
      <c r="B464" s="72"/>
      <c r="C464" s="72">
        <v>6060</v>
      </c>
      <c r="D464" s="73" t="s">
        <v>99</v>
      </c>
      <c r="E464" s="106">
        <v>3000</v>
      </c>
      <c r="F464" s="73"/>
      <c r="G464" s="106">
        <v>3000</v>
      </c>
      <c r="I464" s="106">
        <v>3000</v>
      </c>
      <c r="J464" s="1"/>
      <c r="K464" s="106">
        <v>3000</v>
      </c>
      <c r="M464" s="106">
        <v>3000</v>
      </c>
      <c r="O464" s="106">
        <v>3000</v>
      </c>
      <c r="Q464" s="105">
        <f t="shared" si="75"/>
        <v>3000</v>
      </c>
      <c r="R464" s="107"/>
      <c r="S464" s="105">
        <f t="shared" si="75"/>
        <v>3000</v>
      </c>
      <c r="T464" s="107"/>
      <c r="U464" s="58">
        <f t="shared" si="73"/>
        <v>3000</v>
      </c>
      <c r="V464" s="62"/>
      <c r="W464" s="58">
        <f t="shared" si="74"/>
        <v>3000</v>
      </c>
    </row>
    <row r="465" spans="1:23" ht="30">
      <c r="A465" s="72"/>
      <c r="B465" s="72">
        <v>85228</v>
      </c>
      <c r="C465" s="72"/>
      <c r="D465" s="73" t="s">
        <v>152</v>
      </c>
      <c r="E465" s="61">
        <f>SUM(E466:E467)</f>
        <v>18766</v>
      </c>
      <c r="F465" s="73"/>
      <c r="G465" s="61">
        <f>SUM(G466:G467)</f>
        <v>18766</v>
      </c>
      <c r="I465" s="61">
        <f>SUM(I466:I467)</f>
        <v>18766</v>
      </c>
      <c r="J465" s="61">
        <f>SUM(J466:J467)</f>
        <v>-12141</v>
      </c>
      <c r="K465" s="61">
        <f>SUM(K466:K467)</f>
        <v>6625</v>
      </c>
      <c r="M465" s="61">
        <f>SUM(M466:M467)</f>
        <v>6625</v>
      </c>
      <c r="O465" s="61">
        <f>SUM(O466:O467)</f>
        <v>6625</v>
      </c>
      <c r="Q465" s="61">
        <f>SUM(Q466:Q467)</f>
        <v>6625</v>
      </c>
      <c r="R465" s="107"/>
      <c r="S465" s="61">
        <f>SUM(S466:S467)</f>
        <v>6625</v>
      </c>
      <c r="T465" s="107"/>
      <c r="U465" s="61">
        <f>SUM(U466:U467)</f>
        <v>6625</v>
      </c>
      <c r="V465" s="61">
        <f>SUM(V466:V467)</f>
        <v>-1152</v>
      </c>
      <c r="W465" s="61">
        <f>SUM(W466:W467)</f>
        <v>5473</v>
      </c>
    </row>
    <row r="466" spans="1:23" ht="15">
      <c r="A466" s="72"/>
      <c r="B466" s="72"/>
      <c r="C466" s="72">
        <v>4110</v>
      </c>
      <c r="D466" s="73" t="s">
        <v>86</v>
      </c>
      <c r="E466" s="105">
        <v>2625</v>
      </c>
      <c r="F466" s="73"/>
      <c r="G466" s="105">
        <v>2625</v>
      </c>
      <c r="I466" s="105">
        <v>2625</v>
      </c>
      <c r="J466" s="1"/>
      <c r="K466" s="105">
        <v>2625</v>
      </c>
      <c r="M466" s="105">
        <v>2625</v>
      </c>
      <c r="O466" s="105">
        <v>2625</v>
      </c>
      <c r="Q466" s="105">
        <v>2625</v>
      </c>
      <c r="R466" s="107"/>
      <c r="S466" s="105">
        <v>2625</v>
      </c>
      <c r="T466" s="107"/>
      <c r="U466" s="58">
        <v>2625</v>
      </c>
      <c r="V466" s="62">
        <v>-1152</v>
      </c>
      <c r="W466" s="58">
        <f>+U466+V466</f>
        <v>1473</v>
      </c>
    </row>
    <row r="467" spans="1:23" ht="15" hidden="1">
      <c r="A467" s="72"/>
      <c r="B467" s="72"/>
      <c r="C467" s="72">
        <v>4170</v>
      </c>
      <c r="D467" s="73" t="s">
        <v>111</v>
      </c>
      <c r="E467" s="105">
        <v>16141</v>
      </c>
      <c r="F467" s="73"/>
      <c r="G467" s="105">
        <v>16141</v>
      </c>
      <c r="I467" s="105">
        <v>16141</v>
      </c>
      <c r="J467" s="1">
        <v>-12141</v>
      </c>
      <c r="K467" s="105">
        <f>+I467+J467</f>
        <v>4000</v>
      </c>
      <c r="M467" s="105">
        <f>+K467+L467</f>
        <v>4000</v>
      </c>
      <c r="O467" s="105">
        <f>+M467+N467</f>
        <v>4000</v>
      </c>
      <c r="Q467" s="105">
        <f>+O467+P467</f>
        <v>4000</v>
      </c>
      <c r="R467" s="107"/>
      <c r="S467" s="105">
        <f>+Q467+R467</f>
        <v>4000</v>
      </c>
      <c r="T467" s="107"/>
      <c r="U467" s="58">
        <f>+S467+T467</f>
        <v>4000</v>
      </c>
      <c r="V467" s="62"/>
      <c r="W467" s="58">
        <f>+U467+V467</f>
        <v>4000</v>
      </c>
    </row>
    <row r="468" spans="1:23" ht="15">
      <c r="A468" s="72"/>
      <c r="B468" s="72">
        <v>85295</v>
      </c>
      <c r="C468" s="72"/>
      <c r="D468" s="73" t="s">
        <v>8</v>
      </c>
      <c r="E468" s="102">
        <f>SUM(E469:E471)</f>
        <v>43700</v>
      </c>
      <c r="F468" s="73"/>
      <c r="G468" s="102">
        <f>SUM(G469:G471)</f>
        <v>43700</v>
      </c>
      <c r="I468" s="102">
        <f>SUM(I469:I471)</f>
        <v>43700</v>
      </c>
      <c r="J468" s="1"/>
      <c r="K468" s="102">
        <f>SUM(K469:K471)</f>
        <v>43700</v>
      </c>
      <c r="L468" s="102">
        <f>SUM(L469:L471)</f>
        <v>12968</v>
      </c>
      <c r="M468" s="102">
        <f>SUM(M469:M471)</f>
        <v>56668</v>
      </c>
      <c r="O468" s="102">
        <f>SUM(O469:O471)</f>
        <v>56668</v>
      </c>
      <c r="P468" s="102">
        <f>SUM(P469:P471)</f>
        <v>1500</v>
      </c>
      <c r="Q468" s="102">
        <f>SUM(Q469:Q471)</f>
        <v>58168</v>
      </c>
      <c r="R468" s="107"/>
      <c r="S468" s="102">
        <f>SUM(S469:S471)</f>
        <v>58168</v>
      </c>
      <c r="T468" s="107"/>
      <c r="U468" s="102">
        <f>SUM(U469:U471)</f>
        <v>58168</v>
      </c>
      <c r="V468" s="102">
        <f>SUM(V469:V471)</f>
        <v>9291</v>
      </c>
      <c r="W468" s="102">
        <f>SUM(W469:W471)</f>
        <v>67459</v>
      </c>
    </row>
    <row r="469" spans="1:23" ht="15">
      <c r="A469" s="72"/>
      <c r="B469" s="72"/>
      <c r="C469" s="72">
        <v>3110</v>
      </c>
      <c r="D469" s="73" t="s">
        <v>153</v>
      </c>
      <c r="E469" s="105">
        <v>37700</v>
      </c>
      <c r="F469" s="73"/>
      <c r="G469" s="105">
        <v>37700</v>
      </c>
      <c r="I469" s="105">
        <v>37700</v>
      </c>
      <c r="J469" s="1"/>
      <c r="K469" s="105">
        <v>37700</v>
      </c>
      <c r="L469" s="56">
        <v>12968</v>
      </c>
      <c r="M469" s="105">
        <f>K469+L469</f>
        <v>50668</v>
      </c>
      <c r="O469" s="105">
        <f>M469+N469</f>
        <v>50668</v>
      </c>
      <c r="Q469" s="105">
        <f>O469+P469</f>
        <v>50668</v>
      </c>
      <c r="R469" s="107"/>
      <c r="S469" s="105">
        <f>Q469+R469</f>
        <v>50668</v>
      </c>
      <c r="T469" s="107"/>
      <c r="U469" s="58">
        <f>S469+T469</f>
        <v>50668</v>
      </c>
      <c r="V469" s="62">
        <v>8402</v>
      </c>
      <c r="W469" s="58">
        <f>U469+V469</f>
        <v>59070</v>
      </c>
    </row>
    <row r="470" spans="1:23" ht="15">
      <c r="A470" s="72"/>
      <c r="B470" s="72"/>
      <c r="C470" s="72">
        <v>4210</v>
      </c>
      <c r="D470" s="73" t="s">
        <v>88</v>
      </c>
      <c r="E470" s="105"/>
      <c r="F470" s="73"/>
      <c r="G470" s="105"/>
      <c r="I470" s="105"/>
      <c r="J470" s="1"/>
      <c r="K470" s="105"/>
      <c r="L470" s="121"/>
      <c r="M470" s="105"/>
      <c r="O470" s="105"/>
      <c r="Q470" s="105"/>
      <c r="R470" s="107"/>
      <c r="S470" s="105"/>
      <c r="T470" s="107"/>
      <c r="U470" s="58"/>
      <c r="V470" s="62">
        <v>225</v>
      </c>
      <c r="W470" s="58">
        <f>U470+V470</f>
        <v>225</v>
      </c>
    </row>
    <row r="471" spans="1:23" ht="15">
      <c r="A471" s="72"/>
      <c r="B471" s="72"/>
      <c r="C471" s="72">
        <v>4300</v>
      </c>
      <c r="D471" s="73" t="s">
        <v>89</v>
      </c>
      <c r="E471" s="105">
        <v>6000</v>
      </c>
      <c r="F471" s="73"/>
      <c r="G471" s="105">
        <v>6000</v>
      </c>
      <c r="I471" s="105">
        <v>6000</v>
      </c>
      <c r="J471" s="1"/>
      <c r="K471" s="105">
        <v>6000</v>
      </c>
      <c r="M471" s="105">
        <v>6000</v>
      </c>
      <c r="O471" s="105">
        <v>6000</v>
      </c>
      <c r="P471">
        <v>1500</v>
      </c>
      <c r="Q471" s="105">
        <f>O471+P471</f>
        <v>7500</v>
      </c>
      <c r="R471" s="107"/>
      <c r="S471" s="105">
        <f>Q471+R471</f>
        <v>7500</v>
      </c>
      <c r="T471" s="107"/>
      <c r="U471" s="58">
        <f>S471+T471</f>
        <v>7500</v>
      </c>
      <c r="V471" s="62">
        <v>664</v>
      </c>
      <c r="W471" s="58">
        <f>U471+V471</f>
        <v>8164</v>
      </c>
    </row>
    <row r="472" spans="1:23" ht="14.25">
      <c r="A472" s="97">
        <v>854</v>
      </c>
      <c r="B472" s="97"/>
      <c r="C472" s="97"/>
      <c r="D472" s="98" t="s">
        <v>73</v>
      </c>
      <c r="E472" s="104">
        <f>E473+E485+E488+E490</f>
        <v>350450</v>
      </c>
      <c r="F472" s="98"/>
      <c r="G472" s="104">
        <f aca="true" t="shared" si="76" ref="G472:Q472">G473+G485+G488+G490</f>
        <v>350450</v>
      </c>
      <c r="H472" s="104">
        <f t="shared" si="76"/>
        <v>0</v>
      </c>
      <c r="I472" s="104">
        <f t="shared" si="76"/>
        <v>350450</v>
      </c>
      <c r="J472" s="104">
        <f t="shared" si="76"/>
        <v>1484</v>
      </c>
      <c r="K472" s="104">
        <f t="shared" si="76"/>
        <v>351934</v>
      </c>
      <c r="L472" s="104">
        <f t="shared" si="76"/>
        <v>34383</v>
      </c>
      <c r="M472" s="104">
        <f t="shared" si="76"/>
        <v>386317</v>
      </c>
      <c r="N472" s="104">
        <f t="shared" si="76"/>
        <v>40014</v>
      </c>
      <c r="O472" s="104">
        <f t="shared" si="76"/>
        <v>426331</v>
      </c>
      <c r="P472" s="104">
        <f t="shared" si="76"/>
        <v>-40000</v>
      </c>
      <c r="Q472" s="104">
        <f t="shared" si="76"/>
        <v>386331</v>
      </c>
      <c r="R472" s="107"/>
      <c r="S472" s="104">
        <f>S473+S485+S488+S490</f>
        <v>386331</v>
      </c>
      <c r="T472" s="107"/>
      <c r="U472" s="104">
        <f>U473+U485+U488+U490</f>
        <v>386331</v>
      </c>
      <c r="V472" s="104">
        <f>V473+V485+V488+V490</f>
        <v>16628</v>
      </c>
      <c r="W472" s="104">
        <f>W473+W485+W488+W490</f>
        <v>402959</v>
      </c>
    </row>
    <row r="473" spans="1:23" ht="15" hidden="1">
      <c r="A473" s="72"/>
      <c r="B473" s="72">
        <v>85401</v>
      </c>
      <c r="C473" s="72"/>
      <c r="D473" s="73" t="s">
        <v>154</v>
      </c>
      <c r="E473" s="62">
        <f>SUM(E474:E484)</f>
        <v>192159</v>
      </c>
      <c r="F473" s="73"/>
      <c r="G473" s="62">
        <f>SUM(G474:G484)</f>
        <v>192159</v>
      </c>
      <c r="I473" s="62">
        <f>SUM(I474:I484)</f>
        <v>192159</v>
      </c>
      <c r="J473" s="62">
        <f>SUM(J474:J484)</f>
        <v>1484</v>
      </c>
      <c r="K473" s="62">
        <f>SUM(K474:K484)</f>
        <v>193643</v>
      </c>
      <c r="M473" s="62">
        <f>SUM(M474:M484)</f>
        <v>193643</v>
      </c>
      <c r="N473" s="62">
        <f>SUM(N474:N484)</f>
        <v>25014</v>
      </c>
      <c r="O473" s="62">
        <f>SUM(O474:O484)</f>
        <v>218657</v>
      </c>
      <c r="Q473" s="62">
        <f>SUM(Q474:Q484)</f>
        <v>218657</v>
      </c>
      <c r="R473" s="107"/>
      <c r="S473" s="62">
        <f>SUM(S474:S484)</f>
        <v>218657</v>
      </c>
      <c r="T473" s="107"/>
      <c r="U473" s="62">
        <f>SUM(U474:U484)</f>
        <v>218657</v>
      </c>
      <c r="V473" s="62"/>
      <c r="W473" s="62">
        <f>SUM(W474:W484)</f>
        <v>218657</v>
      </c>
    </row>
    <row r="474" spans="1:23" ht="30" hidden="1">
      <c r="A474" s="72"/>
      <c r="B474" s="72"/>
      <c r="C474" s="72">
        <v>3020</v>
      </c>
      <c r="D474" s="73" t="s">
        <v>133</v>
      </c>
      <c r="E474" s="106">
        <v>5140</v>
      </c>
      <c r="F474" s="73"/>
      <c r="G474" s="106">
        <v>5140</v>
      </c>
      <c r="I474" s="106">
        <v>5140</v>
      </c>
      <c r="J474" s="1"/>
      <c r="K474" s="106">
        <v>5140</v>
      </c>
      <c r="M474" s="106">
        <v>5140</v>
      </c>
      <c r="N474" s="116">
        <v>680</v>
      </c>
      <c r="O474" s="106">
        <f>M474+N474</f>
        <v>5820</v>
      </c>
      <c r="Q474" s="106">
        <f>O474+P474</f>
        <v>5820</v>
      </c>
      <c r="R474" s="107"/>
      <c r="S474" s="106">
        <f>Q474+R474</f>
        <v>5820</v>
      </c>
      <c r="T474" s="107"/>
      <c r="U474" s="60">
        <f>S474+T474</f>
        <v>5820</v>
      </c>
      <c r="V474" s="62"/>
      <c r="W474" s="60">
        <f>U474+V474</f>
        <v>5820</v>
      </c>
    </row>
    <row r="475" spans="1:23" ht="15" hidden="1">
      <c r="A475" s="72"/>
      <c r="B475" s="72"/>
      <c r="C475" s="72">
        <v>4010</v>
      </c>
      <c r="D475" s="73" t="s">
        <v>85</v>
      </c>
      <c r="E475" s="105">
        <v>130000</v>
      </c>
      <c r="F475" s="73"/>
      <c r="G475" s="105">
        <v>130000</v>
      </c>
      <c r="H475">
        <v>-566</v>
      </c>
      <c r="I475" s="105">
        <f>G475+H475</f>
        <v>129434</v>
      </c>
      <c r="J475" s="1"/>
      <c r="K475" s="105">
        <f>I475+J475</f>
        <v>129434</v>
      </c>
      <c r="M475" s="105">
        <f>K475+L475</f>
        <v>129434</v>
      </c>
      <c r="N475">
        <v>17500</v>
      </c>
      <c r="O475" s="105">
        <f>M475+N475</f>
        <v>146934</v>
      </c>
      <c r="Q475" s="105">
        <f>O475+P475</f>
        <v>146934</v>
      </c>
      <c r="R475" s="107"/>
      <c r="S475" s="105">
        <f>Q475+R475</f>
        <v>146934</v>
      </c>
      <c r="T475" s="107"/>
      <c r="U475" s="58">
        <f>S475+T475</f>
        <v>146934</v>
      </c>
      <c r="V475" s="62"/>
      <c r="W475" s="58">
        <f>U475+V475</f>
        <v>146934</v>
      </c>
    </row>
    <row r="476" spans="1:23" ht="15" hidden="1">
      <c r="A476" s="72"/>
      <c r="B476" s="72"/>
      <c r="C476" s="72">
        <v>4040</v>
      </c>
      <c r="D476" s="73" t="s">
        <v>110</v>
      </c>
      <c r="E476" s="105">
        <v>11370</v>
      </c>
      <c r="F476" s="73"/>
      <c r="G476" s="105">
        <v>11370</v>
      </c>
      <c r="H476">
        <v>566</v>
      </c>
      <c r="I476" s="105">
        <f>G476+H476</f>
        <v>11936</v>
      </c>
      <c r="J476" s="1"/>
      <c r="K476" s="105">
        <f>I476+J476</f>
        <v>11936</v>
      </c>
      <c r="M476" s="105">
        <f>K476+L476</f>
        <v>11936</v>
      </c>
      <c r="N476">
        <v>600</v>
      </c>
      <c r="O476" s="105">
        <f>M476+N476</f>
        <v>12536</v>
      </c>
      <c r="Q476" s="105">
        <f>O476+P476</f>
        <v>12536</v>
      </c>
      <c r="R476" s="107"/>
      <c r="S476" s="105">
        <f>Q476+R476</f>
        <v>12536</v>
      </c>
      <c r="T476" s="107"/>
      <c r="U476" s="58">
        <f>S476+T476</f>
        <v>12536</v>
      </c>
      <c r="V476" s="62"/>
      <c r="W476" s="58">
        <f>U476+V476</f>
        <v>12536</v>
      </c>
    </row>
    <row r="477" spans="1:23" ht="15" hidden="1">
      <c r="A477" s="72"/>
      <c r="B477" s="72"/>
      <c r="C477" s="72">
        <v>4110</v>
      </c>
      <c r="D477" s="73" t="s">
        <v>86</v>
      </c>
      <c r="E477" s="105">
        <v>24280</v>
      </c>
      <c r="F477" s="73"/>
      <c r="G477" s="105">
        <v>24280</v>
      </c>
      <c r="I477" s="105">
        <v>24280</v>
      </c>
      <c r="J477" s="1"/>
      <c r="K477" s="105">
        <v>24280</v>
      </c>
      <c r="M477" s="105">
        <v>24280</v>
      </c>
      <c r="N477" s="56">
        <v>3200</v>
      </c>
      <c r="O477" s="105">
        <f aca="true" t="shared" si="77" ref="O477:S484">M477+N477</f>
        <v>27480</v>
      </c>
      <c r="Q477" s="105">
        <f t="shared" si="77"/>
        <v>27480</v>
      </c>
      <c r="R477" s="107"/>
      <c r="S477" s="105">
        <f t="shared" si="77"/>
        <v>27480</v>
      </c>
      <c r="T477" s="107"/>
      <c r="U477" s="58">
        <f aca="true" t="shared" si="78" ref="U477:U484">S477+T477</f>
        <v>27480</v>
      </c>
      <c r="V477" s="62"/>
      <c r="W477" s="58">
        <f aca="true" t="shared" si="79" ref="W477:W484">U477+V477</f>
        <v>27480</v>
      </c>
    </row>
    <row r="478" spans="1:23" ht="15" hidden="1">
      <c r="A478" s="72"/>
      <c r="B478" s="72"/>
      <c r="C478" s="72">
        <v>4120</v>
      </c>
      <c r="D478" s="73" t="s">
        <v>87</v>
      </c>
      <c r="E478" s="105">
        <v>3560</v>
      </c>
      <c r="F478" s="73"/>
      <c r="G478" s="105">
        <v>3560</v>
      </c>
      <c r="I478" s="105">
        <v>3560</v>
      </c>
      <c r="J478" s="1"/>
      <c r="K478" s="105">
        <v>3560</v>
      </c>
      <c r="M478" s="105">
        <v>3560</v>
      </c>
      <c r="N478" s="56">
        <v>460</v>
      </c>
      <c r="O478" s="105">
        <f t="shared" si="77"/>
        <v>4020</v>
      </c>
      <c r="Q478" s="105">
        <f t="shared" si="77"/>
        <v>4020</v>
      </c>
      <c r="R478" s="107"/>
      <c r="S478" s="105">
        <f t="shared" si="77"/>
        <v>4020</v>
      </c>
      <c r="T478" s="107"/>
      <c r="U478" s="58">
        <f t="shared" si="78"/>
        <v>4020</v>
      </c>
      <c r="V478" s="62"/>
      <c r="W478" s="58">
        <f t="shared" si="79"/>
        <v>4020</v>
      </c>
    </row>
    <row r="479" spans="1:23" ht="30" hidden="1">
      <c r="A479" s="72"/>
      <c r="B479" s="72"/>
      <c r="C479" s="72">
        <v>4140</v>
      </c>
      <c r="D479" s="73" t="s">
        <v>134</v>
      </c>
      <c r="E479" s="106">
        <v>730</v>
      </c>
      <c r="F479" s="73"/>
      <c r="G479" s="106">
        <v>730</v>
      </c>
      <c r="I479" s="106">
        <v>730</v>
      </c>
      <c r="J479" s="1"/>
      <c r="K479" s="106">
        <v>730</v>
      </c>
      <c r="M479" s="106">
        <v>730</v>
      </c>
      <c r="O479" s="105">
        <f t="shared" si="77"/>
        <v>730</v>
      </c>
      <c r="Q479" s="105">
        <f t="shared" si="77"/>
        <v>730</v>
      </c>
      <c r="R479" s="107"/>
      <c r="S479" s="105">
        <f t="shared" si="77"/>
        <v>730</v>
      </c>
      <c r="T479" s="107"/>
      <c r="U479" s="58">
        <f t="shared" si="78"/>
        <v>730</v>
      </c>
      <c r="V479" s="62"/>
      <c r="W479" s="58">
        <f t="shared" si="79"/>
        <v>730</v>
      </c>
    </row>
    <row r="480" spans="1:23" ht="15" hidden="1">
      <c r="A480" s="72"/>
      <c r="B480" s="72"/>
      <c r="C480" s="72">
        <v>4210</v>
      </c>
      <c r="D480" s="73" t="s">
        <v>88</v>
      </c>
      <c r="E480" s="105">
        <v>4750</v>
      </c>
      <c r="F480" s="73"/>
      <c r="G480" s="105">
        <v>4750</v>
      </c>
      <c r="I480" s="105">
        <v>4750</v>
      </c>
      <c r="J480" s="1">
        <v>1484</v>
      </c>
      <c r="K480" s="105">
        <f>I480+J480</f>
        <v>6234</v>
      </c>
      <c r="M480" s="105">
        <f>K480+L480</f>
        <v>6234</v>
      </c>
      <c r="N480">
        <v>800</v>
      </c>
      <c r="O480" s="105">
        <f t="shared" si="77"/>
        <v>7034</v>
      </c>
      <c r="Q480" s="105">
        <f t="shared" si="77"/>
        <v>7034</v>
      </c>
      <c r="R480" s="107"/>
      <c r="S480" s="105">
        <f t="shared" si="77"/>
        <v>7034</v>
      </c>
      <c r="T480" s="107"/>
      <c r="U480" s="58">
        <f t="shared" si="78"/>
        <v>7034</v>
      </c>
      <c r="V480" s="62"/>
      <c r="W480" s="58">
        <f t="shared" si="79"/>
        <v>7034</v>
      </c>
    </row>
    <row r="481" spans="1:23" ht="15" hidden="1">
      <c r="A481" s="72"/>
      <c r="B481" s="72"/>
      <c r="C481" s="72">
        <v>4260</v>
      </c>
      <c r="D481" s="73" t="s">
        <v>112</v>
      </c>
      <c r="E481" s="105">
        <v>1660</v>
      </c>
      <c r="F481" s="73"/>
      <c r="G481" s="105">
        <v>1660</v>
      </c>
      <c r="I481" s="105">
        <v>1660</v>
      </c>
      <c r="J481" s="1"/>
      <c r="K481" s="105">
        <v>1660</v>
      </c>
      <c r="M481" s="105">
        <v>1660</v>
      </c>
      <c r="N481" s="56">
        <v>220</v>
      </c>
      <c r="O481" s="105">
        <f t="shared" si="77"/>
        <v>1880</v>
      </c>
      <c r="Q481" s="105">
        <f t="shared" si="77"/>
        <v>1880</v>
      </c>
      <c r="R481" s="107"/>
      <c r="S481" s="105">
        <f t="shared" si="77"/>
        <v>1880</v>
      </c>
      <c r="T481" s="107"/>
      <c r="U481" s="58">
        <f t="shared" si="78"/>
        <v>1880</v>
      </c>
      <c r="V481" s="62"/>
      <c r="W481" s="58">
        <f t="shared" si="79"/>
        <v>1880</v>
      </c>
    </row>
    <row r="482" spans="1:23" ht="15" hidden="1">
      <c r="A482" s="72"/>
      <c r="B482" s="72"/>
      <c r="C482" s="72">
        <v>4300</v>
      </c>
      <c r="D482" s="73" t="s">
        <v>89</v>
      </c>
      <c r="E482" s="105">
        <v>1140</v>
      </c>
      <c r="F482" s="73"/>
      <c r="G482" s="105">
        <v>1140</v>
      </c>
      <c r="I482" s="105">
        <v>1140</v>
      </c>
      <c r="J482" s="1"/>
      <c r="K482" s="105">
        <v>1140</v>
      </c>
      <c r="M482" s="105">
        <v>1140</v>
      </c>
      <c r="N482" s="56">
        <v>100</v>
      </c>
      <c r="O482" s="105">
        <f t="shared" si="77"/>
        <v>1240</v>
      </c>
      <c r="Q482" s="105">
        <f t="shared" si="77"/>
        <v>1240</v>
      </c>
      <c r="R482" s="107"/>
      <c r="S482" s="105">
        <f t="shared" si="77"/>
        <v>1240</v>
      </c>
      <c r="T482" s="107"/>
      <c r="U482" s="58">
        <f t="shared" si="78"/>
        <v>1240</v>
      </c>
      <c r="V482" s="62"/>
      <c r="W482" s="58">
        <f t="shared" si="79"/>
        <v>1240</v>
      </c>
    </row>
    <row r="483" spans="1:23" ht="15" hidden="1">
      <c r="A483" s="72"/>
      <c r="B483" s="72"/>
      <c r="C483" s="72">
        <v>4410</v>
      </c>
      <c r="D483" s="73" t="s">
        <v>106</v>
      </c>
      <c r="E483" s="105">
        <v>1982</v>
      </c>
      <c r="F483" s="73"/>
      <c r="G483" s="105">
        <v>1982</v>
      </c>
      <c r="I483" s="105">
        <v>1982</v>
      </c>
      <c r="J483" s="1"/>
      <c r="K483" s="105">
        <v>1982</v>
      </c>
      <c r="M483" s="105">
        <v>1982</v>
      </c>
      <c r="N483" s="56">
        <v>400</v>
      </c>
      <c r="O483" s="105">
        <f t="shared" si="77"/>
        <v>2382</v>
      </c>
      <c r="Q483" s="105">
        <f t="shared" si="77"/>
        <v>2382</v>
      </c>
      <c r="R483" s="107"/>
      <c r="S483" s="105">
        <f t="shared" si="77"/>
        <v>2382</v>
      </c>
      <c r="T483" s="107"/>
      <c r="U483" s="58">
        <f t="shared" si="78"/>
        <v>2382</v>
      </c>
      <c r="V483" s="62"/>
      <c r="W483" s="58">
        <f t="shared" si="79"/>
        <v>2382</v>
      </c>
    </row>
    <row r="484" spans="1:23" ht="30" hidden="1">
      <c r="A484" s="72"/>
      <c r="B484" s="72"/>
      <c r="C484" s="72">
        <v>4440</v>
      </c>
      <c r="D484" s="73" t="s">
        <v>118</v>
      </c>
      <c r="E484" s="106">
        <v>7547</v>
      </c>
      <c r="F484" s="73"/>
      <c r="G484" s="106">
        <v>7547</v>
      </c>
      <c r="I484" s="106">
        <v>7547</v>
      </c>
      <c r="J484" s="1"/>
      <c r="K484" s="106">
        <v>7547</v>
      </c>
      <c r="M484" s="106">
        <v>7547</v>
      </c>
      <c r="N484" s="56">
        <v>1054</v>
      </c>
      <c r="O484" s="105">
        <f t="shared" si="77"/>
        <v>8601</v>
      </c>
      <c r="Q484" s="105">
        <f t="shared" si="77"/>
        <v>8601</v>
      </c>
      <c r="R484" s="107"/>
      <c r="S484" s="105">
        <f t="shared" si="77"/>
        <v>8601</v>
      </c>
      <c r="T484" s="107"/>
      <c r="U484" s="58">
        <f t="shared" si="78"/>
        <v>8601</v>
      </c>
      <c r="V484" s="62"/>
      <c r="W484" s="58">
        <f t="shared" si="79"/>
        <v>8601</v>
      </c>
    </row>
    <row r="485" spans="1:23" ht="15">
      <c r="A485" s="72"/>
      <c r="B485" s="72">
        <v>85415</v>
      </c>
      <c r="C485" s="72"/>
      <c r="D485" s="73" t="s">
        <v>74</v>
      </c>
      <c r="E485" s="62">
        <f>E486</f>
        <v>0</v>
      </c>
      <c r="F485" s="73"/>
      <c r="G485" s="62">
        <f>G486</f>
        <v>0</v>
      </c>
      <c r="I485" s="62">
        <f>I486</f>
        <v>0</v>
      </c>
      <c r="J485" s="1"/>
      <c r="K485" s="62">
        <f>K486</f>
        <v>0</v>
      </c>
      <c r="L485" s="1">
        <f>L486</f>
        <v>34383</v>
      </c>
      <c r="M485" s="62">
        <f>M486</f>
        <v>34383</v>
      </c>
      <c r="O485" s="62">
        <f>O486</f>
        <v>34383</v>
      </c>
      <c r="Q485" s="62">
        <f>Q486</f>
        <v>34383</v>
      </c>
      <c r="R485" s="107"/>
      <c r="S485" s="62">
        <f>S486</f>
        <v>34383</v>
      </c>
      <c r="T485" s="107"/>
      <c r="U485" s="62">
        <f>U486</f>
        <v>34383</v>
      </c>
      <c r="V485" s="62">
        <f>SUM(V486:V487)</f>
        <v>16628</v>
      </c>
      <c r="W485" s="62">
        <f>SUM(W486:W487)</f>
        <v>51011</v>
      </c>
    </row>
    <row r="486" spans="1:23" ht="15" hidden="1">
      <c r="A486" s="72"/>
      <c r="B486" s="72"/>
      <c r="C486" s="72">
        <v>3240</v>
      </c>
      <c r="D486" s="73" t="s">
        <v>155</v>
      </c>
      <c r="E486" s="105">
        <v>0</v>
      </c>
      <c r="F486" s="73"/>
      <c r="G486" s="105">
        <v>0</v>
      </c>
      <c r="I486" s="105">
        <v>0</v>
      </c>
      <c r="J486" s="1"/>
      <c r="K486" s="105">
        <v>0</v>
      </c>
      <c r="L486" s="56">
        <v>34383</v>
      </c>
      <c r="M486" s="105">
        <f>K486+L486</f>
        <v>34383</v>
      </c>
      <c r="O486" s="105">
        <f>M486+N486</f>
        <v>34383</v>
      </c>
      <c r="Q486" s="105">
        <f>O486+P486</f>
        <v>34383</v>
      </c>
      <c r="R486" s="107"/>
      <c r="S486" s="105">
        <f>Q486+R486</f>
        <v>34383</v>
      </c>
      <c r="T486" s="107"/>
      <c r="U486" s="58">
        <f>S486+T486</f>
        <v>34383</v>
      </c>
      <c r="V486" s="62"/>
      <c r="W486" s="58">
        <f>U486+V486</f>
        <v>34383</v>
      </c>
    </row>
    <row r="487" spans="1:23" ht="15">
      <c r="A487" s="72"/>
      <c r="B487" s="72"/>
      <c r="C487" s="72">
        <v>3260</v>
      </c>
      <c r="D487" s="73" t="s">
        <v>247</v>
      </c>
      <c r="E487" s="105"/>
      <c r="F487" s="73"/>
      <c r="G487" s="105"/>
      <c r="I487" s="105"/>
      <c r="J487" s="1"/>
      <c r="K487" s="105"/>
      <c r="L487" s="121"/>
      <c r="M487" s="105"/>
      <c r="O487" s="105"/>
      <c r="Q487" s="105"/>
      <c r="R487" s="107"/>
      <c r="S487" s="105"/>
      <c r="T487" s="107"/>
      <c r="U487" s="58"/>
      <c r="V487" s="62">
        <v>16628</v>
      </c>
      <c r="W487" s="58">
        <f>U487+V487</f>
        <v>16628</v>
      </c>
    </row>
    <row r="488" spans="1:23" ht="15" hidden="1">
      <c r="A488" s="72"/>
      <c r="B488" s="72">
        <v>85446</v>
      </c>
      <c r="C488" s="72"/>
      <c r="D488" s="73" t="s">
        <v>143</v>
      </c>
      <c r="E488" s="102">
        <f>E489</f>
        <v>291</v>
      </c>
      <c r="F488" s="73"/>
      <c r="G488" s="102">
        <f>G489</f>
        <v>291</v>
      </c>
      <c r="I488" s="102">
        <f>I489</f>
        <v>291</v>
      </c>
      <c r="J488" s="1"/>
      <c r="K488" s="102">
        <f>K489</f>
        <v>291</v>
      </c>
      <c r="M488" s="102">
        <f>M489</f>
        <v>291</v>
      </c>
      <c r="O488" s="102">
        <f>O489</f>
        <v>291</v>
      </c>
      <c r="Q488" s="102">
        <f>Q489</f>
        <v>291</v>
      </c>
      <c r="R488" s="107"/>
      <c r="S488" s="102">
        <f>S489</f>
        <v>291</v>
      </c>
      <c r="T488" s="107"/>
      <c r="U488" s="102">
        <f>U489</f>
        <v>291</v>
      </c>
      <c r="V488" s="62"/>
      <c r="W488" s="102">
        <f>W489</f>
        <v>291</v>
      </c>
    </row>
    <row r="489" spans="1:23" ht="15" hidden="1">
      <c r="A489" s="72"/>
      <c r="B489" s="72"/>
      <c r="C489" s="72">
        <v>4300</v>
      </c>
      <c r="D489" s="73" t="s">
        <v>89</v>
      </c>
      <c r="E489" s="105">
        <v>291</v>
      </c>
      <c r="F489" s="73"/>
      <c r="G489" s="105">
        <v>291</v>
      </c>
      <c r="I489" s="105">
        <v>291</v>
      </c>
      <c r="J489" s="1"/>
      <c r="K489" s="105">
        <v>291</v>
      </c>
      <c r="M489" s="105">
        <v>291</v>
      </c>
      <c r="O489" s="105">
        <v>291</v>
      </c>
      <c r="Q489" s="105">
        <v>291</v>
      </c>
      <c r="R489" s="107"/>
      <c r="S489" s="105">
        <v>291</v>
      </c>
      <c r="T489" s="107"/>
      <c r="U489" s="58">
        <v>291</v>
      </c>
      <c r="V489" s="62"/>
      <c r="W489" s="58">
        <v>291</v>
      </c>
    </row>
    <row r="490" spans="1:23" ht="15" hidden="1">
      <c r="A490" s="72"/>
      <c r="B490" s="72">
        <v>85495</v>
      </c>
      <c r="C490" s="72"/>
      <c r="D490" s="73" t="s">
        <v>8</v>
      </c>
      <c r="E490" s="102">
        <f>SUM(E491:E494)</f>
        <v>158000</v>
      </c>
      <c r="F490" s="73"/>
      <c r="G490" s="102">
        <f>SUM(G491:G494)</f>
        <v>158000</v>
      </c>
      <c r="I490" s="102">
        <f>SUM(I491:I494)</f>
        <v>158000</v>
      </c>
      <c r="J490" s="1"/>
      <c r="K490" s="102">
        <f>SUM(K491:K494)</f>
        <v>158000</v>
      </c>
      <c r="M490" s="102">
        <f>SUM(M491:M494)</f>
        <v>158000</v>
      </c>
      <c r="N490" s="102">
        <f>SUM(N491:N494)</f>
        <v>15000</v>
      </c>
      <c r="O490" s="102">
        <f>SUM(O491:O494)</f>
        <v>173000</v>
      </c>
      <c r="P490" s="102">
        <f>SUM(P491:P494)</f>
        <v>-40000</v>
      </c>
      <c r="Q490" s="102">
        <f>SUM(Q491:Q494)</f>
        <v>133000</v>
      </c>
      <c r="R490" s="107"/>
      <c r="S490" s="102">
        <f>SUM(S491:S494)</f>
        <v>133000</v>
      </c>
      <c r="T490" s="107"/>
      <c r="U490" s="102">
        <f>SUM(U491:U494)</f>
        <v>133000</v>
      </c>
      <c r="V490" s="62"/>
      <c r="W490" s="102">
        <f>SUM(W491:W494)</f>
        <v>133000</v>
      </c>
    </row>
    <row r="491" spans="1:23" ht="15" hidden="1">
      <c r="A491" s="72"/>
      <c r="B491" s="72"/>
      <c r="C491" s="72">
        <v>4170</v>
      </c>
      <c r="D491" s="73" t="s">
        <v>111</v>
      </c>
      <c r="E491" s="105"/>
      <c r="F491" s="73"/>
      <c r="G491" s="105"/>
      <c r="I491" s="105"/>
      <c r="J491" s="1"/>
      <c r="K491" s="105"/>
      <c r="M491" s="105"/>
      <c r="O491" s="105"/>
      <c r="Q491" s="105"/>
      <c r="R491" s="107"/>
      <c r="S491" s="105"/>
      <c r="T491" s="107"/>
      <c r="U491" s="58"/>
      <c r="V491" s="62"/>
      <c r="W491" s="58"/>
    </row>
    <row r="492" spans="1:23" ht="15" hidden="1">
      <c r="A492" s="72"/>
      <c r="B492" s="72"/>
      <c r="C492" s="72">
        <v>4210</v>
      </c>
      <c r="D492" s="73" t="s">
        <v>88</v>
      </c>
      <c r="E492" s="105"/>
      <c r="F492" s="73"/>
      <c r="G492" s="105"/>
      <c r="I492" s="105"/>
      <c r="J492" s="1"/>
      <c r="K492" s="105"/>
      <c r="M492" s="105"/>
      <c r="O492" s="105"/>
      <c r="Q492" s="105"/>
      <c r="R492" s="107"/>
      <c r="S492" s="105"/>
      <c r="T492" s="107"/>
      <c r="U492" s="58"/>
      <c r="V492" s="62"/>
      <c r="W492" s="58"/>
    </row>
    <row r="493" spans="1:23" ht="15" hidden="1">
      <c r="A493" s="72"/>
      <c r="B493" s="72"/>
      <c r="C493" s="72">
        <v>4300</v>
      </c>
      <c r="D493" s="73" t="s">
        <v>89</v>
      </c>
      <c r="E493" s="105"/>
      <c r="F493" s="73"/>
      <c r="G493" s="105"/>
      <c r="I493" s="105"/>
      <c r="J493" s="1"/>
      <c r="K493" s="105"/>
      <c r="M493" s="105"/>
      <c r="O493" s="105"/>
      <c r="Q493" s="105"/>
      <c r="R493" s="107"/>
      <c r="S493" s="105"/>
      <c r="T493" s="107"/>
      <c r="U493" s="58"/>
      <c r="V493" s="62"/>
      <c r="W493" s="58"/>
    </row>
    <row r="494" spans="1:23" ht="15" hidden="1">
      <c r="A494" s="72"/>
      <c r="B494" s="72"/>
      <c r="C494" s="72">
        <v>4220</v>
      </c>
      <c r="D494" s="73" t="s">
        <v>139</v>
      </c>
      <c r="E494" s="105">
        <v>158000</v>
      </c>
      <c r="F494" s="73"/>
      <c r="G494" s="105">
        <v>158000</v>
      </c>
      <c r="I494" s="105">
        <v>158000</v>
      </c>
      <c r="J494" s="1"/>
      <c r="K494" s="105">
        <v>158000</v>
      </c>
      <c r="M494" s="105">
        <v>158000</v>
      </c>
      <c r="N494" s="56">
        <v>15000</v>
      </c>
      <c r="O494" s="105">
        <f>M494+N494</f>
        <v>173000</v>
      </c>
      <c r="P494" s="56">
        <v>-40000</v>
      </c>
      <c r="Q494" s="105">
        <f>O494+P494</f>
        <v>133000</v>
      </c>
      <c r="R494" s="107"/>
      <c r="S494" s="105">
        <f>Q494+R494</f>
        <v>133000</v>
      </c>
      <c r="T494" s="107"/>
      <c r="U494" s="58">
        <f>S494+T494</f>
        <v>133000</v>
      </c>
      <c r="V494" s="62"/>
      <c r="W494" s="58">
        <f>U494+V494</f>
        <v>133000</v>
      </c>
    </row>
    <row r="495" spans="1:23" ht="28.5">
      <c r="A495" s="97">
        <v>900</v>
      </c>
      <c r="B495" s="97"/>
      <c r="C495" s="97"/>
      <c r="D495" s="98" t="s">
        <v>75</v>
      </c>
      <c r="E495" s="71">
        <f>E496+E498+E501+E504+E506+E510+E513</f>
        <v>1345720</v>
      </c>
      <c r="F495" s="98"/>
      <c r="G495" s="71">
        <f>G496+G498+G501+G504+G506+G510+G513</f>
        <v>1345720</v>
      </c>
      <c r="H495" s="71">
        <f>H496+H498+H501+H504+H506+H510+H513</f>
        <v>58050</v>
      </c>
      <c r="I495" s="71">
        <f>I496+I498+I501+I504+I506+I510+I513</f>
        <v>1403770</v>
      </c>
      <c r="J495" s="71">
        <f>J496+J498+J501+J504+J506+J510+J513</f>
        <v>100000</v>
      </c>
      <c r="K495" s="71">
        <f>K496+K498+K501+K504+K506+K510+K513</f>
        <v>1503770</v>
      </c>
      <c r="M495" s="71">
        <f>M496+M498+M501+M504+M506+M510+M513</f>
        <v>1503770</v>
      </c>
      <c r="N495" s="71">
        <f>N496+N498+N501+N504+N506+N510+N513</f>
        <v>60603</v>
      </c>
      <c r="O495" s="71">
        <f>O496+O498+O501+O504+O506+O510+O513</f>
        <v>1564373</v>
      </c>
      <c r="Q495" s="71">
        <f>Q496+Q498+Q501+Q504+Q506+Q510+Q513</f>
        <v>1564373</v>
      </c>
      <c r="R495" s="107"/>
      <c r="S495" s="71">
        <f>S496+S498+S501+S504+S506+S510+S513</f>
        <v>1564373</v>
      </c>
      <c r="T495" s="107"/>
      <c r="U495" s="71">
        <f>U496+U498+U501+U504+U506+U510+U513</f>
        <v>1564373</v>
      </c>
      <c r="V495" s="71">
        <f>V496+V498+V501+V504+V506+V510+V513</f>
        <v>260060</v>
      </c>
      <c r="W495" s="71">
        <f>W496+W498+W501+W504+W506+W510+W513</f>
        <v>1824433</v>
      </c>
    </row>
    <row r="496" spans="1:23" ht="15" hidden="1">
      <c r="A496" s="72"/>
      <c r="B496" s="72">
        <v>90001</v>
      </c>
      <c r="C496" s="72"/>
      <c r="D496" s="73" t="s">
        <v>156</v>
      </c>
      <c r="E496" s="102">
        <f>SUM(E497:E497)</f>
        <v>2000</v>
      </c>
      <c r="F496" s="73"/>
      <c r="G496" s="102">
        <f>SUM(G497:G497)</f>
        <v>2000</v>
      </c>
      <c r="I496" s="102">
        <f>SUM(I497:I497)</f>
        <v>2000</v>
      </c>
      <c r="J496" s="1"/>
      <c r="K496" s="102">
        <f>SUM(K497:K497)</f>
        <v>2000</v>
      </c>
      <c r="M496" s="102">
        <f>SUM(M497:M497)</f>
        <v>2000</v>
      </c>
      <c r="O496" s="102">
        <f>SUM(O497:O497)</f>
        <v>2000</v>
      </c>
      <c r="Q496" s="102">
        <f>SUM(Q497:Q497)</f>
        <v>2000</v>
      </c>
      <c r="R496" s="107"/>
      <c r="S496" s="102">
        <f>SUM(S497:S497)</f>
        <v>2000</v>
      </c>
      <c r="T496" s="107"/>
      <c r="U496" s="102">
        <f>SUM(U497:U497)</f>
        <v>2000</v>
      </c>
      <c r="V496" s="102">
        <f>SUM(V497:V497)</f>
        <v>0</v>
      </c>
      <c r="W496" s="102">
        <f>SUM(W497:W497)</f>
        <v>2000</v>
      </c>
    </row>
    <row r="497" spans="1:23" ht="15" hidden="1">
      <c r="A497" s="72"/>
      <c r="B497" s="72"/>
      <c r="C497" s="72">
        <v>4300</v>
      </c>
      <c r="D497" s="73" t="s">
        <v>89</v>
      </c>
      <c r="E497" s="105">
        <v>2000</v>
      </c>
      <c r="F497" s="73"/>
      <c r="G497" s="105">
        <v>2000</v>
      </c>
      <c r="I497" s="105">
        <v>2000</v>
      </c>
      <c r="J497" s="1"/>
      <c r="K497" s="105">
        <v>2000</v>
      </c>
      <c r="M497" s="105">
        <v>2000</v>
      </c>
      <c r="O497" s="105">
        <v>2000</v>
      </c>
      <c r="Q497" s="105">
        <v>2000</v>
      </c>
      <c r="R497" s="107"/>
      <c r="S497" s="105">
        <v>2000</v>
      </c>
      <c r="T497" s="107"/>
      <c r="U497" s="58">
        <v>2000</v>
      </c>
      <c r="V497" s="58"/>
      <c r="W497" s="58">
        <v>2000</v>
      </c>
    </row>
    <row r="498" spans="1:23" ht="15" hidden="1">
      <c r="A498" s="72"/>
      <c r="B498" s="72">
        <v>90003</v>
      </c>
      <c r="C498" s="72"/>
      <c r="D498" s="73" t="s">
        <v>157</v>
      </c>
      <c r="E498" s="102">
        <f>SUM(E499:E500)</f>
        <v>36200</v>
      </c>
      <c r="F498" s="73"/>
      <c r="G498" s="102">
        <f>SUM(G499:G500)</f>
        <v>36200</v>
      </c>
      <c r="I498" s="102">
        <f>SUM(I499:I500)</f>
        <v>36200</v>
      </c>
      <c r="J498" s="1"/>
      <c r="K498" s="102">
        <f>SUM(K499:K500)</f>
        <v>36200</v>
      </c>
      <c r="M498" s="102">
        <f>SUM(M499:M500)</f>
        <v>36200</v>
      </c>
      <c r="O498" s="102">
        <f>SUM(O499:O500)</f>
        <v>36200</v>
      </c>
      <c r="Q498" s="102">
        <f>SUM(Q499:Q500)</f>
        <v>36200</v>
      </c>
      <c r="R498" s="107"/>
      <c r="S498" s="102">
        <f>SUM(S499:S500)</f>
        <v>36200</v>
      </c>
      <c r="T498" s="107"/>
      <c r="U498" s="102">
        <f>SUM(U499:U500)</f>
        <v>36200</v>
      </c>
      <c r="V498" s="102">
        <f>SUM(V499:V500)</f>
        <v>0</v>
      </c>
      <c r="W498" s="102">
        <f>SUM(W499:W500)</f>
        <v>36200</v>
      </c>
    </row>
    <row r="499" spans="1:23" ht="15" hidden="1">
      <c r="A499" s="72"/>
      <c r="B499" s="72"/>
      <c r="C499" s="72">
        <v>4210</v>
      </c>
      <c r="D499" s="73" t="s">
        <v>88</v>
      </c>
      <c r="E499" s="105">
        <v>13300</v>
      </c>
      <c r="F499" s="73"/>
      <c r="G499" s="105">
        <v>13300</v>
      </c>
      <c r="I499" s="105">
        <v>13300</v>
      </c>
      <c r="J499" s="1"/>
      <c r="K499" s="105">
        <v>13300</v>
      </c>
      <c r="M499" s="105">
        <v>13300</v>
      </c>
      <c r="O499" s="105">
        <v>13300</v>
      </c>
      <c r="Q499" s="105">
        <v>13300</v>
      </c>
      <c r="R499" s="107"/>
      <c r="S499" s="105">
        <v>13300</v>
      </c>
      <c r="T499" s="107"/>
      <c r="U499" s="58">
        <v>13300</v>
      </c>
      <c r="V499" s="58"/>
      <c r="W499" s="58">
        <v>13300</v>
      </c>
    </row>
    <row r="500" spans="1:23" ht="15" hidden="1">
      <c r="A500" s="72"/>
      <c r="B500" s="72"/>
      <c r="C500" s="72">
        <v>4300</v>
      </c>
      <c r="D500" s="73" t="s">
        <v>89</v>
      </c>
      <c r="E500" s="105">
        <v>22900</v>
      </c>
      <c r="F500" s="73"/>
      <c r="G500" s="105">
        <v>22900</v>
      </c>
      <c r="I500" s="105">
        <v>22900</v>
      </c>
      <c r="J500" s="1"/>
      <c r="K500" s="105">
        <v>22900</v>
      </c>
      <c r="M500" s="105">
        <v>22900</v>
      </c>
      <c r="O500" s="105">
        <v>22900</v>
      </c>
      <c r="Q500" s="105">
        <v>22900</v>
      </c>
      <c r="R500" s="107"/>
      <c r="S500" s="105">
        <v>22900</v>
      </c>
      <c r="T500" s="107"/>
      <c r="U500" s="58">
        <v>22900</v>
      </c>
      <c r="V500" s="58"/>
      <c r="W500" s="58">
        <v>22900</v>
      </c>
    </row>
    <row r="501" spans="1:23" ht="15" hidden="1">
      <c r="A501" s="72"/>
      <c r="B501" s="72">
        <v>90004</v>
      </c>
      <c r="C501" s="72"/>
      <c r="D501" s="73" t="s">
        <v>158</v>
      </c>
      <c r="E501" s="102">
        <f>SUM(E502:E503)</f>
        <v>20000</v>
      </c>
      <c r="F501" s="73"/>
      <c r="G501" s="102">
        <f>SUM(G502:G503)</f>
        <v>20000</v>
      </c>
      <c r="I501" s="102">
        <f>SUM(I502:I503)</f>
        <v>20000</v>
      </c>
      <c r="J501" s="1"/>
      <c r="K501" s="102">
        <f>SUM(K502:K503)</f>
        <v>20000</v>
      </c>
      <c r="M501" s="102">
        <f>SUM(M502:M503)</f>
        <v>20000</v>
      </c>
      <c r="O501" s="102">
        <f>SUM(O502:O503)</f>
        <v>20000</v>
      </c>
      <c r="Q501" s="102">
        <f>SUM(Q502:Q503)</f>
        <v>20000</v>
      </c>
      <c r="R501" s="107"/>
      <c r="S501" s="102">
        <f>SUM(S502:S503)</f>
        <v>20000</v>
      </c>
      <c r="T501" s="107"/>
      <c r="U501" s="102">
        <f>SUM(U502:U503)</f>
        <v>20000</v>
      </c>
      <c r="V501" s="102">
        <f>SUM(V502:V503)</f>
        <v>0</v>
      </c>
      <c r="W501" s="102">
        <f>SUM(W502:W503)</f>
        <v>20000</v>
      </c>
    </row>
    <row r="502" spans="1:23" ht="15" hidden="1">
      <c r="A502" s="72"/>
      <c r="B502" s="72"/>
      <c r="C502" s="72">
        <v>4210</v>
      </c>
      <c r="D502" s="73" t="s">
        <v>88</v>
      </c>
      <c r="E502" s="105">
        <v>5000</v>
      </c>
      <c r="F502" s="73"/>
      <c r="G502" s="105">
        <v>5000</v>
      </c>
      <c r="I502" s="105">
        <v>5000</v>
      </c>
      <c r="J502" s="1"/>
      <c r="K502" s="105">
        <v>5000</v>
      </c>
      <c r="M502" s="105">
        <v>5000</v>
      </c>
      <c r="O502" s="105">
        <v>5000</v>
      </c>
      <c r="Q502" s="105">
        <v>5000</v>
      </c>
      <c r="R502" s="107"/>
      <c r="S502" s="105">
        <v>5000</v>
      </c>
      <c r="T502" s="107"/>
      <c r="U502" s="58">
        <v>5000</v>
      </c>
      <c r="V502" s="58"/>
      <c r="W502" s="58">
        <v>5000</v>
      </c>
    </row>
    <row r="503" spans="1:23" ht="15" hidden="1">
      <c r="A503" s="72"/>
      <c r="B503" s="72"/>
      <c r="C503" s="72">
        <v>4300</v>
      </c>
      <c r="D503" s="73" t="s">
        <v>89</v>
      </c>
      <c r="E503" s="62">
        <v>15000</v>
      </c>
      <c r="F503" s="73"/>
      <c r="G503" s="62">
        <v>15000</v>
      </c>
      <c r="I503" s="62">
        <v>15000</v>
      </c>
      <c r="J503" s="1"/>
      <c r="K503" s="62">
        <v>15000</v>
      </c>
      <c r="M503" s="62">
        <v>15000</v>
      </c>
      <c r="O503" s="62">
        <v>15000</v>
      </c>
      <c r="Q503" s="62">
        <v>15000</v>
      </c>
      <c r="R503" s="107"/>
      <c r="S503" s="62">
        <v>15000</v>
      </c>
      <c r="T503" s="107"/>
      <c r="U503" s="62">
        <v>15000</v>
      </c>
      <c r="V503" s="62"/>
      <c r="W503" s="62">
        <v>15000</v>
      </c>
    </row>
    <row r="504" spans="1:23" ht="15" hidden="1">
      <c r="A504" s="72"/>
      <c r="B504" s="72">
        <v>90013</v>
      </c>
      <c r="C504" s="72"/>
      <c r="D504" s="73" t="s">
        <v>249</v>
      </c>
      <c r="E504" s="105"/>
      <c r="F504" s="73"/>
      <c r="G504" s="105"/>
      <c r="I504" s="105"/>
      <c r="J504" s="1"/>
      <c r="K504" s="105"/>
      <c r="M504" s="105"/>
      <c r="O504" s="105"/>
      <c r="Q504" s="105"/>
      <c r="R504" s="107"/>
      <c r="S504" s="105"/>
      <c r="T504" s="107"/>
      <c r="U504" s="58"/>
      <c r="V504" s="58"/>
      <c r="W504" s="58"/>
    </row>
    <row r="505" spans="1:23" ht="60" hidden="1">
      <c r="A505" s="72"/>
      <c r="B505" s="72"/>
      <c r="C505" s="72">
        <v>6300</v>
      </c>
      <c r="D505" s="73" t="s">
        <v>250</v>
      </c>
      <c r="E505" s="105"/>
      <c r="F505" s="73"/>
      <c r="G505" s="105"/>
      <c r="I505" s="105"/>
      <c r="J505" s="1"/>
      <c r="K505" s="105"/>
      <c r="M505" s="105"/>
      <c r="O505" s="105"/>
      <c r="Q505" s="105"/>
      <c r="R505" s="107"/>
      <c r="S505" s="105"/>
      <c r="T505" s="107"/>
      <c r="U505" s="58"/>
      <c r="V505" s="58"/>
      <c r="W505" s="58"/>
    </row>
    <row r="506" spans="1:23" ht="15">
      <c r="A506" s="72"/>
      <c r="B506" s="72">
        <v>90015</v>
      </c>
      <c r="C506" s="72"/>
      <c r="D506" s="73" t="s">
        <v>159</v>
      </c>
      <c r="E506" s="102">
        <f>SUM(E507:E509)</f>
        <v>333800</v>
      </c>
      <c r="F506" s="73"/>
      <c r="G506" s="102">
        <f>SUM(G507:G509)</f>
        <v>333800</v>
      </c>
      <c r="I506" s="102">
        <f>SUM(I507:I509)</f>
        <v>333800</v>
      </c>
      <c r="J506" s="1"/>
      <c r="K506" s="102">
        <f>SUM(K507:K509)</f>
        <v>333800</v>
      </c>
      <c r="M506" s="102">
        <f>SUM(M507:M509)</f>
        <v>333800</v>
      </c>
      <c r="O506" s="102">
        <f>SUM(O507:O509)</f>
        <v>333800</v>
      </c>
      <c r="Q506" s="102">
        <f>SUM(Q507:Q509)</f>
        <v>333800</v>
      </c>
      <c r="R506" s="107"/>
      <c r="S506" s="102">
        <f>SUM(S507:S509)</f>
        <v>333800</v>
      </c>
      <c r="T506" s="107"/>
      <c r="U506" s="102">
        <f>SUM(U507:U509)</f>
        <v>333800</v>
      </c>
      <c r="V506" s="102">
        <f>SUM(V507:V509)</f>
        <v>25060</v>
      </c>
      <c r="W506" s="102">
        <f>SUM(W507:W509)</f>
        <v>358860</v>
      </c>
    </row>
    <row r="507" spans="1:23" ht="15" hidden="1">
      <c r="A507" s="72"/>
      <c r="B507" s="72"/>
      <c r="C507" s="72">
        <v>4260</v>
      </c>
      <c r="D507" s="73" t="s">
        <v>112</v>
      </c>
      <c r="E507" s="105">
        <v>166000</v>
      </c>
      <c r="F507" s="73"/>
      <c r="G507" s="105">
        <v>166000</v>
      </c>
      <c r="I507" s="105">
        <v>166000</v>
      </c>
      <c r="J507" s="1"/>
      <c r="K507" s="105">
        <v>166000</v>
      </c>
      <c r="M507" s="105">
        <v>166000</v>
      </c>
      <c r="O507" s="105">
        <v>166000</v>
      </c>
      <c r="Q507" s="105">
        <v>166000</v>
      </c>
      <c r="R507" s="107"/>
      <c r="S507" s="105">
        <v>166000</v>
      </c>
      <c r="T507" s="107"/>
      <c r="U507" s="58">
        <v>166000</v>
      </c>
      <c r="V507" s="62"/>
      <c r="W507" s="60">
        <f>U507+V507</f>
        <v>166000</v>
      </c>
    </row>
    <row r="508" spans="1:23" ht="15" hidden="1">
      <c r="A508" s="72"/>
      <c r="B508" s="72"/>
      <c r="C508" s="72">
        <v>4270</v>
      </c>
      <c r="D508" s="73" t="s">
        <v>97</v>
      </c>
      <c r="E508" s="105">
        <v>167800</v>
      </c>
      <c r="F508" s="73"/>
      <c r="G508" s="105">
        <v>167800</v>
      </c>
      <c r="I508" s="105">
        <v>167800</v>
      </c>
      <c r="J508" s="1"/>
      <c r="K508" s="105">
        <v>167800</v>
      </c>
      <c r="M508" s="105">
        <v>167800</v>
      </c>
      <c r="O508" s="105">
        <v>167800</v>
      </c>
      <c r="Q508" s="105">
        <v>167800</v>
      </c>
      <c r="R508" s="107"/>
      <c r="S508" s="105">
        <v>167800</v>
      </c>
      <c r="T508" s="107"/>
      <c r="U508" s="58">
        <v>167800</v>
      </c>
      <c r="V508" s="62"/>
      <c r="W508" s="60">
        <f>U508+V508</f>
        <v>167800</v>
      </c>
    </row>
    <row r="509" spans="1:23" ht="15">
      <c r="A509" s="72"/>
      <c r="B509" s="72"/>
      <c r="C509" s="72">
        <v>6050</v>
      </c>
      <c r="D509" s="73" t="s">
        <v>82</v>
      </c>
      <c r="E509" s="106">
        <v>0</v>
      </c>
      <c r="F509" s="73"/>
      <c r="G509" s="106">
        <v>0</v>
      </c>
      <c r="I509" s="106">
        <v>0</v>
      </c>
      <c r="J509" s="1"/>
      <c r="K509" s="106">
        <v>0</v>
      </c>
      <c r="M509" s="106">
        <v>0</v>
      </c>
      <c r="O509" s="106">
        <v>0</v>
      </c>
      <c r="Q509" s="106">
        <v>0</v>
      </c>
      <c r="R509" s="107"/>
      <c r="S509" s="106">
        <v>0</v>
      </c>
      <c r="T509" s="107"/>
      <c r="U509" s="60">
        <v>0</v>
      </c>
      <c r="V509" s="62">
        <v>25060</v>
      </c>
      <c r="W509" s="60">
        <f>U509+V509</f>
        <v>25060</v>
      </c>
    </row>
    <row r="510" spans="1:23" ht="15">
      <c r="A510" s="72"/>
      <c r="B510" s="72">
        <v>90017</v>
      </c>
      <c r="C510" s="72"/>
      <c r="D510" s="73" t="s">
        <v>160</v>
      </c>
      <c r="E510" s="102">
        <f>SUM(E511:E512)</f>
        <v>857860</v>
      </c>
      <c r="F510" s="73"/>
      <c r="G510" s="102">
        <f>SUM(G511:G512)</f>
        <v>857860</v>
      </c>
      <c r="H510" s="102">
        <f>SUM(H511:H512)</f>
        <v>58050</v>
      </c>
      <c r="I510" s="102">
        <f>SUM(I511:I512)</f>
        <v>915910</v>
      </c>
      <c r="J510" s="102">
        <f>SUM(J511:J512)</f>
        <v>100000</v>
      </c>
      <c r="K510" s="102">
        <f>SUM(K511:K512)</f>
        <v>1015910</v>
      </c>
      <c r="M510" s="102">
        <f>SUM(M511:M512)</f>
        <v>1015910</v>
      </c>
      <c r="N510" s="102">
        <f>SUM(N511:N512)</f>
        <v>48000</v>
      </c>
      <c r="O510" s="102">
        <f>SUM(O511:O512)</f>
        <v>1063910</v>
      </c>
      <c r="Q510" s="102">
        <f>SUM(Q511:Q512)</f>
        <v>1063910</v>
      </c>
      <c r="R510" s="107"/>
      <c r="S510" s="102">
        <f>SUM(S511:S512)</f>
        <v>1063910</v>
      </c>
      <c r="T510" s="107"/>
      <c r="U510" s="102">
        <f>SUM(U511:U512)</f>
        <v>1063910</v>
      </c>
      <c r="V510" s="102">
        <f>SUM(V511:V512)</f>
        <v>230000</v>
      </c>
      <c r="W510" s="102">
        <f>SUM(W511:W512)</f>
        <v>1293910</v>
      </c>
    </row>
    <row r="511" spans="1:23" ht="30" hidden="1">
      <c r="A511" s="72"/>
      <c r="B511" s="72"/>
      <c r="C511" s="72">
        <v>2650</v>
      </c>
      <c r="D511" s="73" t="s">
        <v>161</v>
      </c>
      <c r="E511" s="106">
        <v>557860</v>
      </c>
      <c r="F511" s="73"/>
      <c r="G511" s="106">
        <v>557860</v>
      </c>
      <c r="I511" s="106">
        <v>557860</v>
      </c>
      <c r="J511" s="1"/>
      <c r="K511" s="106">
        <v>557860</v>
      </c>
      <c r="M511" s="106">
        <v>557860</v>
      </c>
      <c r="O511" s="106">
        <v>557860</v>
      </c>
      <c r="Q511" s="106">
        <v>557860</v>
      </c>
      <c r="R511" s="107"/>
      <c r="S511" s="106">
        <v>557860</v>
      </c>
      <c r="T511" s="107"/>
      <c r="U511" s="60">
        <v>557860</v>
      </c>
      <c r="V511" s="62"/>
      <c r="W511" s="60">
        <v>557860</v>
      </c>
    </row>
    <row r="512" spans="1:23" ht="60">
      <c r="A512" s="72"/>
      <c r="B512" s="72"/>
      <c r="C512" s="72">
        <v>6210</v>
      </c>
      <c r="D512" s="73" t="s">
        <v>162</v>
      </c>
      <c r="E512" s="106">
        <v>300000</v>
      </c>
      <c r="F512" s="73"/>
      <c r="G512" s="106">
        <v>300000</v>
      </c>
      <c r="H512" s="110">
        <v>58050</v>
      </c>
      <c r="I512" s="106">
        <f>G512+H512</f>
        <v>358050</v>
      </c>
      <c r="J512" s="33">
        <v>100000</v>
      </c>
      <c r="K512" s="106">
        <f>I512+J512</f>
        <v>458050</v>
      </c>
      <c r="M512" s="106">
        <f>K512+L512</f>
        <v>458050</v>
      </c>
      <c r="N512" s="33">
        <v>48000</v>
      </c>
      <c r="O512" s="106">
        <f>M512+N512</f>
        <v>506050</v>
      </c>
      <c r="Q512" s="106">
        <f>O512+P512</f>
        <v>506050</v>
      </c>
      <c r="R512" s="107"/>
      <c r="S512" s="106">
        <f>Q512+R512</f>
        <v>506050</v>
      </c>
      <c r="T512" s="107"/>
      <c r="U512" s="60">
        <f>S512+T512</f>
        <v>506050</v>
      </c>
      <c r="V512" s="61">
        <v>230000</v>
      </c>
      <c r="W512" s="60">
        <f>U512+V512</f>
        <v>736050</v>
      </c>
    </row>
    <row r="513" spans="1:23" ht="15">
      <c r="A513" s="72"/>
      <c r="B513" s="72">
        <v>90095</v>
      </c>
      <c r="C513" s="72"/>
      <c r="D513" s="73" t="s">
        <v>8</v>
      </c>
      <c r="E513" s="102">
        <f>SUM(E514:E522)</f>
        <v>95860</v>
      </c>
      <c r="F513" s="73"/>
      <c r="G513" s="102">
        <f>SUM(G514:G522)</f>
        <v>95860</v>
      </c>
      <c r="I513" s="102">
        <f>SUM(I514:I522)</f>
        <v>95860</v>
      </c>
      <c r="J513" s="1"/>
      <c r="K513" s="102">
        <f>SUM(K514:K522)</f>
        <v>95860</v>
      </c>
      <c r="L513" s="102">
        <f>SUM(L514:L522)</f>
        <v>0</v>
      </c>
      <c r="M513" s="102">
        <f>SUM(M514:M522)</f>
        <v>95860</v>
      </c>
      <c r="N513" s="102">
        <f>SUM(N514:N522)</f>
        <v>12603</v>
      </c>
      <c r="O513" s="102">
        <f>SUM(O514:O522)</f>
        <v>108463</v>
      </c>
      <c r="Q513" s="102">
        <f>SUM(Q514:Q522)</f>
        <v>108463</v>
      </c>
      <c r="R513" s="107"/>
      <c r="S513" s="102">
        <f>SUM(S514:S522)</f>
        <v>108463</v>
      </c>
      <c r="T513" s="107"/>
      <c r="U513" s="61">
        <f>SUM(U514:U522)</f>
        <v>108463</v>
      </c>
      <c r="V513" s="61">
        <f>SUM(V514:V522)</f>
        <v>5000</v>
      </c>
      <c r="W513" s="61">
        <f>SUM(W514:W522)</f>
        <v>113463</v>
      </c>
    </row>
    <row r="514" spans="1:23" ht="15" hidden="1">
      <c r="A514" s="72"/>
      <c r="B514" s="72"/>
      <c r="C514" s="72">
        <v>4110</v>
      </c>
      <c r="D514" s="73" t="s">
        <v>86</v>
      </c>
      <c r="E514" s="105">
        <v>430</v>
      </c>
      <c r="F514" s="73"/>
      <c r="G514" s="105">
        <v>430</v>
      </c>
      <c r="I514" s="105">
        <v>430</v>
      </c>
      <c r="J514" s="1"/>
      <c r="K514" s="105">
        <v>430</v>
      </c>
      <c r="M514" s="105">
        <v>430</v>
      </c>
      <c r="O514" s="105">
        <v>430</v>
      </c>
      <c r="Q514" s="105">
        <v>430</v>
      </c>
      <c r="R514" s="107"/>
      <c r="S514" s="105">
        <v>430</v>
      </c>
      <c r="T514" s="107"/>
      <c r="U514" s="60">
        <v>430</v>
      </c>
      <c r="V514" s="61"/>
      <c r="W514" s="60">
        <v>430</v>
      </c>
    </row>
    <row r="515" spans="1:23" ht="15" hidden="1">
      <c r="A515" s="72"/>
      <c r="B515" s="72"/>
      <c r="C515" s="72">
        <v>4120</v>
      </c>
      <c r="D515" s="73" t="s">
        <v>87</v>
      </c>
      <c r="E515" s="105">
        <v>60</v>
      </c>
      <c r="F515" s="73"/>
      <c r="G515" s="105">
        <v>60</v>
      </c>
      <c r="I515" s="105">
        <v>60</v>
      </c>
      <c r="J515" s="1"/>
      <c r="K515" s="105">
        <v>60</v>
      </c>
      <c r="M515" s="105">
        <v>60</v>
      </c>
      <c r="O515" s="105">
        <v>60</v>
      </c>
      <c r="Q515" s="105">
        <v>60</v>
      </c>
      <c r="R515" s="107"/>
      <c r="S515" s="105">
        <v>60</v>
      </c>
      <c r="T515" s="107"/>
      <c r="U515" s="60">
        <v>60</v>
      </c>
      <c r="V515" s="61"/>
      <c r="W515" s="60">
        <v>60</v>
      </c>
    </row>
    <row r="516" spans="1:23" ht="15" hidden="1">
      <c r="A516" s="72"/>
      <c r="B516" s="72"/>
      <c r="C516" s="72">
        <v>4170</v>
      </c>
      <c r="D516" s="73" t="s">
        <v>111</v>
      </c>
      <c r="E516" s="105">
        <v>2470</v>
      </c>
      <c r="F516" s="73"/>
      <c r="G516" s="105">
        <v>2470</v>
      </c>
      <c r="I516" s="105">
        <v>2470</v>
      </c>
      <c r="J516" s="1"/>
      <c r="K516" s="105">
        <v>2470</v>
      </c>
      <c r="M516" s="105">
        <v>2470</v>
      </c>
      <c r="O516" s="105">
        <v>2470</v>
      </c>
      <c r="Q516" s="105">
        <v>2470</v>
      </c>
      <c r="R516" s="107"/>
      <c r="S516" s="105">
        <v>2470</v>
      </c>
      <c r="T516" s="107"/>
      <c r="U516" s="60">
        <v>2470</v>
      </c>
      <c r="V516" s="61"/>
      <c r="W516" s="60">
        <v>2470</v>
      </c>
    </row>
    <row r="517" spans="1:23" ht="15" hidden="1">
      <c r="A517" s="72"/>
      <c r="B517" s="72"/>
      <c r="C517" s="72">
        <v>4210</v>
      </c>
      <c r="D517" s="73" t="s">
        <v>88</v>
      </c>
      <c r="E517" s="105">
        <v>9300</v>
      </c>
      <c r="F517" s="73"/>
      <c r="G517" s="105">
        <v>9300</v>
      </c>
      <c r="I517" s="105">
        <v>9300</v>
      </c>
      <c r="J517" s="1"/>
      <c r="K517" s="105">
        <v>9300</v>
      </c>
      <c r="L517" s="56">
        <v>4000</v>
      </c>
      <c r="M517" s="105">
        <f>K517+L517</f>
        <v>13300</v>
      </c>
      <c r="N517" s="1">
        <v>12603</v>
      </c>
      <c r="O517" s="105">
        <f>M517+N517</f>
        <v>25903</v>
      </c>
      <c r="Q517" s="105">
        <f>O517+P517</f>
        <v>25903</v>
      </c>
      <c r="R517" s="107"/>
      <c r="S517" s="105">
        <f>Q517+R517</f>
        <v>25903</v>
      </c>
      <c r="T517" s="107"/>
      <c r="U517" s="60">
        <f>S517+T517</f>
        <v>25903</v>
      </c>
      <c r="V517" s="61"/>
      <c r="W517" s="60">
        <f aca="true" t="shared" si="80" ref="W517:W522">U517+V517</f>
        <v>25903</v>
      </c>
    </row>
    <row r="518" spans="1:23" ht="15" hidden="1">
      <c r="A518" s="72"/>
      <c r="B518" s="72"/>
      <c r="C518" s="72">
        <v>4260</v>
      </c>
      <c r="D518" s="73" t="s">
        <v>112</v>
      </c>
      <c r="E518" s="105">
        <v>43800</v>
      </c>
      <c r="F518" s="73"/>
      <c r="G518" s="105">
        <v>43800</v>
      </c>
      <c r="I518" s="105">
        <v>43800</v>
      </c>
      <c r="J518" s="1"/>
      <c r="K518" s="105">
        <v>43800</v>
      </c>
      <c r="M518" s="105">
        <f>K518+L518</f>
        <v>43800</v>
      </c>
      <c r="O518" s="105">
        <f>M518+N518</f>
        <v>43800</v>
      </c>
      <c r="Q518" s="105">
        <f>O518+P518</f>
        <v>43800</v>
      </c>
      <c r="R518" s="107"/>
      <c r="S518" s="105">
        <f>Q518+R518</f>
        <v>43800</v>
      </c>
      <c r="T518" s="107"/>
      <c r="U518" s="60">
        <f>S518+T518</f>
        <v>43800</v>
      </c>
      <c r="V518" s="61"/>
      <c r="W518" s="60">
        <f t="shared" si="80"/>
        <v>43800</v>
      </c>
    </row>
    <row r="519" spans="1:23" ht="15">
      <c r="A519" s="72"/>
      <c r="B519" s="72"/>
      <c r="C519" s="72">
        <v>4270</v>
      </c>
      <c r="D519" s="73" t="s">
        <v>97</v>
      </c>
      <c r="E519" s="105">
        <v>10000</v>
      </c>
      <c r="F519" s="73"/>
      <c r="G519" s="105">
        <v>10000</v>
      </c>
      <c r="I519" s="105">
        <v>10000</v>
      </c>
      <c r="J519" s="1"/>
      <c r="K519" s="105">
        <v>10000</v>
      </c>
      <c r="L519" s="56">
        <v>-4000</v>
      </c>
      <c r="M519" s="105">
        <f>K519+L519</f>
        <v>6000</v>
      </c>
      <c r="O519" s="105">
        <f>M519+N519</f>
        <v>6000</v>
      </c>
      <c r="Q519" s="105">
        <f>O519+P519</f>
        <v>6000</v>
      </c>
      <c r="R519" s="107"/>
      <c r="S519" s="105">
        <f>Q519+R519</f>
        <v>6000</v>
      </c>
      <c r="T519" s="107"/>
      <c r="U519" s="60">
        <f>S519+T519</f>
        <v>6000</v>
      </c>
      <c r="V519" s="61">
        <v>-1760</v>
      </c>
      <c r="W519" s="60">
        <f t="shared" si="80"/>
        <v>4240</v>
      </c>
    </row>
    <row r="520" spans="1:23" ht="15">
      <c r="A520" s="72"/>
      <c r="B520" s="72"/>
      <c r="C520" s="72">
        <v>4300</v>
      </c>
      <c r="D520" s="73" t="s">
        <v>89</v>
      </c>
      <c r="E520" s="105">
        <v>29500</v>
      </c>
      <c r="F520" s="73"/>
      <c r="G520" s="105">
        <v>29500</v>
      </c>
      <c r="I520" s="105">
        <v>29500</v>
      </c>
      <c r="J520" s="1"/>
      <c r="K520" s="105">
        <v>29500</v>
      </c>
      <c r="M520" s="105">
        <v>29500</v>
      </c>
      <c r="O520" s="105">
        <v>29500</v>
      </c>
      <c r="Q520" s="105">
        <v>29500</v>
      </c>
      <c r="R520" s="107"/>
      <c r="S520" s="105">
        <v>29500</v>
      </c>
      <c r="T520" s="107"/>
      <c r="U520" s="60">
        <v>29500</v>
      </c>
      <c r="V520" s="61">
        <v>5000</v>
      </c>
      <c r="W520" s="60">
        <f t="shared" si="80"/>
        <v>34500</v>
      </c>
    </row>
    <row r="521" spans="1:23" ht="30">
      <c r="A521" s="72"/>
      <c r="B521" s="72"/>
      <c r="C521" s="72">
        <v>4360</v>
      </c>
      <c r="D521" s="73" t="s">
        <v>115</v>
      </c>
      <c r="E521" s="105"/>
      <c r="F521" s="73"/>
      <c r="G521" s="105"/>
      <c r="I521" s="105"/>
      <c r="J521" s="1"/>
      <c r="K521" s="105"/>
      <c r="M521" s="105"/>
      <c r="O521" s="105"/>
      <c r="Q521" s="105"/>
      <c r="R521" s="107"/>
      <c r="S521" s="105"/>
      <c r="T521" s="107"/>
      <c r="U521" s="60"/>
      <c r="V521" s="61">
        <v>1760</v>
      </c>
      <c r="W521" s="60">
        <f t="shared" si="80"/>
        <v>1760</v>
      </c>
    </row>
    <row r="522" spans="1:23" ht="15" hidden="1">
      <c r="A522" s="72"/>
      <c r="B522" s="72"/>
      <c r="C522" s="72">
        <v>4430</v>
      </c>
      <c r="D522" s="73" t="s">
        <v>90</v>
      </c>
      <c r="E522" s="105">
        <v>300</v>
      </c>
      <c r="F522" s="73"/>
      <c r="G522" s="105">
        <v>300</v>
      </c>
      <c r="I522" s="105">
        <v>300</v>
      </c>
      <c r="J522" s="1"/>
      <c r="K522" s="105">
        <v>300</v>
      </c>
      <c r="M522" s="105">
        <v>300</v>
      </c>
      <c r="O522" s="105">
        <v>300</v>
      </c>
      <c r="Q522" s="105">
        <v>300</v>
      </c>
      <c r="R522" s="107"/>
      <c r="S522" s="105">
        <v>300</v>
      </c>
      <c r="T522" s="107"/>
      <c r="U522" s="58">
        <v>300</v>
      </c>
      <c r="V522" s="62"/>
      <c r="W522" s="58">
        <f t="shared" si="80"/>
        <v>300</v>
      </c>
    </row>
    <row r="523" spans="1:23" ht="14.25">
      <c r="A523" s="97">
        <v>921</v>
      </c>
      <c r="B523" s="97"/>
      <c r="C523" s="97"/>
      <c r="D523" s="98" t="s">
        <v>163</v>
      </c>
      <c r="E523" s="104">
        <f>E524+E527+E529+E532</f>
        <v>497595</v>
      </c>
      <c r="F523" s="98"/>
      <c r="G523" s="104">
        <f>G524+G527+G529+G532</f>
        <v>497595</v>
      </c>
      <c r="I523" s="104">
        <f>I524+I527+I529+I532</f>
        <v>497595</v>
      </c>
      <c r="J523" s="104">
        <f>J524+J527+J529</f>
        <v>15000</v>
      </c>
      <c r="K523" s="104">
        <f>K524+K527+K529+K532</f>
        <v>512595</v>
      </c>
      <c r="M523" s="104">
        <f>M524+M527+M529+M532</f>
        <v>512595</v>
      </c>
      <c r="N523" s="104">
        <f>N524+N527+N529+N532</f>
        <v>58909</v>
      </c>
      <c r="O523" s="104">
        <f>O524+O527+O529+O532</f>
        <v>571504</v>
      </c>
      <c r="Q523" s="104">
        <f>Q524+Q527+Q529+Q532</f>
        <v>571504</v>
      </c>
      <c r="R523" s="107"/>
      <c r="S523" s="104">
        <f>S524+S527+S529+S532</f>
        <v>571504</v>
      </c>
      <c r="T523" s="107"/>
      <c r="U523" s="104">
        <f>U524+U527+U529+U532</f>
        <v>571504</v>
      </c>
      <c r="V523" s="104">
        <f>V524+V527+V529+V532</f>
        <v>20000</v>
      </c>
      <c r="W523" s="104">
        <f>W524+W527+W529+W532</f>
        <v>591504</v>
      </c>
    </row>
    <row r="524" spans="1:23" ht="15">
      <c r="A524" s="72"/>
      <c r="B524" s="72">
        <v>92114</v>
      </c>
      <c r="C524" s="72"/>
      <c r="D524" s="73" t="s">
        <v>164</v>
      </c>
      <c r="E524" s="102">
        <f>E525</f>
        <v>361543</v>
      </c>
      <c r="F524" s="73"/>
      <c r="G524" s="102">
        <f>G525</f>
        <v>361543</v>
      </c>
      <c r="I524" s="102">
        <f>I525</f>
        <v>361543</v>
      </c>
      <c r="J524" s="1"/>
      <c r="K524" s="102">
        <f>K525</f>
        <v>361543</v>
      </c>
      <c r="M524" s="102">
        <f>M525</f>
        <v>361543</v>
      </c>
      <c r="N524" s="102">
        <f>N525</f>
        <v>3200</v>
      </c>
      <c r="O524" s="102">
        <f>O525</f>
        <v>364743</v>
      </c>
      <c r="Q524" s="102">
        <f>Q525</f>
        <v>364743</v>
      </c>
      <c r="R524" s="107"/>
      <c r="S524" s="102">
        <f>S525</f>
        <v>364743</v>
      </c>
      <c r="T524" s="107"/>
      <c r="U524" s="102">
        <f>U525</f>
        <v>364743</v>
      </c>
      <c r="V524" s="102">
        <f>SUM(V525:V526)</f>
        <v>20000</v>
      </c>
      <c r="W524" s="102">
        <f>SUM(W525:W526)</f>
        <v>384743</v>
      </c>
    </row>
    <row r="525" spans="1:23" ht="30" hidden="1">
      <c r="A525" s="72"/>
      <c r="B525" s="72"/>
      <c r="C525" s="72">
        <v>2480</v>
      </c>
      <c r="D525" s="73" t="s">
        <v>165</v>
      </c>
      <c r="E525" s="106">
        <v>361543</v>
      </c>
      <c r="F525" s="73"/>
      <c r="G525" s="106">
        <v>361543</v>
      </c>
      <c r="I525" s="106">
        <v>361543</v>
      </c>
      <c r="J525" s="1"/>
      <c r="K525" s="106">
        <v>361543</v>
      </c>
      <c r="M525" s="106">
        <v>361543</v>
      </c>
      <c r="N525" s="116">
        <v>3200</v>
      </c>
      <c r="O525" s="106">
        <f>M525+N525</f>
        <v>364743</v>
      </c>
      <c r="Q525" s="106">
        <f>O525+P525</f>
        <v>364743</v>
      </c>
      <c r="R525" s="107"/>
      <c r="S525" s="106">
        <f>Q525+R525</f>
        <v>364743</v>
      </c>
      <c r="T525" s="107"/>
      <c r="U525" s="60">
        <f>S525+T525</f>
        <v>364743</v>
      </c>
      <c r="V525" s="62"/>
      <c r="W525" s="60">
        <f>U525+V525</f>
        <v>364743</v>
      </c>
    </row>
    <row r="526" spans="1:23" ht="15">
      <c r="A526" s="72"/>
      <c r="B526" s="72"/>
      <c r="C526" s="72">
        <v>6050</v>
      </c>
      <c r="D526" s="73" t="s">
        <v>82</v>
      </c>
      <c r="E526" s="106"/>
      <c r="F526" s="73"/>
      <c r="G526" s="106"/>
      <c r="I526" s="106"/>
      <c r="J526" s="1"/>
      <c r="K526" s="106"/>
      <c r="M526" s="106"/>
      <c r="N526" s="120"/>
      <c r="O526" s="106"/>
      <c r="Q526" s="106"/>
      <c r="R526" s="107"/>
      <c r="S526" s="106"/>
      <c r="T526" s="107"/>
      <c r="U526" s="60"/>
      <c r="V526" s="62">
        <v>20000</v>
      </c>
      <c r="W526" s="60">
        <f>U526+V526</f>
        <v>20000</v>
      </c>
    </row>
    <row r="527" spans="1:23" ht="15" hidden="1">
      <c r="A527" s="72"/>
      <c r="B527" s="72">
        <v>92116</v>
      </c>
      <c r="C527" s="72"/>
      <c r="D527" s="73" t="s">
        <v>166</v>
      </c>
      <c r="E527" s="102">
        <f>E528</f>
        <v>136052</v>
      </c>
      <c r="F527" s="73"/>
      <c r="G527" s="102">
        <f>G528</f>
        <v>136052</v>
      </c>
      <c r="I527" s="102">
        <f>I528</f>
        <v>136052</v>
      </c>
      <c r="J527" s="1"/>
      <c r="K527" s="102">
        <f>K528</f>
        <v>136052</v>
      </c>
      <c r="M527" s="102">
        <f>M528</f>
        <v>136052</v>
      </c>
      <c r="O527" s="102">
        <f>O528</f>
        <v>136052</v>
      </c>
      <c r="Q527" s="102">
        <f>Q528</f>
        <v>136052</v>
      </c>
      <c r="R527" s="107"/>
      <c r="S527" s="102">
        <f>S528</f>
        <v>136052</v>
      </c>
      <c r="T527" s="107"/>
      <c r="U527" s="102">
        <f>U528</f>
        <v>136052</v>
      </c>
      <c r="V527" s="62"/>
      <c r="W527" s="102">
        <f>W528</f>
        <v>136052</v>
      </c>
    </row>
    <row r="528" spans="1:23" ht="30" hidden="1">
      <c r="A528" s="72"/>
      <c r="B528" s="72"/>
      <c r="C528" s="72">
        <v>2480</v>
      </c>
      <c r="D528" s="73" t="s">
        <v>165</v>
      </c>
      <c r="E528" s="106">
        <v>136052</v>
      </c>
      <c r="F528" s="73"/>
      <c r="G528" s="106">
        <v>136052</v>
      </c>
      <c r="I528" s="106">
        <v>136052</v>
      </c>
      <c r="J528" s="1"/>
      <c r="K528" s="106">
        <v>136052</v>
      </c>
      <c r="M528" s="106">
        <v>136052</v>
      </c>
      <c r="O528" s="106">
        <v>136052</v>
      </c>
      <c r="Q528" s="106">
        <v>136052</v>
      </c>
      <c r="R528" s="107"/>
      <c r="S528" s="106">
        <v>136052</v>
      </c>
      <c r="T528" s="107"/>
      <c r="U528" s="60">
        <v>136052</v>
      </c>
      <c r="V528" s="62"/>
      <c r="W528" s="58">
        <f>U528+V528</f>
        <v>136052</v>
      </c>
    </row>
    <row r="529" spans="1:23" ht="15" hidden="1">
      <c r="A529" s="72"/>
      <c r="B529" s="72">
        <v>92120</v>
      </c>
      <c r="C529" s="72"/>
      <c r="D529" s="73" t="s">
        <v>167</v>
      </c>
      <c r="E529" s="105"/>
      <c r="F529" s="73"/>
      <c r="G529" s="105"/>
      <c r="I529" s="105"/>
      <c r="J529" s="1">
        <f>J530</f>
        <v>15000</v>
      </c>
      <c r="K529" s="105">
        <f>I529+J529</f>
        <v>15000</v>
      </c>
      <c r="M529" s="105">
        <f>K529+L529</f>
        <v>15000</v>
      </c>
      <c r="N529" s="105">
        <f>N530</f>
        <v>20000</v>
      </c>
      <c r="O529" s="105">
        <f>M529+N529</f>
        <v>35000</v>
      </c>
      <c r="Q529" s="105">
        <f>O529+P529</f>
        <v>35000</v>
      </c>
      <c r="R529" s="107"/>
      <c r="S529" s="105">
        <f>Q529+R529</f>
        <v>35000</v>
      </c>
      <c r="T529" s="107"/>
      <c r="U529" s="58">
        <f>S529+T529</f>
        <v>35000</v>
      </c>
      <c r="V529" s="62"/>
      <c r="W529" s="58">
        <f>U529+V529</f>
        <v>35000</v>
      </c>
    </row>
    <row r="530" spans="1:23" ht="75" hidden="1">
      <c r="A530" s="72"/>
      <c r="B530" s="72"/>
      <c r="C530" s="72">
        <v>2720</v>
      </c>
      <c r="D530" s="73" t="s">
        <v>168</v>
      </c>
      <c r="E530" s="105"/>
      <c r="F530" s="73"/>
      <c r="G530" s="105"/>
      <c r="I530" s="105"/>
      <c r="J530" s="33">
        <v>15000</v>
      </c>
      <c r="K530" s="106">
        <f>I530+J530</f>
        <v>15000</v>
      </c>
      <c r="M530" s="106">
        <f>K530+L530</f>
        <v>15000</v>
      </c>
      <c r="N530" s="44">
        <v>20000</v>
      </c>
      <c r="O530" s="106">
        <f>M530+N530</f>
        <v>35000</v>
      </c>
      <c r="Q530" s="106">
        <f>O530+P530</f>
        <v>35000</v>
      </c>
      <c r="R530" s="107"/>
      <c r="S530" s="106">
        <f>Q530+R530</f>
        <v>35000</v>
      </c>
      <c r="T530" s="107"/>
      <c r="U530" s="60">
        <f>S530+T530</f>
        <v>35000</v>
      </c>
      <c r="V530" s="62"/>
      <c r="W530" s="60">
        <f>U530+V530</f>
        <v>35000</v>
      </c>
    </row>
    <row r="531" spans="1:23" ht="15" hidden="1">
      <c r="A531" s="72"/>
      <c r="B531" s="72"/>
      <c r="C531" s="72">
        <v>4300</v>
      </c>
      <c r="D531" s="73" t="s">
        <v>89</v>
      </c>
      <c r="E531" s="105"/>
      <c r="F531" s="73"/>
      <c r="G531" s="105"/>
      <c r="I531" s="105"/>
      <c r="J531" s="1"/>
      <c r="K531" s="105"/>
      <c r="M531" s="105"/>
      <c r="O531" s="105"/>
      <c r="Q531" s="105"/>
      <c r="R531" s="107"/>
      <c r="S531" s="105"/>
      <c r="T531" s="107"/>
      <c r="U531" s="58"/>
      <c r="V531" s="62"/>
      <c r="W531" s="60">
        <f>U531+V531</f>
        <v>0</v>
      </c>
    </row>
    <row r="532" spans="1:23" ht="15" hidden="1">
      <c r="A532" s="72"/>
      <c r="B532" s="72">
        <v>92195</v>
      </c>
      <c r="C532" s="72"/>
      <c r="D532" s="73" t="s">
        <v>8</v>
      </c>
      <c r="E532" s="62">
        <f>SUM(E533:E535)</f>
        <v>0</v>
      </c>
      <c r="F532" s="73"/>
      <c r="G532" s="62">
        <f>SUM(G533:G535)</f>
        <v>0</v>
      </c>
      <c r="I532" s="62">
        <f>SUM(I533:I535)</f>
        <v>0</v>
      </c>
      <c r="J532" s="1"/>
      <c r="K532" s="62">
        <f>SUM(K533:K535)</f>
        <v>0</v>
      </c>
      <c r="M532" s="62">
        <f>SUM(M533:M535)</f>
        <v>0</v>
      </c>
      <c r="N532" s="62">
        <f>SUM(N533:N536)</f>
        <v>35709</v>
      </c>
      <c r="O532" s="62">
        <f>SUM(O533:O536)</f>
        <v>35709</v>
      </c>
      <c r="Q532" s="62">
        <f>SUM(Q533:Q536)</f>
        <v>35709</v>
      </c>
      <c r="R532" s="107"/>
      <c r="S532" s="62">
        <f>SUM(S533:S536)</f>
        <v>35709</v>
      </c>
      <c r="T532" s="107"/>
      <c r="U532" s="62">
        <f>SUM(U533:U536)</f>
        <v>35709</v>
      </c>
      <c r="V532" s="62"/>
      <c r="W532" s="62">
        <f>SUM(W533:W536)</f>
        <v>35709</v>
      </c>
    </row>
    <row r="533" spans="1:23" ht="15" hidden="1">
      <c r="A533" s="72"/>
      <c r="B533" s="72"/>
      <c r="C533" s="72">
        <v>4170</v>
      </c>
      <c r="D533" s="73" t="s">
        <v>111</v>
      </c>
      <c r="E533" s="105"/>
      <c r="F533" s="73"/>
      <c r="G533" s="105"/>
      <c r="I533" s="105"/>
      <c r="J533" s="1"/>
      <c r="K533" s="105"/>
      <c r="M533" s="105"/>
      <c r="N533" s="1">
        <v>2000</v>
      </c>
      <c r="O533" s="105">
        <f>N533</f>
        <v>2000</v>
      </c>
      <c r="Q533" s="105">
        <f>O533+P533</f>
        <v>2000</v>
      </c>
      <c r="R533" s="107"/>
      <c r="S533" s="105">
        <f>Q533+R533</f>
        <v>2000</v>
      </c>
      <c r="T533" s="107"/>
      <c r="U533" s="58">
        <f>S533+T533</f>
        <v>2000</v>
      </c>
      <c r="V533" s="62"/>
      <c r="W533" s="58">
        <f>U533+V533</f>
        <v>2000</v>
      </c>
    </row>
    <row r="534" spans="1:23" ht="15" hidden="1">
      <c r="A534" s="72"/>
      <c r="B534" s="72"/>
      <c r="C534" s="72">
        <v>4210</v>
      </c>
      <c r="D534" s="73" t="s">
        <v>88</v>
      </c>
      <c r="E534" s="105"/>
      <c r="F534" s="73"/>
      <c r="G534" s="105"/>
      <c r="I534" s="105"/>
      <c r="J534" s="1"/>
      <c r="K534" s="105"/>
      <c r="M534" s="105"/>
      <c r="N534" s="1">
        <v>17755</v>
      </c>
      <c r="O534" s="105">
        <f>N534</f>
        <v>17755</v>
      </c>
      <c r="Q534" s="105">
        <f>O534+P534</f>
        <v>17755</v>
      </c>
      <c r="R534" s="107"/>
      <c r="S534" s="105">
        <f>Q534+R534</f>
        <v>17755</v>
      </c>
      <c r="T534" s="107"/>
      <c r="U534" s="58">
        <f>S534+T534</f>
        <v>17755</v>
      </c>
      <c r="V534" s="62"/>
      <c r="W534" s="58">
        <f>U534+V534</f>
        <v>17755</v>
      </c>
    </row>
    <row r="535" spans="1:23" ht="15" hidden="1">
      <c r="A535" s="72"/>
      <c r="B535" s="72"/>
      <c r="C535" s="72">
        <v>4300</v>
      </c>
      <c r="D535" s="73" t="s">
        <v>89</v>
      </c>
      <c r="E535" s="105"/>
      <c r="F535" s="73"/>
      <c r="G535" s="105"/>
      <c r="I535" s="105"/>
      <c r="J535" s="1"/>
      <c r="K535" s="105"/>
      <c r="M535" s="105"/>
      <c r="N535" s="1">
        <v>10700</v>
      </c>
      <c r="O535" s="105">
        <f>N535</f>
        <v>10700</v>
      </c>
      <c r="Q535" s="105">
        <f>O535+P535</f>
        <v>10700</v>
      </c>
      <c r="R535" s="107"/>
      <c r="S535" s="105">
        <f>Q535+R535</f>
        <v>10700</v>
      </c>
      <c r="T535" s="107"/>
      <c r="U535" s="58">
        <f>S535+T535</f>
        <v>10700</v>
      </c>
      <c r="V535" s="62"/>
      <c r="W535" s="58">
        <f>U535+V535</f>
        <v>10700</v>
      </c>
    </row>
    <row r="536" spans="1:23" ht="60" hidden="1">
      <c r="A536" s="72"/>
      <c r="B536" s="72"/>
      <c r="C536" s="72">
        <v>6300</v>
      </c>
      <c r="D536" s="73" t="s">
        <v>93</v>
      </c>
      <c r="E536" s="105"/>
      <c r="F536" s="73"/>
      <c r="G536" s="105"/>
      <c r="I536" s="105"/>
      <c r="J536" s="1"/>
      <c r="K536" s="105"/>
      <c r="M536" s="105"/>
      <c r="N536" s="33">
        <v>5254</v>
      </c>
      <c r="O536" s="106">
        <f>N536</f>
        <v>5254</v>
      </c>
      <c r="Q536" s="105">
        <f>O536+P536</f>
        <v>5254</v>
      </c>
      <c r="R536" s="107"/>
      <c r="S536" s="105">
        <f>Q536+R536</f>
        <v>5254</v>
      </c>
      <c r="T536" s="107"/>
      <c r="U536" s="58">
        <f>S536+T536</f>
        <v>5254</v>
      </c>
      <c r="V536" s="62"/>
      <c r="W536" s="58">
        <f>U536+V536</f>
        <v>5254</v>
      </c>
    </row>
    <row r="537" spans="1:23" ht="14.25">
      <c r="A537" s="97">
        <v>926</v>
      </c>
      <c r="B537" s="97"/>
      <c r="C537" s="97"/>
      <c r="D537" s="98" t="s">
        <v>169</v>
      </c>
      <c r="E537" s="104">
        <f>E538+E542</f>
        <v>117000</v>
      </c>
      <c r="F537" s="98"/>
      <c r="G537" s="104">
        <f>G538+G542</f>
        <v>117000</v>
      </c>
      <c r="H537" s="104">
        <f>H538+H542</f>
        <v>0</v>
      </c>
      <c r="I537" s="104">
        <f>I538+I542</f>
        <v>117000</v>
      </c>
      <c r="J537" s="104">
        <f>J538+J542</f>
        <v>15000</v>
      </c>
      <c r="K537" s="104">
        <f>K538+K542</f>
        <v>132000</v>
      </c>
      <c r="M537" s="104">
        <f>M538+M542</f>
        <v>132000</v>
      </c>
      <c r="N537" s="104">
        <f>N538+N542</f>
        <v>9152</v>
      </c>
      <c r="O537" s="104">
        <f>O538+O542</f>
        <v>141152</v>
      </c>
      <c r="Q537" s="104">
        <f>Q538+Q542</f>
        <v>141152</v>
      </c>
      <c r="R537" s="107"/>
      <c r="S537" s="104">
        <f>S538+S542</f>
        <v>141152</v>
      </c>
      <c r="T537" s="107"/>
      <c r="U537" s="104">
        <f>U538+U542</f>
        <v>141152</v>
      </c>
      <c r="V537" s="104">
        <f>V538+V542</f>
        <v>20000</v>
      </c>
      <c r="W537" s="104">
        <f>W538+W542</f>
        <v>161152</v>
      </c>
    </row>
    <row r="538" spans="1:23" ht="15" hidden="1">
      <c r="A538" s="72"/>
      <c r="B538" s="72">
        <v>92601</v>
      </c>
      <c r="C538" s="72"/>
      <c r="D538" s="73" t="s">
        <v>232</v>
      </c>
      <c r="E538" s="102">
        <f>SUM(E539:E541)</f>
        <v>0</v>
      </c>
      <c r="F538" s="73"/>
      <c r="G538" s="102">
        <f>SUM(G539:G541)</f>
        <v>0</v>
      </c>
      <c r="I538" s="102">
        <f>SUM(I539:I541)</f>
        <v>0</v>
      </c>
      <c r="J538" s="1"/>
      <c r="K538" s="102">
        <f>SUM(K539:K541)</f>
        <v>0</v>
      </c>
      <c r="M538" s="102">
        <f>SUM(M539:M541)</f>
        <v>0</v>
      </c>
      <c r="O538" s="102">
        <f>SUM(O539:O541)</f>
        <v>0</v>
      </c>
      <c r="Q538" s="102">
        <f>SUM(Q539:Q541)</f>
        <v>0</v>
      </c>
      <c r="R538" s="107"/>
      <c r="S538" s="102">
        <f>SUM(S539:S541)</f>
        <v>0</v>
      </c>
      <c r="T538" s="107"/>
      <c r="U538" s="102">
        <f>SUM(U539:U541)</f>
        <v>0</v>
      </c>
      <c r="V538" s="62"/>
      <c r="W538" s="102">
        <f>SUM(W539:W541)</f>
        <v>0</v>
      </c>
    </row>
    <row r="539" spans="1:23" ht="15" hidden="1">
      <c r="A539" s="72"/>
      <c r="B539" s="72"/>
      <c r="C539" s="72">
        <v>6050</v>
      </c>
      <c r="D539" s="73" t="s">
        <v>82</v>
      </c>
      <c r="E539" s="105"/>
      <c r="F539" s="73"/>
      <c r="G539" s="105"/>
      <c r="I539" s="105"/>
      <c r="J539" s="1"/>
      <c r="K539" s="105"/>
      <c r="M539" s="105"/>
      <c r="O539" s="105"/>
      <c r="Q539" s="105"/>
      <c r="R539" s="107"/>
      <c r="S539" s="105"/>
      <c r="T539" s="107"/>
      <c r="U539" s="58"/>
      <c r="V539" s="62"/>
      <c r="W539" s="58"/>
    </row>
    <row r="540" spans="1:23" ht="75" hidden="1">
      <c r="A540" s="72"/>
      <c r="B540" s="72"/>
      <c r="C540" s="72">
        <v>6058</v>
      </c>
      <c r="D540" s="73" t="s">
        <v>240</v>
      </c>
      <c r="E540" s="105"/>
      <c r="F540" s="73"/>
      <c r="G540" s="105"/>
      <c r="I540" s="105"/>
      <c r="J540" s="1"/>
      <c r="K540" s="105"/>
      <c r="M540" s="105"/>
      <c r="O540" s="105"/>
      <c r="Q540" s="105"/>
      <c r="R540" s="107"/>
      <c r="S540" s="105"/>
      <c r="T540" s="107"/>
      <c r="U540" s="58"/>
      <c r="V540" s="62"/>
      <c r="W540" s="58"/>
    </row>
    <row r="541" spans="1:23" ht="90" hidden="1">
      <c r="A541" s="72"/>
      <c r="B541" s="72"/>
      <c r="C541" s="72">
        <v>6059</v>
      </c>
      <c r="D541" s="73" t="s">
        <v>241</v>
      </c>
      <c r="E541" s="105"/>
      <c r="F541" s="73"/>
      <c r="G541" s="105"/>
      <c r="I541" s="105"/>
      <c r="J541" s="1"/>
      <c r="K541" s="105"/>
      <c r="M541" s="105"/>
      <c r="O541" s="105"/>
      <c r="Q541" s="105"/>
      <c r="R541" s="107"/>
      <c r="S541" s="105"/>
      <c r="T541" s="107"/>
      <c r="U541" s="58"/>
      <c r="V541" s="62"/>
      <c r="W541" s="58"/>
    </row>
    <row r="542" spans="1:23" ht="15">
      <c r="A542" s="72"/>
      <c r="B542" s="72">
        <v>92695</v>
      </c>
      <c r="C542" s="72"/>
      <c r="D542" s="73" t="s">
        <v>8</v>
      </c>
      <c r="E542" s="102">
        <f>SUM(E543:E549)</f>
        <v>117000</v>
      </c>
      <c r="F542" s="73"/>
      <c r="G542" s="102">
        <f>SUM(G543:G549)</f>
        <v>117000</v>
      </c>
      <c r="H542" s="102">
        <f>SUM(H543:H549)</f>
        <v>0</v>
      </c>
      <c r="I542" s="102">
        <f>SUM(I543:I549)</f>
        <v>117000</v>
      </c>
      <c r="J542" s="102">
        <f>SUM(J543:J552)</f>
        <v>15000</v>
      </c>
      <c r="K542" s="102">
        <f>SUM(K543:K552)</f>
        <v>132000</v>
      </c>
      <c r="M542" s="102">
        <f>SUM(M543:M552)</f>
        <v>132000</v>
      </c>
      <c r="N542" s="102">
        <f>SUM(N543:N552)</f>
        <v>9152</v>
      </c>
      <c r="O542" s="102">
        <f>SUM(O543:O552)</f>
        <v>141152</v>
      </c>
      <c r="Q542" s="102">
        <f>SUM(Q543:Q552)</f>
        <v>141152</v>
      </c>
      <c r="R542" s="107"/>
      <c r="S542" s="102">
        <f>SUM(S543:S552)</f>
        <v>141152</v>
      </c>
      <c r="T542" s="107"/>
      <c r="U542" s="102">
        <f>SUM(U543:U552)</f>
        <v>141152</v>
      </c>
      <c r="V542" s="102">
        <f>SUM(V543:V552)</f>
        <v>20000</v>
      </c>
      <c r="W542" s="102">
        <f>SUM(W543:W552)</f>
        <v>161152</v>
      </c>
    </row>
    <row r="543" spans="1:23" ht="60" hidden="1">
      <c r="A543" s="72"/>
      <c r="B543" s="72"/>
      <c r="C543" s="72">
        <v>2830</v>
      </c>
      <c r="D543" s="73" t="s">
        <v>170</v>
      </c>
      <c r="E543" s="61">
        <v>82000</v>
      </c>
      <c r="F543" s="73"/>
      <c r="G543" s="61">
        <v>82000</v>
      </c>
      <c r="I543" s="61">
        <f aca="true" t="shared" si="81" ref="I543:S548">G543+H543</f>
        <v>82000</v>
      </c>
      <c r="J543" s="1"/>
      <c r="K543" s="61">
        <f t="shared" si="81"/>
        <v>82000</v>
      </c>
      <c r="M543" s="61">
        <f t="shared" si="81"/>
        <v>82000</v>
      </c>
      <c r="O543" s="61">
        <f t="shared" si="81"/>
        <v>82000</v>
      </c>
      <c r="Q543" s="61">
        <f t="shared" si="81"/>
        <v>82000</v>
      </c>
      <c r="R543" s="107"/>
      <c r="S543" s="61">
        <f t="shared" si="81"/>
        <v>82000</v>
      </c>
      <c r="T543" s="107"/>
      <c r="U543" s="61">
        <f aca="true" t="shared" si="82" ref="U543:U548">S543+T543</f>
        <v>82000</v>
      </c>
      <c r="V543" s="62"/>
      <c r="W543" s="61">
        <f aca="true" t="shared" si="83" ref="W543:W552">U543+V543</f>
        <v>82000</v>
      </c>
    </row>
    <row r="544" spans="1:23" ht="15" hidden="1">
      <c r="A544" s="72"/>
      <c r="B544" s="72"/>
      <c r="C544" s="72">
        <v>4170</v>
      </c>
      <c r="D544" s="73" t="s">
        <v>111</v>
      </c>
      <c r="E544" s="105"/>
      <c r="F544" s="73"/>
      <c r="G544" s="105"/>
      <c r="I544" s="61">
        <f t="shared" si="81"/>
        <v>0</v>
      </c>
      <c r="J544" s="1"/>
      <c r="K544" s="61">
        <f t="shared" si="81"/>
        <v>0</v>
      </c>
      <c r="M544" s="61">
        <f t="shared" si="81"/>
        <v>0</v>
      </c>
      <c r="O544" s="61">
        <f t="shared" si="81"/>
        <v>0</v>
      </c>
      <c r="Q544" s="61">
        <f t="shared" si="81"/>
        <v>0</v>
      </c>
      <c r="R544" s="107"/>
      <c r="S544" s="61">
        <f t="shared" si="81"/>
        <v>0</v>
      </c>
      <c r="T544" s="107"/>
      <c r="U544" s="61">
        <f t="shared" si="82"/>
        <v>0</v>
      </c>
      <c r="V544" s="62"/>
      <c r="W544" s="61">
        <f t="shared" si="83"/>
        <v>0</v>
      </c>
    </row>
    <row r="545" spans="1:23" ht="15" hidden="1">
      <c r="A545" s="72"/>
      <c r="B545" s="72"/>
      <c r="C545" s="72">
        <v>3250</v>
      </c>
      <c r="D545" s="73" t="s">
        <v>171</v>
      </c>
      <c r="E545" s="105">
        <v>600</v>
      </c>
      <c r="F545" s="73"/>
      <c r="G545" s="105">
        <v>600</v>
      </c>
      <c r="H545">
        <v>900</v>
      </c>
      <c r="I545" s="61">
        <f t="shared" si="81"/>
        <v>1500</v>
      </c>
      <c r="J545" s="1"/>
      <c r="K545" s="61">
        <f t="shared" si="81"/>
        <v>1500</v>
      </c>
      <c r="M545" s="61">
        <f t="shared" si="81"/>
        <v>1500</v>
      </c>
      <c r="O545" s="61">
        <f t="shared" si="81"/>
        <v>1500</v>
      </c>
      <c r="Q545" s="61">
        <f t="shared" si="81"/>
        <v>1500</v>
      </c>
      <c r="R545" s="107"/>
      <c r="S545" s="61">
        <f t="shared" si="81"/>
        <v>1500</v>
      </c>
      <c r="T545" s="107"/>
      <c r="U545" s="61">
        <f t="shared" si="82"/>
        <v>1500</v>
      </c>
      <c r="V545" s="62"/>
      <c r="W545" s="61">
        <f t="shared" si="83"/>
        <v>1500</v>
      </c>
    </row>
    <row r="546" spans="1:23" ht="15" hidden="1">
      <c r="A546" s="72"/>
      <c r="B546" s="72"/>
      <c r="C546" s="72">
        <v>4210</v>
      </c>
      <c r="D546" s="73" t="s">
        <v>88</v>
      </c>
      <c r="E546" s="105">
        <v>5400</v>
      </c>
      <c r="F546" s="73"/>
      <c r="G546" s="105">
        <v>5400</v>
      </c>
      <c r="H546">
        <v>-900</v>
      </c>
      <c r="I546" s="61">
        <f t="shared" si="81"/>
        <v>4500</v>
      </c>
      <c r="J546" s="1"/>
      <c r="K546" s="61">
        <f t="shared" si="81"/>
        <v>4500</v>
      </c>
      <c r="M546" s="61">
        <f t="shared" si="81"/>
        <v>4500</v>
      </c>
      <c r="N546" s="1">
        <v>9152</v>
      </c>
      <c r="O546" s="61">
        <f t="shared" si="81"/>
        <v>13652</v>
      </c>
      <c r="Q546" s="61">
        <f t="shared" si="81"/>
        <v>13652</v>
      </c>
      <c r="R546" s="107"/>
      <c r="S546" s="61">
        <f t="shared" si="81"/>
        <v>13652</v>
      </c>
      <c r="T546" s="107"/>
      <c r="U546" s="61">
        <f t="shared" si="82"/>
        <v>13652</v>
      </c>
      <c r="V546" s="62"/>
      <c r="W546" s="61">
        <f t="shared" si="83"/>
        <v>13652</v>
      </c>
    </row>
    <row r="547" spans="1:23" ht="15" hidden="1">
      <c r="A547" s="72"/>
      <c r="B547" s="72"/>
      <c r="C547" s="72">
        <v>4260</v>
      </c>
      <c r="D547" s="73" t="s">
        <v>112</v>
      </c>
      <c r="E547" s="105"/>
      <c r="F547" s="73"/>
      <c r="G547" s="105"/>
      <c r="I547" s="61">
        <f t="shared" si="81"/>
        <v>0</v>
      </c>
      <c r="J547" s="1"/>
      <c r="K547" s="61">
        <f t="shared" si="81"/>
        <v>0</v>
      </c>
      <c r="M547" s="61">
        <f t="shared" si="81"/>
        <v>0</v>
      </c>
      <c r="O547" s="61">
        <f t="shared" si="81"/>
        <v>0</v>
      </c>
      <c r="Q547" s="61">
        <f t="shared" si="81"/>
        <v>0</v>
      </c>
      <c r="R547" s="107"/>
      <c r="S547" s="61">
        <f t="shared" si="81"/>
        <v>0</v>
      </c>
      <c r="T547" s="107"/>
      <c r="U547" s="61">
        <f t="shared" si="82"/>
        <v>0</v>
      </c>
      <c r="V547" s="62"/>
      <c r="W547" s="61">
        <f t="shared" si="83"/>
        <v>0</v>
      </c>
    </row>
    <row r="548" spans="1:23" ht="15" hidden="1">
      <c r="A548" s="72"/>
      <c r="B548" s="72"/>
      <c r="C548" s="72">
        <v>4300</v>
      </c>
      <c r="D548" s="73" t="s">
        <v>89</v>
      </c>
      <c r="E548" s="105">
        <v>29000</v>
      </c>
      <c r="F548" s="73"/>
      <c r="G548" s="105">
        <v>29000</v>
      </c>
      <c r="I548" s="61">
        <f t="shared" si="81"/>
        <v>29000</v>
      </c>
      <c r="J548" s="1"/>
      <c r="K548" s="61">
        <f t="shared" si="81"/>
        <v>29000</v>
      </c>
      <c r="M548" s="61">
        <f t="shared" si="81"/>
        <v>29000</v>
      </c>
      <c r="O548" s="61">
        <f t="shared" si="81"/>
        <v>29000</v>
      </c>
      <c r="Q548" s="61">
        <f t="shared" si="81"/>
        <v>29000</v>
      </c>
      <c r="R548" s="107"/>
      <c r="S548" s="61">
        <f t="shared" si="81"/>
        <v>29000</v>
      </c>
      <c r="T548" s="107"/>
      <c r="U548" s="61">
        <f t="shared" si="82"/>
        <v>29000</v>
      </c>
      <c r="V548" s="62"/>
      <c r="W548" s="61">
        <f t="shared" si="83"/>
        <v>29000</v>
      </c>
    </row>
    <row r="549" spans="1:23" ht="15" hidden="1">
      <c r="A549" s="72"/>
      <c r="B549" s="72"/>
      <c r="C549" s="72">
        <v>4430</v>
      </c>
      <c r="D549" s="73" t="s">
        <v>90</v>
      </c>
      <c r="E549" s="105"/>
      <c r="F549" s="73"/>
      <c r="G549" s="105"/>
      <c r="I549" s="105"/>
      <c r="J549" s="1"/>
      <c r="K549" s="105"/>
      <c r="M549" s="105"/>
      <c r="O549" s="105"/>
      <c r="Q549" s="105"/>
      <c r="R549" s="107"/>
      <c r="S549" s="105"/>
      <c r="T549" s="107"/>
      <c r="U549" s="58"/>
      <c r="V549" s="62"/>
      <c r="W549" s="61">
        <f t="shared" si="83"/>
        <v>0</v>
      </c>
    </row>
    <row r="550" spans="1:23" ht="15" hidden="1">
      <c r="A550" s="72"/>
      <c r="B550" s="72"/>
      <c r="C550" s="72">
        <v>4810</v>
      </c>
      <c r="D550" s="73" t="s">
        <v>131</v>
      </c>
      <c r="E550" s="105"/>
      <c r="F550" s="73"/>
      <c r="G550" s="105"/>
      <c r="I550" s="105"/>
      <c r="J550" s="1"/>
      <c r="K550" s="105"/>
      <c r="M550" s="105"/>
      <c r="O550" s="105"/>
      <c r="Q550" s="105"/>
      <c r="R550" s="107"/>
      <c r="S550" s="105"/>
      <c r="T550" s="107"/>
      <c r="U550" s="58"/>
      <c r="V550" s="62"/>
      <c r="W550" s="61">
        <f t="shared" si="83"/>
        <v>0</v>
      </c>
    </row>
    <row r="551" spans="1:23" ht="15">
      <c r="A551" s="72"/>
      <c r="B551" s="72"/>
      <c r="C551" s="72">
        <v>6050</v>
      </c>
      <c r="D551" s="73" t="s">
        <v>82</v>
      </c>
      <c r="E551" s="105"/>
      <c r="F551" s="73"/>
      <c r="G551" s="105"/>
      <c r="I551" s="105"/>
      <c r="J551" s="1"/>
      <c r="K551" s="105"/>
      <c r="M551" s="105"/>
      <c r="O551" s="105"/>
      <c r="Q551" s="105"/>
      <c r="R551" s="107"/>
      <c r="S551" s="105"/>
      <c r="T551" s="107"/>
      <c r="U551" s="58"/>
      <c r="V551" s="62">
        <v>20000</v>
      </c>
      <c r="W551" s="61">
        <f t="shared" si="83"/>
        <v>20000</v>
      </c>
    </row>
    <row r="552" spans="1:23" ht="30" hidden="1">
      <c r="A552" s="72"/>
      <c r="B552" s="72"/>
      <c r="C552" s="72">
        <v>6060</v>
      </c>
      <c r="D552" s="73" t="s">
        <v>99</v>
      </c>
      <c r="E552" s="105"/>
      <c r="F552" s="73"/>
      <c r="G552" s="105"/>
      <c r="I552" s="105"/>
      <c r="J552" s="1">
        <v>15000</v>
      </c>
      <c r="K552" s="105">
        <f>I552+J552</f>
        <v>15000</v>
      </c>
      <c r="M552" s="105">
        <f>K552+L552</f>
        <v>15000</v>
      </c>
      <c r="O552" s="105">
        <f>M552+N552</f>
        <v>15000</v>
      </c>
      <c r="Q552" s="105">
        <f>O552+P552</f>
        <v>15000</v>
      </c>
      <c r="R552" s="107"/>
      <c r="S552" s="105">
        <f>Q552+R552</f>
        <v>15000</v>
      </c>
      <c r="T552" s="107"/>
      <c r="U552" s="58">
        <f>S552+T552</f>
        <v>15000</v>
      </c>
      <c r="V552" s="62"/>
      <c r="W552" s="61">
        <f t="shared" si="83"/>
        <v>15000</v>
      </c>
    </row>
    <row r="553" spans="1:23" ht="15">
      <c r="A553" s="72"/>
      <c r="B553" s="72"/>
      <c r="C553" s="72"/>
      <c r="D553" s="73" t="s">
        <v>172</v>
      </c>
      <c r="E553" s="117">
        <f aca="true" t="shared" si="84" ref="E553:W553">E175+E188+E202+E205+E213+E220+E262+E274+E289+E295+E300+E303+E400+E418+E472+E495+E523+E537</f>
        <v>11256480</v>
      </c>
      <c r="F553" s="117">
        <f t="shared" si="84"/>
        <v>90200</v>
      </c>
      <c r="G553" s="117">
        <f t="shared" si="84"/>
        <v>11346680</v>
      </c>
      <c r="H553" s="117">
        <f t="shared" si="84"/>
        <v>0</v>
      </c>
      <c r="I553" s="117">
        <f t="shared" si="84"/>
        <v>11346680</v>
      </c>
      <c r="J553" s="117">
        <f t="shared" si="84"/>
        <v>422534</v>
      </c>
      <c r="K553" s="117">
        <f t="shared" si="84"/>
        <v>11769214</v>
      </c>
      <c r="L553" s="117">
        <f t="shared" si="84"/>
        <v>132571</v>
      </c>
      <c r="M553" s="117">
        <f t="shared" si="84"/>
        <v>11901785</v>
      </c>
      <c r="N553" s="117">
        <f t="shared" si="84"/>
        <v>623657</v>
      </c>
      <c r="O553" s="117">
        <f t="shared" si="84"/>
        <v>12525442</v>
      </c>
      <c r="P553" s="117">
        <f t="shared" si="84"/>
        <v>78000</v>
      </c>
      <c r="Q553" s="104">
        <f t="shared" si="84"/>
        <v>12603442</v>
      </c>
      <c r="R553" s="104">
        <f t="shared" si="84"/>
        <v>6706</v>
      </c>
      <c r="S553" s="104">
        <f t="shared" si="84"/>
        <v>12610148</v>
      </c>
      <c r="T553" s="104">
        <f t="shared" si="84"/>
        <v>0</v>
      </c>
      <c r="U553" s="104">
        <f t="shared" si="84"/>
        <v>12610148</v>
      </c>
      <c r="V553" s="104">
        <f t="shared" si="84"/>
        <v>435094</v>
      </c>
      <c r="W553" s="104">
        <f t="shared" si="84"/>
        <v>13045242</v>
      </c>
    </row>
    <row r="554" ht="12.75">
      <c r="R554" s="1"/>
    </row>
    <row r="555" ht="12.75">
      <c r="R555" s="1"/>
    </row>
    <row r="556" spans="4:19" ht="15.75">
      <c r="D556" s="83"/>
      <c r="E556" s="84"/>
      <c r="F556" s="85"/>
      <c r="G556" s="84"/>
      <c r="H556" s="85"/>
      <c r="I556" s="84"/>
      <c r="J556" s="85"/>
      <c r="K556" s="84"/>
      <c r="L556" s="85"/>
      <c r="M556" s="84"/>
      <c r="N556" s="85"/>
      <c r="O556" s="84"/>
      <c r="P556" s="85"/>
      <c r="Q556" s="86" t="s">
        <v>251</v>
      </c>
      <c r="R556" s="82"/>
      <c r="S556" s="82"/>
    </row>
    <row r="557" spans="4:19" ht="15.75">
      <c r="D557" s="83"/>
      <c r="E557" s="84"/>
      <c r="F557" s="85"/>
      <c r="G557" s="84"/>
      <c r="H557" s="85"/>
      <c r="I557" s="84"/>
      <c r="J557" s="85"/>
      <c r="K557" s="84"/>
      <c r="L557" s="85"/>
      <c r="M557" s="84"/>
      <c r="N557" s="85"/>
      <c r="O557" s="84"/>
      <c r="P557" s="85"/>
      <c r="Q557" s="85"/>
      <c r="R557" s="82"/>
      <c r="S557" s="82"/>
    </row>
    <row r="558" spans="4:19" ht="15.75">
      <c r="D558" s="83"/>
      <c r="E558" s="84"/>
      <c r="F558" s="85"/>
      <c r="G558" s="84"/>
      <c r="H558" s="85"/>
      <c r="I558" s="84"/>
      <c r="J558" s="85"/>
      <c r="K558" s="84"/>
      <c r="L558" s="85"/>
      <c r="M558" s="84"/>
      <c r="N558" s="85"/>
      <c r="O558" s="84"/>
      <c r="P558" s="85"/>
      <c r="Q558" s="85"/>
      <c r="R558" s="82"/>
      <c r="S558" s="82"/>
    </row>
    <row r="559" spans="4:23" ht="15.75">
      <c r="D559" s="134" t="s">
        <v>259</v>
      </c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</row>
    <row r="560" spans="4:19" ht="15.75">
      <c r="D560" s="126"/>
      <c r="E560" s="84"/>
      <c r="F560" s="85"/>
      <c r="G560" s="84"/>
      <c r="H560" s="85"/>
      <c r="I560" s="84"/>
      <c r="J560" s="85"/>
      <c r="K560" s="84"/>
      <c r="L560" s="85"/>
      <c r="M560" s="84"/>
      <c r="N560" s="85"/>
      <c r="O560" s="84"/>
      <c r="P560" s="85"/>
      <c r="Q560" s="85"/>
      <c r="R560" s="82"/>
      <c r="S560" s="82"/>
    </row>
    <row r="561" spans="4:19" ht="15.75">
      <c r="D561" s="83"/>
      <c r="E561" s="84"/>
      <c r="F561" s="85"/>
      <c r="G561" s="84"/>
      <c r="H561" s="85"/>
      <c r="I561" s="84"/>
      <c r="J561" s="85"/>
      <c r="K561" s="84"/>
      <c r="L561" s="85"/>
      <c r="M561" s="84"/>
      <c r="N561" s="85"/>
      <c r="O561" s="84"/>
      <c r="P561" s="85"/>
      <c r="Q561" s="85"/>
      <c r="R561" s="82"/>
      <c r="S561" s="82"/>
    </row>
    <row r="562" spans="4:22" ht="15.75">
      <c r="D562" s="141" t="s">
        <v>258</v>
      </c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3"/>
      <c r="U562" s="143"/>
      <c r="V562" s="143"/>
    </row>
  </sheetData>
  <mergeCells count="6">
    <mergeCell ref="D562:V562"/>
    <mergeCell ref="D140:V140"/>
    <mergeCell ref="D137:W137"/>
    <mergeCell ref="D559:W559"/>
    <mergeCell ref="D163:F163"/>
    <mergeCell ref="A171:U171"/>
  </mergeCells>
  <printOptions/>
  <pageMargins left="0.62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iczakowska</cp:lastModifiedBy>
  <cp:lastPrinted>2007-08-24T09:03:57Z</cp:lastPrinted>
  <dcterms:created xsi:type="dcterms:W3CDTF">2007-08-23T11:04:08Z</dcterms:created>
  <dcterms:modified xsi:type="dcterms:W3CDTF">2007-08-24T11:13:55Z</dcterms:modified>
  <cp:category/>
  <cp:version/>
  <cp:contentType/>
  <cp:contentStatus/>
</cp:coreProperties>
</file>