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<sst xmlns="http://schemas.openxmlformats.org/spreadsheetml/2006/main" count="63" uniqueCount="41">
  <si>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Dział</t>
  </si>
  <si>
    <t>Treść</t>
  </si>
  <si>
    <t>Pozostała działalność w zakresie polityki społecznej</t>
  </si>
  <si>
    <t>Pozostała działalność</t>
  </si>
  <si>
    <t>Świadczenia społeczne</t>
  </si>
  <si>
    <t>Wynagrodzenia osobowe pracowników</t>
  </si>
  <si>
    <t>Składki na ubezpiecenia społeczne</t>
  </si>
  <si>
    <t>Składki na Fundusz Pracy</t>
  </si>
  <si>
    <t>Wynagrodzenia bezosobowe</t>
  </si>
  <si>
    <t>zakup materiałów i wyposażenia</t>
  </si>
  <si>
    <t>Zakup usług pozostałych</t>
  </si>
  <si>
    <t>Wydatki na zakupy inwestycyjne jednostek budżetowych</t>
  </si>
  <si>
    <t>Gospodarka komunalna i ochrona środowiska</t>
  </si>
  <si>
    <t>Zakłady gospodarki komunalnej</t>
  </si>
  <si>
    <t>Dotacje celowe z budzetu na finansowanie lub dofinansowanie kosztów realizacji inwestycji i zakupów inwestycyjnych zakładów budżetowych</t>
  </si>
  <si>
    <t>Zakup usług remontowych</t>
  </si>
  <si>
    <t>w tym wydatki do pokrycia ze:</t>
  </si>
  <si>
    <t>środków z Unii Europejskiej</t>
  </si>
  <si>
    <t>środków własnych</t>
  </si>
  <si>
    <t>środków z budżetu państwa</t>
  </si>
  <si>
    <t>Projekt: Zagospodarowanie  terenu parku w Kleszczewie dla celów rekreacyjnych</t>
  </si>
  <si>
    <t xml:space="preserve">plan 26.01.2011r. </t>
  </si>
  <si>
    <t>Utrzxymanie zieleni w miastach i gminach</t>
  </si>
  <si>
    <t>Razem</t>
  </si>
  <si>
    <t>zmiana 29.06.2011r.</t>
  </si>
  <si>
    <t>zmiana planu 30.03.2011r.</t>
  </si>
  <si>
    <t>Kultura i ochrona dziedzictwa narodowego</t>
  </si>
  <si>
    <t>zmiana 26.10.2011r.</t>
  </si>
  <si>
    <t>Działalnośc usługowa</t>
  </si>
  <si>
    <t>zmiana 30.11.2011r.</t>
  </si>
  <si>
    <t>zmiana 20.12.2011r.</t>
  </si>
  <si>
    <t>plan po zmianach na 31.12.2011r.</t>
  </si>
  <si>
    <t>Projekt: Remont świetlicy wiejskiej w miejscowości Śródka wraz z ułożeniem chodnika - etap I</t>
  </si>
  <si>
    <t>Projekt:  Przebudowa i modernizacja Gminnego Ośrodka Kultury i Sportu w Kleszczewie - Etap I,  Przebudowa i modernizacja Gminnego Ośrodka Kultury i Sportu w Kleszczewie - Etap II</t>
  </si>
  <si>
    <t>zmiana 21.07.2011r.</t>
  </si>
  <si>
    <t>Roz dział</t>
  </si>
  <si>
    <t>Para graf</t>
  </si>
  <si>
    <t>Zmiany w planie wydatków na realizację programów finansowanych z udziałem środków, o których mowa w art. 5 ust 1 pkt 2 i 3  dokonywane w 2011r.</t>
  </si>
  <si>
    <t>Projekt:Budowa ciśnieniowej kanalizacji sanitarnej w miejscowościch Krzyżowniki, Śródka, Zimin, Krerowo, Markowice, Kleszczewo, Poklatki oraz wymiana sieci wodociągowej w miejscowościach Krerowo, Kleszczewo, Poklatki</t>
  </si>
  <si>
    <t>Projekt: Nie bój się nie lękaj   wypłyń na głębię - daj sobie pomóc.</t>
  </si>
  <si>
    <t>Kleszczewo 08.03.2012r.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</si>
</sst>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33" borderId="11" xfId="0" applyNumberFormat="1" applyFont="1" applyFill="1" applyBorder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left" wrapText="1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4" fontId="3" fillId="33" borderId="0" xfId="0" applyNumberFormat="1" applyFont="1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 horizontal="left"/>
      <protection locked="0"/>
    </xf>
    <xf numFmtId="0" fontId="3" fillId="33" borderId="12" xfId="0" applyNumberFormat="1" applyFont="1" applyFill="1" applyBorder="1" applyAlignment="1" applyProtection="1">
      <alignment horizontal="left" wrapText="1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3" borderId="0" xfId="0" applyNumberFormat="1" applyFont="1" applyFill="1" applyBorder="1" applyAlignment="1" applyProtection="1">
      <alignment horizontal="left"/>
      <protection locked="0"/>
    </xf>
    <xf numFmtId="4" fontId="3" fillId="33" borderId="10" xfId="0" applyNumberFormat="1" applyFont="1" applyFill="1" applyBorder="1" applyAlignment="1" applyProtection="1">
      <alignment horizontal="left"/>
      <protection locked="0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0" xfId="0" applyNumberFormat="1" applyFont="1" applyFill="1" applyBorder="1" applyAlignment="1" applyProtection="1">
      <alignment horizontal="left" vertical="top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2" xfId="0" applyNumberFormat="1" applyFont="1" applyFill="1" applyBorder="1" applyAlignment="1" applyProtection="1">
      <alignment horizontal="left" vertical="top"/>
      <protection locked="0"/>
    </xf>
    <xf numFmtId="4" fontId="3" fillId="33" borderId="12" xfId="0" applyNumberFormat="1" applyFont="1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2" fillId="33" borderId="11" xfId="0" applyNumberFormat="1" applyFont="1" applyFill="1" applyBorder="1" applyAlignment="1" applyProtection="1">
      <alignment horizontal="left" wrapText="1"/>
      <protection locked="0"/>
    </xf>
    <xf numFmtId="0" fontId="41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wrapText="1"/>
    </xf>
    <xf numFmtId="0" fontId="5" fillId="33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4" fontId="2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8" xfId="0" applyFont="1" applyBorder="1" applyAlignment="1">
      <alignment wrapText="1"/>
    </xf>
    <xf numFmtId="0" fontId="3" fillId="33" borderId="11" xfId="0" applyNumberFormat="1" applyFont="1" applyFill="1" applyBorder="1" applyAlignment="1" applyProtection="1">
      <alignment horizontal="left"/>
      <protection locked="0"/>
    </xf>
    <xf numFmtId="0" fontId="3" fillId="33" borderId="12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43" fillId="0" borderId="12" xfId="0" applyFont="1" applyBorder="1" applyAlignment="1">
      <alignment horizontal="left"/>
    </xf>
    <xf numFmtId="0" fontId="43" fillId="0" borderId="15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30">
      <selection activeCell="D49" sqref="D49"/>
    </sheetView>
  </sheetViews>
  <sheetFormatPr defaultColWidth="9.140625" defaultRowHeight="15"/>
  <cols>
    <col min="1" max="1" width="5.421875" style="5" customWidth="1"/>
    <col min="2" max="2" width="6.00390625" style="5" customWidth="1"/>
    <col min="3" max="3" width="5.140625" style="27" customWidth="1"/>
    <col min="4" max="4" width="40.421875" style="26" customWidth="1"/>
    <col min="5" max="6" width="10.57421875" style="17" customWidth="1"/>
    <col min="7" max="7" width="10.8515625" style="17" customWidth="1"/>
    <col min="8" max="8" width="10.140625" style="17" customWidth="1"/>
    <col min="9" max="9" width="10.421875" style="17" customWidth="1"/>
    <col min="10" max="10" width="9.8515625" style="17" customWidth="1"/>
    <col min="11" max="11" width="11.57421875" style="17" customWidth="1"/>
    <col min="12" max="12" width="11.7109375" style="5" bestFit="1" customWidth="1"/>
    <col min="13" max="13" width="9.140625" style="5" customWidth="1"/>
    <col min="14" max="14" width="11.7109375" style="5" bestFit="1" customWidth="1"/>
    <col min="15" max="125" width="9.140625" style="5" customWidth="1"/>
    <col min="126" max="126" width="5.421875" style="5" customWidth="1"/>
    <col min="127" max="127" width="8.140625" style="5" customWidth="1"/>
    <col min="128" max="128" width="7.421875" style="5" bestFit="1" customWidth="1"/>
    <col min="129" max="129" width="49.57421875" style="5" customWidth="1"/>
    <col min="130" max="130" width="11.8515625" style="5" customWidth="1"/>
    <col min="131" max="131" width="12.00390625" style="5" bestFit="1" customWidth="1"/>
    <col min="132" max="132" width="12.00390625" style="5" customWidth="1"/>
    <col min="133" max="133" width="11.421875" style="5" bestFit="1" customWidth="1"/>
    <col min="134" max="134" width="10.421875" style="5" customWidth="1"/>
    <col min="135" max="135" width="12.28125" style="5" customWidth="1"/>
    <col min="136" max="136" width="13.28125" style="5" customWidth="1"/>
    <col min="137" max="16384" width="9.140625" style="5" customWidth="1"/>
  </cols>
  <sheetData>
    <row r="1" spans="1:12" ht="15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ht="7.5" customHeight="1"/>
    <row r="3" spans="1:12" ht="38.25">
      <c r="A3" s="25" t="s">
        <v>0</v>
      </c>
      <c r="B3" s="21" t="s">
        <v>35</v>
      </c>
      <c r="C3" s="28" t="s">
        <v>36</v>
      </c>
      <c r="D3" s="21" t="s">
        <v>1</v>
      </c>
      <c r="E3" s="21" t="s">
        <v>21</v>
      </c>
      <c r="F3" s="21" t="s">
        <v>25</v>
      </c>
      <c r="G3" s="22" t="s">
        <v>24</v>
      </c>
      <c r="H3" s="23" t="s">
        <v>34</v>
      </c>
      <c r="I3" s="21" t="s">
        <v>27</v>
      </c>
      <c r="J3" s="21" t="s">
        <v>29</v>
      </c>
      <c r="K3" s="21" t="s">
        <v>30</v>
      </c>
      <c r="L3" s="24" t="s">
        <v>31</v>
      </c>
    </row>
    <row r="4" spans="1:12" ht="23.25" customHeight="1">
      <c r="A4" s="39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2.75">
      <c r="A5" s="1">
        <v>710</v>
      </c>
      <c r="B5" s="1"/>
      <c r="C5" s="29"/>
      <c r="D5" s="6" t="s">
        <v>15</v>
      </c>
      <c r="E5" s="1"/>
      <c r="F5" s="1"/>
      <c r="G5" s="1"/>
      <c r="H5" s="1"/>
      <c r="I5" s="1"/>
      <c r="J5" s="11">
        <f>J6</f>
        <v>16605</v>
      </c>
      <c r="K5" s="1"/>
      <c r="L5" s="11">
        <f>E5+F5+G5+H5+I5+J5+K5</f>
        <v>16605</v>
      </c>
    </row>
    <row r="6" spans="1:12" ht="12.75">
      <c r="A6" s="1"/>
      <c r="B6" s="1">
        <v>71095</v>
      </c>
      <c r="C6" s="29"/>
      <c r="D6" s="6" t="s">
        <v>28</v>
      </c>
      <c r="E6" s="1"/>
      <c r="F6" s="1"/>
      <c r="G6" s="1"/>
      <c r="H6" s="1"/>
      <c r="I6" s="1"/>
      <c r="J6" s="11">
        <f>J7+J8</f>
        <v>16605</v>
      </c>
      <c r="K6" s="1"/>
      <c r="L6" s="11">
        <f aca="true" t="shared" si="0" ref="L6:L40">E6+F6+G6+H6+I6+J6+K6</f>
        <v>16605</v>
      </c>
    </row>
    <row r="7" spans="1:12" ht="12.75">
      <c r="A7" s="1"/>
      <c r="B7" s="1"/>
      <c r="C7" s="29">
        <v>4278</v>
      </c>
      <c r="D7" s="6" t="s">
        <v>15</v>
      </c>
      <c r="E7" s="1"/>
      <c r="F7" s="1"/>
      <c r="G7" s="1"/>
      <c r="H7" s="1"/>
      <c r="I7" s="1"/>
      <c r="J7" s="11">
        <v>10800</v>
      </c>
      <c r="K7" s="1"/>
      <c r="L7" s="11">
        <f t="shared" si="0"/>
        <v>10800</v>
      </c>
    </row>
    <row r="8" spans="1:12" ht="12.75">
      <c r="A8" s="18"/>
      <c r="B8" s="13"/>
      <c r="C8" s="30">
        <v>4279</v>
      </c>
      <c r="D8" s="6" t="s">
        <v>15</v>
      </c>
      <c r="E8" s="13"/>
      <c r="F8" s="13"/>
      <c r="G8" s="13"/>
      <c r="H8" s="13"/>
      <c r="I8" s="13"/>
      <c r="J8" s="12">
        <v>5805</v>
      </c>
      <c r="K8" s="19"/>
      <c r="L8" s="11">
        <f t="shared" si="0"/>
        <v>5805</v>
      </c>
    </row>
    <row r="9" spans="1:12" ht="12.75">
      <c r="A9" s="18"/>
      <c r="B9" s="13"/>
      <c r="C9" s="30"/>
      <c r="D9" s="13"/>
      <c r="E9" s="13"/>
      <c r="F9" s="13"/>
      <c r="G9" s="13"/>
      <c r="H9" s="13"/>
      <c r="I9" s="13"/>
      <c r="J9" s="13"/>
      <c r="K9" s="19"/>
      <c r="L9" s="11">
        <f t="shared" si="0"/>
        <v>0</v>
      </c>
    </row>
    <row r="10" spans="1:12" ht="23.25" customHeight="1">
      <c r="A10" s="46" t="s">
        <v>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16.5" customHeight="1">
      <c r="A11" s="1">
        <v>853</v>
      </c>
      <c r="C11" s="29"/>
      <c r="D11" s="6" t="s">
        <v>2</v>
      </c>
      <c r="E11" s="2"/>
      <c r="F11" s="4"/>
      <c r="G11" s="2">
        <f>G12</f>
        <v>42876</v>
      </c>
      <c r="H11" s="3"/>
      <c r="I11" s="4"/>
      <c r="J11" s="2"/>
      <c r="K11" s="2"/>
      <c r="L11" s="11">
        <f t="shared" si="0"/>
        <v>42876</v>
      </c>
    </row>
    <row r="12" spans="1:12" ht="12.75">
      <c r="A12" s="1"/>
      <c r="B12" s="1">
        <v>85395</v>
      </c>
      <c r="C12" s="29"/>
      <c r="D12" s="6" t="s">
        <v>3</v>
      </c>
      <c r="E12" s="2"/>
      <c r="F12" s="4"/>
      <c r="G12" s="2">
        <f>SUM(G13:G21)</f>
        <v>42876</v>
      </c>
      <c r="H12" s="3"/>
      <c r="I12" s="4"/>
      <c r="J12" s="2"/>
      <c r="K12" s="2"/>
      <c r="L12" s="11">
        <f t="shared" si="0"/>
        <v>42876</v>
      </c>
    </row>
    <row r="13" spans="1:12" ht="12.75">
      <c r="A13" s="1"/>
      <c r="B13" s="1"/>
      <c r="C13" s="29">
        <v>3119</v>
      </c>
      <c r="D13" s="6" t="s">
        <v>4</v>
      </c>
      <c r="E13" s="2"/>
      <c r="F13" s="4"/>
      <c r="G13" s="2">
        <v>4502</v>
      </c>
      <c r="H13" s="3"/>
      <c r="I13" s="4"/>
      <c r="J13" s="2"/>
      <c r="K13" s="2"/>
      <c r="L13" s="11">
        <f t="shared" si="0"/>
        <v>4502</v>
      </c>
    </row>
    <row r="14" spans="1:12" ht="12.75">
      <c r="A14" s="1"/>
      <c r="B14" s="1"/>
      <c r="C14" s="29">
        <v>4017</v>
      </c>
      <c r="D14" s="6" t="s">
        <v>5</v>
      </c>
      <c r="E14" s="2"/>
      <c r="F14" s="4"/>
      <c r="G14" s="2">
        <v>4323</v>
      </c>
      <c r="H14" s="3"/>
      <c r="I14" s="4"/>
      <c r="J14" s="2"/>
      <c r="K14" s="2"/>
      <c r="L14" s="11">
        <f t="shared" si="0"/>
        <v>4323</v>
      </c>
    </row>
    <row r="15" spans="1:12" ht="12.75">
      <c r="A15" s="1"/>
      <c r="B15" s="1"/>
      <c r="C15" s="29">
        <v>4117</v>
      </c>
      <c r="D15" s="6" t="s">
        <v>6</v>
      </c>
      <c r="E15" s="2"/>
      <c r="F15" s="4"/>
      <c r="G15" s="2">
        <v>2461</v>
      </c>
      <c r="H15" s="3"/>
      <c r="I15" s="4"/>
      <c r="J15" s="2"/>
      <c r="K15" s="2"/>
      <c r="L15" s="11">
        <f t="shared" si="0"/>
        <v>2461</v>
      </c>
    </row>
    <row r="16" spans="1:12" ht="12.75">
      <c r="A16" s="1"/>
      <c r="B16" s="1"/>
      <c r="C16" s="29">
        <v>4127</v>
      </c>
      <c r="D16" s="6" t="s">
        <v>7</v>
      </c>
      <c r="E16" s="2"/>
      <c r="F16" s="4"/>
      <c r="G16" s="2">
        <v>379</v>
      </c>
      <c r="H16" s="3"/>
      <c r="I16" s="4"/>
      <c r="J16" s="2"/>
      <c r="K16" s="2"/>
      <c r="L16" s="11">
        <f t="shared" si="0"/>
        <v>379</v>
      </c>
    </row>
    <row r="17" spans="1:12" ht="12.75">
      <c r="A17" s="1"/>
      <c r="B17" s="1"/>
      <c r="C17" s="29">
        <v>4177</v>
      </c>
      <c r="D17" s="6" t="s">
        <v>8</v>
      </c>
      <c r="E17" s="2"/>
      <c r="F17" s="4"/>
      <c r="G17" s="2">
        <v>18323</v>
      </c>
      <c r="H17" s="3"/>
      <c r="I17" s="4"/>
      <c r="J17" s="2"/>
      <c r="K17" s="2"/>
      <c r="L17" s="11">
        <f t="shared" si="0"/>
        <v>18323</v>
      </c>
    </row>
    <row r="18" spans="1:12" ht="12.75">
      <c r="A18" s="1"/>
      <c r="B18" s="1"/>
      <c r="C18" s="29">
        <v>4217</v>
      </c>
      <c r="D18" s="6" t="s">
        <v>9</v>
      </c>
      <c r="E18" s="2"/>
      <c r="F18" s="4"/>
      <c r="G18" s="2">
        <v>562</v>
      </c>
      <c r="H18" s="3"/>
      <c r="I18" s="4"/>
      <c r="J18" s="2"/>
      <c r="K18" s="2"/>
      <c r="L18" s="11">
        <f t="shared" si="0"/>
        <v>562</v>
      </c>
    </row>
    <row r="19" spans="1:12" ht="12.75">
      <c r="A19" s="1"/>
      <c r="B19" s="1"/>
      <c r="C19" s="29">
        <v>4219</v>
      </c>
      <c r="D19" s="6" t="s">
        <v>9</v>
      </c>
      <c r="E19" s="2"/>
      <c r="F19" s="4"/>
      <c r="G19" s="2"/>
      <c r="H19" s="3"/>
      <c r="I19" s="4"/>
      <c r="J19" s="2"/>
      <c r="K19" s="2"/>
      <c r="L19" s="11">
        <f t="shared" si="0"/>
        <v>0</v>
      </c>
    </row>
    <row r="20" spans="1:12" ht="12.75">
      <c r="A20" s="1"/>
      <c r="B20" s="1"/>
      <c r="C20" s="29">
        <v>4307</v>
      </c>
      <c r="D20" s="6" t="s">
        <v>10</v>
      </c>
      <c r="E20" s="2"/>
      <c r="F20" s="4"/>
      <c r="G20" s="2">
        <v>10396</v>
      </c>
      <c r="H20" s="3"/>
      <c r="I20" s="4"/>
      <c r="J20" s="2"/>
      <c r="K20" s="2"/>
      <c r="L20" s="11">
        <f t="shared" si="0"/>
        <v>10396</v>
      </c>
    </row>
    <row r="21" spans="1:12" ht="12.75">
      <c r="A21" s="1"/>
      <c r="B21" s="1"/>
      <c r="C21" s="29">
        <v>4309</v>
      </c>
      <c r="D21" s="6" t="s">
        <v>10</v>
      </c>
      <c r="E21" s="2"/>
      <c r="F21" s="4"/>
      <c r="G21" s="2">
        <v>1930</v>
      </c>
      <c r="H21" s="3"/>
      <c r="I21" s="4"/>
      <c r="J21" s="2"/>
      <c r="K21" s="2"/>
      <c r="L21" s="11">
        <f t="shared" si="0"/>
        <v>1930</v>
      </c>
    </row>
    <row r="22" spans="1:12" ht="12.75">
      <c r="A22" s="1"/>
      <c r="B22" s="1"/>
      <c r="C22" s="29"/>
      <c r="D22" s="6"/>
      <c r="E22" s="2"/>
      <c r="F22" s="4"/>
      <c r="G22" s="2"/>
      <c r="H22" s="3"/>
      <c r="I22" s="4"/>
      <c r="J22" s="2"/>
      <c r="K22" s="2"/>
      <c r="L22" s="11">
        <f t="shared" si="0"/>
        <v>0</v>
      </c>
    </row>
    <row r="23" spans="1:12" ht="24.75" customHeight="1">
      <c r="A23" s="39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</row>
    <row r="24" spans="1:12" ht="12.75">
      <c r="A24" s="1">
        <v>900</v>
      </c>
      <c r="B24" s="1"/>
      <c r="C24" s="29"/>
      <c r="D24" s="6" t="s">
        <v>12</v>
      </c>
      <c r="E24" s="2">
        <f>E25+E33</f>
        <v>3959921</v>
      </c>
      <c r="F24" s="2">
        <f aca="true" t="shared" si="1" ref="F24:K24">F25+F33</f>
        <v>98350</v>
      </c>
      <c r="G24" s="2">
        <f t="shared" si="1"/>
        <v>107200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-360000</v>
      </c>
      <c r="L24" s="11">
        <f t="shared" si="0"/>
        <v>3805471</v>
      </c>
    </row>
    <row r="25" spans="1:12" ht="12.75">
      <c r="A25" s="1"/>
      <c r="B25" s="1">
        <v>90004</v>
      </c>
      <c r="C25" s="29"/>
      <c r="D25" s="6" t="s">
        <v>22</v>
      </c>
      <c r="E25" s="2">
        <f>SUM(E27:E28)</f>
        <v>1170921</v>
      </c>
      <c r="F25" s="4"/>
      <c r="G25" s="2">
        <f>G28</f>
        <v>107200</v>
      </c>
      <c r="H25" s="3">
        <f>H26+H27+H28</f>
        <v>0</v>
      </c>
      <c r="I25" s="4"/>
      <c r="J25" s="2"/>
      <c r="K25" s="2">
        <f>K26+K28</f>
        <v>40000</v>
      </c>
      <c r="L25" s="11">
        <f t="shared" si="0"/>
        <v>1318121</v>
      </c>
    </row>
    <row r="26" spans="1:12" ht="25.5">
      <c r="A26" s="1"/>
      <c r="B26" s="1"/>
      <c r="C26" s="29">
        <v>6057</v>
      </c>
      <c r="D26" s="6" t="s">
        <v>11</v>
      </c>
      <c r="E26" s="2"/>
      <c r="F26" s="4"/>
      <c r="G26" s="2"/>
      <c r="H26" s="3">
        <v>713237</v>
      </c>
      <c r="I26" s="4"/>
      <c r="J26" s="2"/>
      <c r="K26" s="2">
        <v>-50000</v>
      </c>
      <c r="L26" s="11">
        <f t="shared" si="0"/>
        <v>663237</v>
      </c>
    </row>
    <row r="27" spans="1:12" ht="25.5">
      <c r="A27" s="1"/>
      <c r="B27" s="1"/>
      <c r="C27" s="29">
        <v>6068</v>
      </c>
      <c r="D27" s="6" t="s">
        <v>11</v>
      </c>
      <c r="E27" s="2">
        <v>713237</v>
      </c>
      <c r="F27" s="4"/>
      <c r="G27" s="2"/>
      <c r="H27" s="3">
        <v>-713237</v>
      </c>
      <c r="I27" s="4"/>
      <c r="J27" s="2"/>
      <c r="K27" s="2"/>
      <c r="L27" s="11">
        <f t="shared" si="0"/>
        <v>0</v>
      </c>
    </row>
    <row r="28" spans="1:14" ht="25.5">
      <c r="A28" s="1"/>
      <c r="B28" s="1"/>
      <c r="C28" s="29">
        <v>6069</v>
      </c>
      <c r="D28" s="6" t="s">
        <v>11</v>
      </c>
      <c r="E28" s="2">
        <v>457684</v>
      </c>
      <c r="F28" s="4"/>
      <c r="G28" s="2">
        <v>107200</v>
      </c>
      <c r="H28" s="3"/>
      <c r="I28" s="4"/>
      <c r="J28" s="2"/>
      <c r="K28" s="2">
        <v>90000</v>
      </c>
      <c r="L28" s="11">
        <f t="shared" si="0"/>
        <v>654884</v>
      </c>
      <c r="N28" s="14"/>
    </row>
    <row r="29" spans="1:14" ht="12.75">
      <c r="A29" s="1"/>
      <c r="B29" s="1"/>
      <c r="C29" s="29"/>
      <c r="D29" s="6"/>
      <c r="E29" s="2"/>
      <c r="F29" s="4"/>
      <c r="G29" s="2"/>
      <c r="H29" s="3"/>
      <c r="I29" s="4"/>
      <c r="J29" s="2"/>
      <c r="K29" s="2"/>
      <c r="L29" s="11"/>
      <c r="N29" s="14"/>
    </row>
    <row r="30" spans="1:14" ht="12.75">
      <c r="A30" s="9"/>
      <c r="B30" s="9"/>
      <c r="C30" s="31"/>
      <c r="D30" s="10"/>
      <c r="E30" s="32"/>
      <c r="F30" s="33"/>
      <c r="G30" s="32"/>
      <c r="H30" s="32"/>
      <c r="I30" s="33"/>
      <c r="J30" s="32"/>
      <c r="K30" s="32"/>
      <c r="L30" s="34"/>
      <c r="N30" s="14"/>
    </row>
    <row r="31" spans="1:12" ht="38.25">
      <c r="A31" s="35" t="s">
        <v>0</v>
      </c>
      <c r="B31" s="36" t="s">
        <v>35</v>
      </c>
      <c r="C31" s="37" t="s">
        <v>36</v>
      </c>
      <c r="D31" s="36" t="s">
        <v>1</v>
      </c>
      <c r="E31" s="36" t="s">
        <v>21</v>
      </c>
      <c r="F31" s="36" t="s">
        <v>25</v>
      </c>
      <c r="G31" s="38" t="s">
        <v>24</v>
      </c>
      <c r="H31" s="36" t="s">
        <v>34</v>
      </c>
      <c r="I31" s="36" t="s">
        <v>27</v>
      </c>
      <c r="J31" s="36" t="s">
        <v>29</v>
      </c>
      <c r="K31" s="36" t="s">
        <v>30</v>
      </c>
      <c r="L31" s="24" t="s">
        <v>31</v>
      </c>
    </row>
    <row r="32" spans="1:12" ht="38.25" customHeight="1">
      <c r="A32" s="52" t="s">
        <v>38</v>
      </c>
      <c r="B32" s="47"/>
      <c r="C32" s="47"/>
      <c r="D32" s="47"/>
      <c r="E32" s="47"/>
      <c r="F32" s="47"/>
      <c r="G32" s="47"/>
      <c r="H32" s="47"/>
      <c r="I32" s="47"/>
      <c r="J32" s="47"/>
      <c r="K32" s="53"/>
      <c r="L32" s="54"/>
    </row>
    <row r="33" spans="1:12" ht="15.75" customHeight="1">
      <c r="A33" s="7"/>
      <c r="B33" s="1">
        <v>90017</v>
      </c>
      <c r="C33" s="29"/>
      <c r="D33" s="6" t="s">
        <v>13</v>
      </c>
      <c r="E33" s="2">
        <f>E34+E35</f>
        <v>2789000</v>
      </c>
      <c r="F33" s="2">
        <f>F34+F35</f>
        <v>98350</v>
      </c>
      <c r="G33" s="2"/>
      <c r="H33" s="3"/>
      <c r="I33" s="4"/>
      <c r="J33" s="2"/>
      <c r="K33" s="2">
        <f>K34+K35</f>
        <v>-400000</v>
      </c>
      <c r="L33" s="11">
        <f t="shared" si="0"/>
        <v>2487350</v>
      </c>
    </row>
    <row r="34" spans="1:12" ht="38.25">
      <c r="A34" s="7"/>
      <c r="B34" s="1"/>
      <c r="C34" s="29">
        <v>6218</v>
      </c>
      <c r="D34" s="6" t="s">
        <v>14</v>
      </c>
      <c r="E34" s="2">
        <v>1489000</v>
      </c>
      <c r="F34" s="4">
        <v>98350</v>
      </c>
      <c r="G34" s="2"/>
      <c r="H34" s="3"/>
      <c r="I34" s="4"/>
      <c r="J34" s="2"/>
      <c r="K34" s="2">
        <v>-100000</v>
      </c>
      <c r="L34" s="11">
        <f t="shared" si="0"/>
        <v>1487350</v>
      </c>
    </row>
    <row r="35" spans="1:12" ht="38.25">
      <c r="A35" s="1"/>
      <c r="B35" s="1"/>
      <c r="C35" s="29">
        <v>6219</v>
      </c>
      <c r="D35" s="6" t="s">
        <v>14</v>
      </c>
      <c r="E35" s="2">
        <v>1300000</v>
      </c>
      <c r="F35" s="4"/>
      <c r="G35" s="2"/>
      <c r="H35" s="3"/>
      <c r="I35" s="4"/>
      <c r="J35" s="2"/>
      <c r="K35" s="2">
        <v>-300000</v>
      </c>
      <c r="L35" s="11">
        <f t="shared" si="0"/>
        <v>1000000</v>
      </c>
    </row>
    <row r="36" spans="1:12" s="20" customFormat="1" ht="31.5" customHeight="1">
      <c r="A36" s="42" t="s">
        <v>33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</row>
    <row r="37" spans="1:12" ht="12.75">
      <c r="A37" s="1">
        <v>921</v>
      </c>
      <c r="B37" s="1"/>
      <c r="C37" s="29"/>
      <c r="D37" s="6" t="s">
        <v>26</v>
      </c>
      <c r="E37" s="2"/>
      <c r="F37" s="4"/>
      <c r="G37" s="2">
        <f>G38</f>
        <v>1296000</v>
      </c>
      <c r="H37" s="3"/>
      <c r="I37" s="2">
        <f>I38</f>
        <v>-739000</v>
      </c>
      <c r="J37" s="2"/>
      <c r="K37" s="2"/>
      <c r="L37" s="11">
        <f t="shared" si="0"/>
        <v>557000</v>
      </c>
    </row>
    <row r="38" spans="1:12" ht="12.75">
      <c r="A38" s="1"/>
      <c r="B38" s="1">
        <v>92195</v>
      </c>
      <c r="C38" s="29"/>
      <c r="D38" s="6" t="s">
        <v>3</v>
      </c>
      <c r="E38" s="2"/>
      <c r="F38" s="4"/>
      <c r="G38" s="2">
        <f>G39+G40</f>
        <v>1296000</v>
      </c>
      <c r="H38" s="3"/>
      <c r="I38" s="2">
        <f>I39+I40</f>
        <v>-739000</v>
      </c>
      <c r="J38" s="2"/>
      <c r="K38" s="2"/>
      <c r="L38" s="11">
        <f t="shared" si="0"/>
        <v>557000</v>
      </c>
    </row>
    <row r="39" spans="1:12" ht="25.5">
      <c r="A39" s="1"/>
      <c r="B39" s="1"/>
      <c r="C39" s="29">
        <v>6058</v>
      </c>
      <c r="D39" s="6" t="s">
        <v>11</v>
      </c>
      <c r="E39" s="2"/>
      <c r="F39" s="4"/>
      <c r="G39" s="2">
        <v>588000</v>
      </c>
      <c r="H39" s="3"/>
      <c r="I39" s="2">
        <v>-370000</v>
      </c>
      <c r="J39" s="2"/>
      <c r="K39" s="2"/>
      <c r="L39" s="11">
        <f t="shared" si="0"/>
        <v>218000</v>
      </c>
    </row>
    <row r="40" spans="1:12" ht="25.5">
      <c r="A40" s="1"/>
      <c r="B40" s="1"/>
      <c r="C40" s="29">
        <v>6059</v>
      </c>
      <c r="D40" s="6" t="s">
        <v>11</v>
      </c>
      <c r="E40" s="2"/>
      <c r="F40" s="4"/>
      <c r="G40" s="2">
        <v>708000</v>
      </c>
      <c r="H40" s="3"/>
      <c r="I40" s="2">
        <v>-369000</v>
      </c>
      <c r="J40" s="2"/>
      <c r="K40" s="2"/>
      <c r="L40" s="11">
        <f t="shared" si="0"/>
        <v>339000</v>
      </c>
    </row>
    <row r="41" spans="1:12" ht="12.75">
      <c r="A41" s="1"/>
      <c r="B41" s="1"/>
      <c r="C41" s="29"/>
      <c r="D41" s="6"/>
      <c r="E41" s="2"/>
      <c r="F41" s="4"/>
      <c r="G41" s="2"/>
      <c r="H41" s="3"/>
      <c r="I41" s="4"/>
      <c r="J41" s="2"/>
      <c r="K41" s="2"/>
      <c r="L41" s="11"/>
    </row>
    <row r="42" spans="1:14" ht="12.75">
      <c r="A42" s="55" t="s">
        <v>23</v>
      </c>
      <c r="B42" s="58"/>
      <c r="C42" s="58"/>
      <c r="D42" s="59"/>
      <c r="E42" s="2">
        <f>E24</f>
        <v>3959921</v>
      </c>
      <c r="F42" s="2">
        <f>F24</f>
        <v>98350</v>
      </c>
      <c r="G42" s="2">
        <f>G37+G11+G24</f>
        <v>1446076</v>
      </c>
      <c r="H42" s="2">
        <f>H24</f>
        <v>0</v>
      </c>
      <c r="I42" s="2">
        <f>I37</f>
        <v>-739000</v>
      </c>
      <c r="J42" s="2">
        <f>J5</f>
        <v>16605</v>
      </c>
      <c r="K42" s="2">
        <f>K24</f>
        <v>-360000</v>
      </c>
      <c r="L42" s="11">
        <f>E42+F42+G42+H42+I42+J42+K42</f>
        <v>4421952</v>
      </c>
      <c r="N42" s="14"/>
    </row>
    <row r="43" spans="1:12" ht="12.75">
      <c r="A43" s="55" t="s">
        <v>16</v>
      </c>
      <c r="B43" s="56"/>
      <c r="C43" s="56"/>
      <c r="D43" s="57"/>
      <c r="E43" s="2"/>
      <c r="F43" s="2"/>
      <c r="G43" s="3"/>
      <c r="H43" s="3"/>
      <c r="I43" s="4"/>
      <c r="J43" s="2"/>
      <c r="K43" s="2"/>
      <c r="L43" s="15"/>
    </row>
    <row r="44" spans="1:12" ht="12.75">
      <c r="A44" s="55" t="s">
        <v>17</v>
      </c>
      <c r="B44" s="56"/>
      <c r="C44" s="56"/>
      <c r="D44" s="57"/>
      <c r="E44" s="2">
        <f>E27+E34</f>
        <v>2202237</v>
      </c>
      <c r="F44" s="2">
        <f>F27+F34</f>
        <v>98350</v>
      </c>
      <c r="G44" s="2">
        <v>624444</v>
      </c>
      <c r="H44" s="2">
        <v>0</v>
      </c>
      <c r="I44" s="2">
        <f>I39</f>
        <v>-370000</v>
      </c>
      <c r="J44" s="2">
        <f>J7</f>
        <v>10800</v>
      </c>
      <c r="K44" s="2">
        <f>K26+K34</f>
        <v>-150000</v>
      </c>
      <c r="L44" s="11">
        <f>L7+L14+L15+L16+L17+L18+L20+L26+L34+L39</f>
        <v>2415831</v>
      </c>
    </row>
    <row r="45" spans="1:12" ht="12.75">
      <c r="A45" s="55" t="s">
        <v>18</v>
      </c>
      <c r="B45" s="56"/>
      <c r="C45" s="56"/>
      <c r="D45" s="57"/>
      <c r="E45" s="2">
        <f>E28+E35</f>
        <v>1757684</v>
      </c>
      <c r="F45" s="2">
        <f>F28+F35</f>
        <v>0</v>
      </c>
      <c r="G45" s="2">
        <v>712323</v>
      </c>
      <c r="H45" s="2">
        <f>H28+H35</f>
        <v>0</v>
      </c>
      <c r="I45" s="2">
        <f>I40</f>
        <v>-369000</v>
      </c>
      <c r="J45" s="2">
        <f>J8</f>
        <v>5805</v>
      </c>
      <c r="K45" s="2">
        <f>K28+K35</f>
        <v>-210000</v>
      </c>
      <c r="L45" s="11">
        <f>L8+L13+L28+L35+L40</f>
        <v>2004191</v>
      </c>
    </row>
    <row r="46" spans="1:12" ht="12.75">
      <c r="A46" s="55" t="s">
        <v>19</v>
      </c>
      <c r="B46" s="56"/>
      <c r="C46" s="56"/>
      <c r="D46" s="57"/>
      <c r="E46" s="2">
        <f>E19+E21</f>
        <v>0</v>
      </c>
      <c r="F46" s="2">
        <f>F19+F21</f>
        <v>0</v>
      </c>
      <c r="G46" s="2">
        <f>G19+G21</f>
        <v>1930</v>
      </c>
      <c r="H46" s="2">
        <f>H19+H21</f>
        <v>0</v>
      </c>
      <c r="I46" s="2">
        <f>I19+I21</f>
        <v>0</v>
      </c>
      <c r="J46" s="2">
        <f>J19+J21</f>
        <v>0</v>
      </c>
      <c r="K46" s="2"/>
      <c r="L46" s="11">
        <f>L21</f>
        <v>1930</v>
      </c>
    </row>
    <row r="47" spans="5:12" ht="12.75">
      <c r="E47" s="8"/>
      <c r="F47" s="8"/>
      <c r="G47" s="8"/>
      <c r="H47" s="8"/>
      <c r="I47" s="8"/>
      <c r="J47" s="8"/>
      <c r="K47" s="8"/>
      <c r="L47" s="16"/>
    </row>
    <row r="48" spans="5:8" ht="12.75">
      <c r="E48" s="8"/>
      <c r="F48" s="8"/>
      <c r="G48" s="8"/>
      <c r="H48" s="8"/>
    </row>
    <row r="49" spans="1:8" ht="12.75">
      <c r="A49" s="5" t="s">
        <v>40</v>
      </c>
      <c r="E49" s="8"/>
      <c r="F49" s="8"/>
      <c r="G49" s="8"/>
      <c r="H49" s="8"/>
    </row>
    <row r="50" spans="5:8" ht="12.75">
      <c r="E50" s="8"/>
      <c r="F50" s="8"/>
      <c r="G50" s="8"/>
      <c r="H50" s="8"/>
    </row>
    <row r="51" spans="5:8" ht="12.75">
      <c r="E51" s="8"/>
      <c r="F51" s="8"/>
      <c r="G51" s="8"/>
      <c r="H51" s="8"/>
    </row>
    <row r="52" spans="5:8" ht="12.75">
      <c r="E52" s="8"/>
      <c r="F52" s="8"/>
      <c r="G52" s="8"/>
      <c r="H52" s="8"/>
    </row>
    <row r="53" spans="5:8" ht="12.75">
      <c r="E53" s="8"/>
      <c r="F53" s="8"/>
      <c r="G53" s="8"/>
      <c r="H53" s="8"/>
    </row>
    <row r="54" spans="5:8" ht="12.75">
      <c r="E54" s="8"/>
      <c r="F54" s="8"/>
      <c r="G54" s="8"/>
      <c r="H54" s="8"/>
    </row>
  </sheetData>
  <sheetProtection/>
  <mergeCells count="11">
    <mergeCell ref="A43:D43"/>
    <mergeCell ref="A44:D44"/>
    <mergeCell ref="A45:D45"/>
    <mergeCell ref="A46:D46"/>
    <mergeCell ref="A42:D42"/>
    <mergeCell ref="A4:L4"/>
    <mergeCell ref="A36:L36"/>
    <mergeCell ref="A23:L23"/>
    <mergeCell ref="A10:L10"/>
    <mergeCell ref="A1:L1"/>
    <mergeCell ref="A32:L32"/>
  </mergeCells>
  <printOptions/>
  <pageMargins left="0.28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2012-03-29T08:11:01Z</dcterms:modified>
  <cp:category/>
  <cp:version/>
  <cp:contentType/>
  <cp:contentStatus/>
</cp:coreProperties>
</file>