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 wydatki" sheetId="1" r:id="rId1"/>
    <sheet name="1a majatkowe" sheetId="8" r:id="rId2"/>
    <sheet name="2 przychody" sheetId="9" r:id="rId3"/>
    <sheet name="3 dotacje" sheetId="10" r:id="rId4"/>
  </sheets>
  <definedNames/>
  <calcPr calcId="152511"/>
</workbook>
</file>

<file path=xl/sharedStrings.xml><?xml version="1.0" encoding="utf-8"?>
<sst xmlns="http://schemas.openxmlformats.org/spreadsheetml/2006/main" count="271" uniqueCount="203">
  <si>
    <t>Treść</t>
  </si>
  <si>
    <t>Zmiana</t>
  </si>
  <si>
    <t>Rady  Gminy Kleszczewo</t>
  </si>
  <si>
    <t>Roz dział</t>
  </si>
  <si>
    <t>Para graf</t>
  </si>
  <si>
    <t>Załącznik Nr 1</t>
  </si>
  <si>
    <t>Zmiana planu wydatków  budżetu gminy na 2017r.</t>
  </si>
  <si>
    <t xml:space="preserve">       Przewodniczący Rady Gminy</t>
  </si>
  <si>
    <t xml:space="preserve">             Henryk Lesiński</t>
  </si>
  <si>
    <t>(zmiana załącznika Nr 2 do Uchwały Nr XXIII/162/2016  Rady Gminy Kleszczewo z dnia 21 grudnia 2016r.)</t>
  </si>
  <si>
    <t>Dział</t>
  </si>
  <si>
    <t>Przed zmianą</t>
  </si>
  <si>
    <t>Po zmianie</t>
  </si>
  <si>
    <t>Zmiana planu  wydatków majątkowych  na 2017r.</t>
  </si>
  <si>
    <t>(zmiana załącznika Nr 2a do Uchwały Nr XXIII/162/2016  Rady Gminy Kleszczewo z dnia 21 grudnia 2016r.)</t>
  </si>
  <si>
    <t>Określenie zadania</t>
  </si>
  <si>
    <t>Plan</t>
  </si>
  <si>
    <t>Zmiana planu</t>
  </si>
  <si>
    <t>Plan po zmianie</t>
  </si>
  <si>
    <t>6620</t>
  </si>
  <si>
    <t>Dotacja do ZDP do przebudowy sieci wodociągowej  w ulicy Swarzędzkiej w Gowarzewie w związku z przebudową drogi powiatowej</t>
  </si>
  <si>
    <t>6050</t>
  </si>
  <si>
    <t>Kanalizacja sanitarna w Gowarzewie ul. Siekierecka i Swarzędzka</t>
  </si>
  <si>
    <t>Budowa kanalizacji sanitarnej wraz z przykanalikami oraz sieci wodociągowej wraz z przyłączami w miejscowości Komorniki</t>
  </si>
  <si>
    <t>Rozbudowa i modernizacja oczyszczalni ścieków w Nagradowicach</t>
  </si>
  <si>
    <t>01010</t>
  </si>
  <si>
    <t>razem</t>
  </si>
  <si>
    <t>Projekt ronda i chodników w Tulcach przy Sanktuarium</t>
  </si>
  <si>
    <t>60014</t>
  </si>
  <si>
    <t>Dotacja na projekt drogi Poznań-Tulce-Gowarzewo</t>
  </si>
  <si>
    <t>Dotacja na przebudowę dróg powiatowych</t>
  </si>
  <si>
    <t>Nawierzchnia asfaltowa na  drodze nr 2442P Markowice w kierunku na Czerlejno (przekazana z Powiatu)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</si>
  <si>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</si>
  <si>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</si>
  <si>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</si>
  <si>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Budowa dróg gminnych - ulicy Świerkowej  i ulicy   Tulipanowej w Tulcach</t>
  </si>
  <si>
    <t>Przebudowa budynku w zakresie pomieszczeń sali widowiskowej i zagospodarowanie terenu w miejscowości Śródka</t>
  </si>
  <si>
    <t>Budynek    dla  OPS i Policji</t>
  </si>
  <si>
    <t>Remont i przebudowa budynku użyteczności publicznej w Komornikach</t>
  </si>
  <si>
    <t>Projekt buodowy świetlicy w Nagradowicach</t>
  </si>
  <si>
    <t xml:space="preserve">Termomodernizacja budynku komunalnego  w Gowarzewie </t>
  </si>
  <si>
    <t>Zakup sprzętu i programów do Urządu Gminy</t>
  </si>
  <si>
    <t>Promocja sołectwa, bezpieczeństwo mieszkańców oraz utrzymanie czystości i porządku - Fundusz sołecki-  Gowarzewo</t>
  </si>
  <si>
    <t>Termomodernizacja  budynku szkoły w Kleszczewie</t>
  </si>
  <si>
    <t>"Poprawa efektywności kształcenia w Zespole szkół w Tulcach poprzez rozbudowę szkoły oraz wyposażenie pracowni przedmiotowych"</t>
  </si>
  <si>
    <t>Budowa przedszkola w Kleszczewie</t>
  </si>
  <si>
    <t>budowa oświetlenia ulicznego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</si>
  <si>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</si>
  <si>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</si>
  <si>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</si>
  <si>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</si>
  <si>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</si>
  <si>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</si>
  <si>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Projekt boiska w Markowicach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</si>
  <si>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</si>
  <si>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</si>
  <si>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</si>
  <si>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</si>
  <si>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</si>
  <si>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Budowa boiska wielofunkcyjnego w Gowarzewie</t>
  </si>
  <si>
    <t xml:space="preserve"> Przychody  i rozchody budżetu w 2017 roku</t>
  </si>
  <si>
    <t>(zmiana załącznika Nr 5 do Uchwały Nr XXIII/162/2016  Rady Gminy Kleszczewo z dnia 21 grudnia 2016r.)</t>
  </si>
  <si>
    <t>Plan po zmiane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</si>
  <si>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</si>
  <si>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</si>
  <si>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</si>
  <si>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</si>
  <si>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</si>
  <si>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</si>
  <si>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    Przewodniczący Rady Gminy</t>
  </si>
  <si>
    <t xml:space="preserve">                 Henryk Lesiński</t>
  </si>
  <si>
    <t>Budowa bieżni na boisku w Tulcach przy szkole</t>
  </si>
  <si>
    <t>Razem:</t>
  </si>
  <si>
    <t xml:space="preserve">Drogi gminne </t>
  </si>
  <si>
    <t>Rozwój kultury i rekreacji - Fundusz Sołecki - Szewce  10.564,95 zl+ pozostałe środki Gminy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</si>
  <si>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</si>
  <si>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</si>
  <si>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</si>
  <si>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</si>
  <si>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</si>
  <si>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</si>
  <si>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</si>
  <si>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</si>
  <si>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</si>
  <si>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</si>
  <si>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</si>
  <si>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</si>
  <si>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</si>
  <si>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</si>
  <si>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</si>
  <si>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</si>
  <si>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</si>
  <si>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</si>
  <si>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</si>
  <si>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</si>
  <si>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Załącznik Nr 2</t>
  </si>
  <si>
    <t>754</t>
  </si>
  <si>
    <t>Bezpieczeństwo publiczne i ochrona przeciwpożarowa</t>
  </si>
  <si>
    <t>339 792,67</t>
  </si>
  <si>
    <t>350 000,00</t>
  </si>
  <si>
    <t>689 792,67</t>
  </si>
  <si>
    <t>75412</t>
  </si>
  <si>
    <t>Ochotnicze straże pożarne</t>
  </si>
  <si>
    <t>225 442,67</t>
  </si>
  <si>
    <t>575 442,67</t>
  </si>
  <si>
    <t>6060</t>
  </si>
  <si>
    <t>Wydatki na zakupy inwestycyjne jednostek budżetowych</t>
  </si>
  <si>
    <t>10 000,00</t>
  </si>
  <si>
    <t>360 000,00</t>
  </si>
  <si>
    <t>46 190 150,08</t>
  </si>
  <si>
    <t>46 540 150,08</t>
  </si>
  <si>
    <t>do Uchwały  Nr  XXIX/209/2017</t>
  </si>
  <si>
    <t>z dnia  04 maja  2017r.</t>
  </si>
  <si>
    <t>Załącznik Nr 1a</t>
  </si>
  <si>
    <t>Zakup ciężkiego samochodu ratowniczo - gaśniczego dla OSP w Gowarzewie</t>
  </si>
  <si>
    <t>852</t>
  </si>
  <si>
    <t>Pomoc społeczna</t>
  </si>
  <si>
    <t>1 355 379,00</t>
  </si>
  <si>
    <t>- 92,00</t>
  </si>
  <si>
    <t>1 355 287,00</t>
  </si>
  <si>
    <t>85219</t>
  </si>
  <si>
    <t>Ośrodki pomocy społecznej</t>
  </si>
  <si>
    <t>491 852,00</t>
  </si>
  <si>
    <t>491 760,00</t>
  </si>
  <si>
    <t>4210</t>
  </si>
  <si>
    <t>Zakup materiałów i wyposażenia</t>
  </si>
  <si>
    <t>15 394,00</t>
  </si>
  <si>
    <t>15 302,00</t>
  </si>
  <si>
    <t>855</t>
  </si>
  <si>
    <t>Rodzina</t>
  </si>
  <si>
    <t>7 420 919,00</t>
  </si>
  <si>
    <t>92,00</t>
  </si>
  <si>
    <t>7 421 011,00</t>
  </si>
  <si>
    <t>85504</t>
  </si>
  <si>
    <t>Wspieranie rodziny</t>
  </si>
  <si>
    <t>29 526,00</t>
  </si>
  <si>
    <t>29 618,00</t>
  </si>
  <si>
    <t>4440</t>
  </si>
  <si>
    <t>Odpisy na zakładowy fundusz świadczeń socjalnych</t>
  </si>
  <si>
    <t>1 094,00</t>
  </si>
  <si>
    <t>1 186,00</t>
  </si>
  <si>
    <t>Zestawienie planowanych kwot dotacji  z budżetu w 2017 roku jednostkom sektora finansów publicznych i jednostkom spoza sektora finansów publicznych</t>
  </si>
  <si>
    <t>(zmiana załącznika Nr 6 do Uchwały Nr XXIII/162/2016  Rady Gminy Kleszczewo z dnia 21 grudnia 2016r.)</t>
  </si>
  <si>
    <t>I Jednostki sektora finansów publicznych</t>
  </si>
  <si>
    <t>Kwota dotacji</t>
  </si>
  <si>
    <t>Nazwa jednostki</t>
  </si>
  <si>
    <t>podmiotowej</t>
  </si>
  <si>
    <t>przedmioto- wej</t>
  </si>
  <si>
    <t>celowej</t>
  </si>
  <si>
    <t>010</t>
  </si>
  <si>
    <t>Zarząd Dróg Powiatowych na przebudowę sieci wodociądowej</t>
  </si>
  <si>
    <t>Gmina Swarzędz na pokrycie kosztów transportu autobusowego na odcinku od granic Gminy Swarzędz do miejscowości Tulce</t>
  </si>
  <si>
    <t>Powiat Poznański na przebudowę dróg powiatowych</t>
  </si>
  <si>
    <t>za pobyt dzieci w przedszkolu publicznym i niepublicznym (w tym: Miasto Poznań, Gmina Swarzędz, Kórnik,  Kostrzyn, Luboń i Środa)</t>
  </si>
  <si>
    <t>Starostwo Powiatowe na likwidację wyrobów zawierających azbest</t>
  </si>
  <si>
    <t>Zakład Komunalny w Kleszczewie dofinansowanie usług</t>
  </si>
  <si>
    <t>1.249.990,00</t>
  </si>
  <si>
    <t>Gminny Ośrodek Kultury i Sportu w Kleszczewie</t>
  </si>
  <si>
    <t>Razem</t>
  </si>
  <si>
    <t>zmiana planu</t>
  </si>
  <si>
    <t>plan po zmianie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</si>
  <si>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</si>
  <si>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</si>
  <si>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</si>
  <si>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</si>
  <si>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</si>
  <si>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225 000,00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</si>
  <si>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</si>
  <si>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</si>
  <si>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</si>
  <si>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</t>
  </si>
  <si>
    <t>Działalności na rzecz osób niepełnosprawnych - jednostka zostanie określona po rozstrzygnięciu konkursu w zakresie Działalności na rzecz osób niepełnosprawnych i starszych</t>
  </si>
  <si>
    <t>Na prowadzenie żłobka od 01.09.2016r. - osoba fizyczna</t>
  </si>
  <si>
    <t>Stowarzyszenie "Artystyczna Strefa" zajecia muzyczne dla dzieci</t>
  </si>
  <si>
    <t>Na renowację zabytków</t>
  </si>
  <si>
    <t>Klub Sportowy Clescevia dotacja z zakresu sportu masowego</t>
  </si>
  <si>
    <t>zmiana</t>
  </si>
  <si>
    <t>po zmianie</t>
  </si>
  <si>
    <t>Załącznik Nr 3</t>
  </si>
  <si>
    <t>949.241,00</t>
  </si>
  <si>
    <t>+4 500,00         =4 500,00</t>
  </si>
  <si>
    <t>Nadwyżki z lat ubiegłych</t>
  </si>
  <si>
    <t xml:space="preserve">                       Przewodniczący Rady Gminy</t>
  </si>
  <si>
    <t xml:space="preserve">                               Henryk Lesiński</t>
  </si>
  <si>
    <t>700</t>
  </si>
  <si>
    <t>Gospodarka mieszkaniowa</t>
  </si>
  <si>
    <t>1 553 101,00</t>
  </si>
  <si>
    <t>0,00</t>
  </si>
  <si>
    <t>70005</t>
  </si>
  <si>
    <t>Gospodarka gruntami i nieruchomościami</t>
  </si>
  <si>
    <t>1 515 101,00</t>
  </si>
  <si>
    <t>4110</t>
  </si>
  <si>
    <t>Składki na ubezpieczenia społeczne</t>
  </si>
  <si>
    <t>3 000,00</t>
  </si>
  <si>
    <t>4120</t>
  </si>
  <si>
    <t>Składki na Fundusz Pracy</t>
  </si>
  <si>
    <t>300,00</t>
  </si>
  <si>
    <t>4170</t>
  </si>
  <si>
    <t>Wynagrodzenia bezosobowe</t>
  </si>
  <si>
    <t>40 000,00</t>
  </si>
  <si>
    <t>- 3 300,00</t>
  </si>
  <si>
    <t>36 700,00</t>
  </si>
  <si>
    <t>4 500,00               -4 500,00               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</si>
</sst>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8.5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.5"/>
      <color theme="1"/>
      <name val="Czcionka tekstu podstawowego"/>
      <family val="2"/>
    </font>
    <font>
      <sz val="8.5"/>
      <color indexed="8"/>
      <name val="Czcionka tekstu podstawowego"/>
      <family val="2"/>
    </font>
    <font>
      <sz val="8.5"/>
      <color rgb="FFFF0000"/>
      <name val="Czcionka tekstu podstawowego"/>
      <family val="2"/>
    </font>
    <font>
      <sz val="8.5"/>
      <name val="Czcionka tekstu podstawowego"/>
      <family val="2"/>
    </font>
    <font>
      <sz val="11"/>
      <color rgb="FFFF0000"/>
      <name val="Czcionka tekstu podstawowego"/>
      <family val="2"/>
    </font>
    <font>
      <b/>
      <sz val="8.5"/>
      <name val="Arial CE"/>
      <family val="2"/>
    </font>
    <font>
      <b/>
      <sz val="8.5"/>
      <color indexed="8"/>
      <name val="Czcionka tekstu podstawowego"/>
      <family val="2"/>
    </font>
    <font>
      <b/>
      <sz val="8.5"/>
      <color theme="1"/>
      <name val="Arial CE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/>
      <top style="hair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/>
    </xf>
    <xf numFmtId="0" fontId="4" fillId="2" borderId="0" xfId="0" applyFont="1" applyFill="1"/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0" borderId="0" xfId="0" applyFont="1"/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/>
    <xf numFmtId="4" fontId="9" fillId="2" borderId="3" xfId="0" applyNumberFormat="1" applyFont="1" applyFill="1" applyBorder="1"/>
    <xf numFmtId="49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3" xfId="0" applyNumberFormat="1" applyFont="1" applyFill="1" applyBorder="1"/>
    <xf numFmtId="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4" fontId="9" fillId="2" borderId="5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0" xfId="0" applyFont="1" applyFill="1"/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4" fontId="11" fillId="2" borderId="15" xfId="0" applyNumberFormat="1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4" fontId="9" fillId="2" borderId="17" xfId="0" applyNumberFormat="1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4" fontId="11" fillId="2" borderId="19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4" fillId="2" borderId="16" xfId="0" applyFont="1" applyFill="1" applyBorder="1"/>
    <xf numFmtId="4" fontId="9" fillId="2" borderId="16" xfId="0" applyNumberFormat="1" applyFont="1" applyFill="1" applyBorder="1"/>
    <xf numFmtId="4" fontId="9" fillId="2" borderId="3" xfId="0" applyNumberFormat="1" applyFont="1" applyFill="1" applyBorder="1" applyAlignment="1">
      <alignment/>
    </xf>
    <xf numFmtId="0" fontId="11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 wrapText="1"/>
    </xf>
    <xf numFmtId="4" fontId="9" fillId="2" borderId="2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vertical="center"/>
    </xf>
    <xf numFmtId="0" fontId="14" fillId="2" borderId="22" xfId="0" applyFont="1" applyFill="1" applyBorder="1"/>
    <xf numFmtId="4" fontId="9" fillId="2" borderId="22" xfId="0" applyNumberFormat="1" applyFont="1" applyFill="1" applyBorder="1"/>
    <xf numFmtId="0" fontId="11" fillId="2" borderId="1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vertical="center" wrapText="1"/>
    </xf>
    <xf numFmtId="4" fontId="11" fillId="2" borderId="25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" fontId="10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4" fontId="9" fillId="2" borderId="26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4" fontId="10" fillId="2" borderId="0" xfId="0" applyNumberFormat="1" applyFont="1" applyFill="1"/>
    <xf numFmtId="4" fontId="9" fillId="2" borderId="0" xfId="0" applyNumberFormat="1" applyFont="1" applyFill="1"/>
    <xf numFmtId="4" fontId="16" fillId="2" borderId="0" xfId="0" applyNumberFormat="1" applyFont="1" applyFill="1"/>
    <xf numFmtId="0" fontId="17" fillId="2" borderId="0" xfId="0" applyFont="1" applyFill="1"/>
    <xf numFmtId="0" fontId="16" fillId="2" borderId="0" xfId="0" applyFont="1" applyFill="1"/>
    <xf numFmtId="4" fontId="17" fillId="2" borderId="0" xfId="0" applyNumberFormat="1" applyFont="1" applyFill="1"/>
    <xf numFmtId="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/>
    <xf numFmtId="0" fontId="10" fillId="2" borderId="4" xfId="0" applyFont="1" applyFill="1" applyBorder="1"/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vertical="center" wrapText="1"/>
    </xf>
    <xf numFmtId="0" fontId="10" fillId="2" borderId="16" xfId="0" applyFont="1" applyFill="1" applyBorder="1"/>
    <xf numFmtId="0" fontId="9" fillId="2" borderId="29" xfId="0" applyFont="1" applyFill="1" applyBorder="1" applyAlignment="1">
      <alignment horizontal="center" vertical="center"/>
    </xf>
    <xf numFmtId="4" fontId="9" fillId="2" borderId="29" xfId="0" applyNumberFormat="1" applyFont="1" applyFill="1" applyBorder="1" applyAlignment="1">
      <alignment vertical="center" wrapText="1"/>
    </xf>
    <xf numFmtId="4" fontId="9" fillId="2" borderId="29" xfId="0" applyNumberFormat="1" applyFont="1" applyFill="1" applyBorder="1" applyAlignment="1">
      <alignment vertical="center"/>
    </xf>
    <xf numFmtId="4" fontId="9" fillId="2" borderId="29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1" fillId="2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4" fontId="11" fillId="2" borderId="30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8" fillId="0" borderId="0" xfId="0" applyFont="1"/>
    <xf numFmtId="4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1" fillId="2" borderId="18" xfId="0" applyNumberFormat="1" applyFont="1" applyFill="1" applyBorder="1" applyAlignment="1">
      <alignment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 wrapText="1"/>
    </xf>
    <xf numFmtId="4" fontId="9" fillId="2" borderId="34" xfId="0" applyNumberFormat="1" applyFont="1" applyFill="1" applyBorder="1" applyAlignment="1">
      <alignment vertical="center"/>
    </xf>
    <xf numFmtId="0" fontId="14" fillId="2" borderId="16" xfId="0" applyFont="1" applyFill="1" applyBorder="1"/>
    <xf numFmtId="4" fontId="9" fillId="2" borderId="16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 wrapText="1"/>
    </xf>
    <xf numFmtId="4" fontId="9" fillId="2" borderId="29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horizontal="right" vertical="center"/>
    </xf>
    <xf numFmtId="0" fontId="11" fillId="2" borderId="35" xfId="0" applyFont="1" applyFill="1" applyBorder="1" applyAlignment="1">
      <alignment vertical="center" wrapText="1"/>
    </xf>
    <xf numFmtId="4" fontId="11" fillId="2" borderId="36" xfId="0" applyNumberFormat="1" applyFont="1" applyFill="1" applyBorder="1" applyAlignment="1">
      <alignment vertical="center"/>
    </xf>
    <xf numFmtId="0" fontId="5" fillId="2" borderId="0" xfId="0" applyFont="1" applyFill="1"/>
    <xf numFmtId="49" fontId="23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2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/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20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3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/>
    <xf numFmtId="0" fontId="6" fillId="2" borderId="0" xfId="0" applyFont="1" applyFill="1" applyAlignment="1">
      <alignment horizontal="center" wrapText="1"/>
    </xf>
    <xf numFmtId="0" fontId="24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wrapText="1"/>
    </xf>
    <xf numFmtId="0" fontId="29" fillId="0" borderId="3" xfId="0" applyFont="1" applyBorder="1"/>
    <xf numFmtId="4" fontId="27" fillId="0" borderId="3" xfId="0" applyNumberFormat="1" applyFont="1" applyBorder="1" applyAlignment="1">
      <alignment vertical="center"/>
    </xf>
    <xf numFmtId="4" fontId="28" fillId="0" borderId="3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4" fontId="30" fillId="0" borderId="3" xfId="0" applyNumberFormat="1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31" fillId="0" borderId="40" xfId="0" applyFont="1" applyFill="1" applyBorder="1" applyAlignment="1">
      <alignment vertical="center" wrapText="1"/>
    </xf>
    <xf numFmtId="0" fontId="24" fillId="0" borderId="3" xfId="0" applyFont="1" applyBorder="1"/>
    <xf numFmtId="0" fontId="30" fillId="0" borderId="3" xfId="0" applyFont="1" applyFill="1" applyBorder="1" applyAlignment="1">
      <alignment vertical="center" wrapText="1"/>
    </xf>
    <xf numFmtId="4" fontId="32" fillId="0" borderId="3" xfId="0" applyNumberFormat="1" applyFont="1" applyBorder="1"/>
    <xf numFmtId="0" fontId="31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9" fontId="28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3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33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34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3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49" fontId="20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" fontId="30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3" xfId="0" applyFont="1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23">
      <selection activeCell="I31" sqref="I31"/>
    </sheetView>
  </sheetViews>
  <sheetFormatPr defaultColWidth="9.140625" defaultRowHeight="15"/>
  <cols>
    <col min="1" max="1" width="5.8515625" style="162" customWidth="1"/>
    <col min="2" max="2" width="5.7109375" style="162" customWidth="1"/>
    <col min="3" max="3" width="5.57421875" style="162" customWidth="1"/>
    <col min="4" max="4" width="29.57421875" style="162" customWidth="1"/>
    <col min="5" max="5" width="13.140625" style="162" customWidth="1"/>
    <col min="6" max="6" width="11.28125" style="162" customWidth="1"/>
    <col min="7" max="7" width="12.8515625" style="162" customWidth="1"/>
    <col min="8" max="8" width="9.140625" style="162" customWidth="1"/>
    <col min="9" max="10" width="12.421875" style="0" bestFit="1" customWidth="1"/>
    <col min="11" max="11" width="12.7109375" style="0" customWidth="1"/>
    <col min="12" max="12" width="13.140625" style="0" customWidth="1"/>
  </cols>
  <sheetData>
    <row r="1" spans="1:7" ht="15">
      <c r="A1" s="2"/>
      <c r="B1" s="2"/>
      <c r="C1" s="2"/>
      <c r="D1" s="2"/>
      <c r="E1" s="158" t="s">
        <v>5</v>
      </c>
      <c r="F1" s="2"/>
      <c r="G1" s="2"/>
    </row>
    <row r="2" spans="1:7" ht="15">
      <c r="A2" s="2"/>
      <c r="B2" s="2"/>
      <c r="C2" s="2"/>
      <c r="D2" s="2"/>
      <c r="E2" s="158" t="s">
        <v>111</v>
      </c>
      <c r="F2" s="2"/>
      <c r="G2" s="2"/>
    </row>
    <row r="3" spans="1:7" ht="15">
      <c r="A3" s="2"/>
      <c r="B3" s="2"/>
      <c r="C3" s="2"/>
      <c r="D3" s="2"/>
      <c r="E3" s="158" t="s">
        <v>2</v>
      </c>
      <c r="F3" s="2"/>
      <c r="G3" s="2"/>
    </row>
    <row r="4" spans="1:7" ht="15">
      <c r="A4" s="2"/>
      <c r="B4" s="2"/>
      <c r="C4" s="2"/>
      <c r="D4" s="2"/>
      <c r="E4" s="158" t="s">
        <v>112</v>
      </c>
      <c r="F4" s="2"/>
      <c r="G4" s="2"/>
    </row>
    <row r="5" spans="1:7" ht="24.75" customHeight="1">
      <c r="A5" s="2"/>
      <c r="B5" s="2"/>
      <c r="C5" s="2"/>
      <c r="D5" s="2"/>
      <c r="E5" s="158"/>
      <c r="F5" s="2"/>
      <c r="G5" s="2"/>
    </row>
    <row r="6" spans="1:7" ht="15">
      <c r="A6" s="229" t="s">
        <v>6</v>
      </c>
      <c r="B6" s="229"/>
      <c r="C6" s="229"/>
      <c r="D6" s="229"/>
      <c r="E6" s="229"/>
      <c r="F6" s="229"/>
      <c r="G6" s="229"/>
    </row>
    <row r="7" spans="1:7" ht="15">
      <c r="A7" s="230" t="s">
        <v>9</v>
      </c>
      <c r="B7" s="230"/>
      <c r="C7" s="230"/>
      <c r="D7" s="230"/>
      <c r="E7" s="230"/>
      <c r="F7" s="230"/>
      <c r="G7" s="230"/>
    </row>
    <row r="9" spans="1:8" s="7" customFormat="1" ht="25.5">
      <c r="A9" s="23" t="s">
        <v>10</v>
      </c>
      <c r="B9" s="23" t="s">
        <v>3</v>
      </c>
      <c r="C9" s="23" t="s">
        <v>4</v>
      </c>
      <c r="D9" s="23" t="s">
        <v>0</v>
      </c>
      <c r="E9" s="23" t="s">
        <v>11</v>
      </c>
      <c r="F9" s="23" t="s">
        <v>1</v>
      </c>
      <c r="G9" s="23" t="s">
        <v>12</v>
      </c>
      <c r="H9" s="163"/>
    </row>
    <row r="10" spans="1:7" s="144" customFormat="1" ht="17.1" customHeight="1">
      <c r="A10" s="209" t="s">
        <v>184</v>
      </c>
      <c r="B10" s="209"/>
      <c r="C10" s="209"/>
      <c r="D10" s="210" t="s">
        <v>185</v>
      </c>
      <c r="E10" s="211" t="s">
        <v>186</v>
      </c>
      <c r="F10" s="211" t="s">
        <v>187</v>
      </c>
      <c r="G10" s="211" t="s">
        <v>186</v>
      </c>
    </row>
    <row r="11" spans="1:7" s="144" customFormat="1" ht="17.1" customHeight="1">
      <c r="A11" s="212"/>
      <c r="B11" s="213" t="s">
        <v>188</v>
      </c>
      <c r="C11" s="214"/>
      <c r="D11" s="215" t="s">
        <v>189</v>
      </c>
      <c r="E11" s="216" t="s">
        <v>190</v>
      </c>
      <c r="F11" s="216" t="s">
        <v>187</v>
      </c>
      <c r="G11" s="216" t="s">
        <v>190</v>
      </c>
    </row>
    <row r="12" spans="1:7" s="144" customFormat="1" ht="17.1" customHeight="1">
      <c r="A12" s="217"/>
      <c r="B12" s="217"/>
      <c r="C12" s="213" t="s">
        <v>191</v>
      </c>
      <c r="D12" s="215" t="s">
        <v>192</v>
      </c>
      <c r="E12" s="216" t="s">
        <v>187</v>
      </c>
      <c r="F12" s="216" t="s">
        <v>193</v>
      </c>
      <c r="G12" s="216" t="s">
        <v>193</v>
      </c>
    </row>
    <row r="13" spans="1:7" s="144" customFormat="1" ht="17.1" customHeight="1">
      <c r="A13" s="217"/>
      <c r="B13" s="217"/>
      <c r="C13" s="213" t="s">
        <v>194</v>
      </c>
      <c r="D13" s="215" t="s">
        <v>195</v>
      </c>
      <c r="E13" s="216" t="s">
        <v>187</v>
      </c>
      <c r="F13" s="216" t="s">
        <v>196</v>
      </c>
      <c r="G13" s="216" t="s">
        <v>196</v>
      </c>
    </row>
    <row r="14" spans="1:7" s="144" customFormat="1" ht="17.1" customHeight="1">
      <c r="A14" s="217"/>
      <c r="B14" s="217"/>
      <c r="C14" s="213" t="s">
        <v>197</v>
      </c>
      <c r="D14" s="215" t="s">
        <v>198</v>
      </c>
      <c r="E14" s="216" t="s">
        <v>199</v>
      </c>
      <c r="F14" s="216" t="s">
        <v>200</v>
      </c>
      <c r="G14" s="216" t="s">
        <v>201</v>
      </c>
    </row>
    <row r="15" spans="1:8" s="144" customFormat="1" ht="28.5" customHeight="1">
      <c r="A15" s="164" t="s">
        <v>96</v>
      </c>
      <c r="B15" s="164"/>
      <c r="C15" s="164"/>
      <c r="D15" s="165" t="s">
        <v>97</v>
      </c>
      <c r="E15" s="166" t="s">
        <v>98</v>
      </c>
      <c r="F15" s="166" t="s">
        <v>99</v>
      </c>
      <c r="G15" s="166" t="s">
        <v>100</v>
      </c>
      <c r="H15" s="163"/>
    </row>
    <row r="16" spans="1:8" s="144" customFormat="1" ht="23.25" customHeight="1">
      <c r="A16" s="167"/>
      <c r="B16" s="168" t="s">
        <v>101</v>
      </c>
      <c r="C16" s="169"/>
      <c r="D16" s="170" t="s">
        <v>102</v>
      </c>
      <c r="E16" s="171" t="s">
        <v>103</v>
      </c>
      <c r="F16" s="171" t="s">
        <v>99</v>
      </c>
      <c r="G16" s="171" t="s">
        <v>104</v>
      </c>
      <c r="H16" s="163"/>
    </row>
    <row r="17" spans="1:8" s="144" customFormat="1" ht="23.25" customHeight="1">
      <c r="A17" s="172"/>
      <c r="B17" s="172"/>
      <c r="C17" s="168" t="s">
        <v>105</v>
      </c>
      <c r="D17" s="170" t="s">
        <v>106</v>
      </c>
      <c r="E17" s="171" t="s">
        <v>107</v>
      </c>
      <c r="F17" s="171" t="s">
        <v>99</v>
      </c>
      <c r="G17" s="171" t="s">
        <v>108</v>
      </c>
      <c r="H17" s="163"/>
    </row>
    <row r="18" spans="1:8" s="144" customFormat="1" ht="23.25" customHeight="1">
      <c r="A18" s="164" t="s">
        <v>115</v>
      </c>
      <c r="B18" s="164"/>
      <c r="C18" s="164"/>
      <c r="D18" s="165" t="s">
        <v>116</v>
      </c>
      <c r="E18" s="166" t="s">
        <v>117</v>
      </c>
      <c r="F18" s="166" t="s">
        <v>118</v>
      </c>
      <c r="G18" s="166" t="s">
        <v>119</v>
      </c>
      <c r="H18" s="163"/>
    </row>
    <row r="19" spans="1:8" s="144" customFormat="1" ht="23.25" customHeight="1">
      <c r="A19" s="167"/>
      <c r="B19" s="168" t="s">
        <v>120</v>
      </c>
      <c r="C19" s="169"/>
      <c r="D19" s="170" t="s">
        <v>121</v>
      </c>
      <c r="E19" s="171" t="s">
        <v>122</v>
      </c>
      <c r="F19" s="171" t="s">
        <v>118</v>
      </c>
      <c r="G19" s="171" t="s">
        <v>123</v>
      </c>
      <c r="H19" s="163"/>
    </row>
    <row r="20" spans="1:8" s="144" customFormat="1" ht="23.25" customHeight="1">
      <c r="A20" s="172"/>
      <c r="B20" s="172"/>
      <c r="C20" s="168" t="s">
        <v>124</v>
      </c>
      <c r="D20" s="170" t="s">
        <v>125</v>
      </c>
      <c r="E20" s="171" t="s">
        <v>126</v>
      </c>
      <c r="F20" s="171" t="s">
        <v>118</v>
      </c>
      <c r="G20" s="171" t="s">
        <v>127</v>
      </c>
      <c r="H20" s="163"/>
    </row>
    <row r="21" spans="1:8" s="144" customFormat="1" ht="23.25" customHeight="1">
      <c r="A21" s="164" t="s">
        <v>128</v>
      </c>
      <c r="B21" s="164"/>
      <c r="C21" s="164"/>
      <c r="D21" s="165" t="s">
        <v>129</v>
      </c>
      <c r="E21" s="166" t="s">
        <v>130</v>
      </c>
      <c r="F21" s="166" t="s">
        <v>131</v>
      </c>
      <c r="G21" s="166" t="s">
        <v>132</v>
      </c>
      <c r="H21" s="163"/>
    </row>
    <row r="22" spans="1:8" s="144" customFormat="1" ht="23.25" customHeight="1">
      <c r="A22" s="167"/>
      <c r="B22" s="168" t="s">
        <v>133</v>
      </c>
      <c r="C22" s="169"/>
      <c r="D22" s="170" t="s">
        <v>134</v>
      </c>
      <c r="E22" s="171" t="s">
        <v>135</v>
      </c>
      <c r="F22" s="171" t="s">
        <v>131</v>
      </c>
      <c r="G22" s="171" t="s">
        <v>136</v>
      </c>
      <c r="H22" s="163"/>
    </row>
    <row r="23" spans="1:8" s="144" customFormat="1" ht="23.25" customHeight="1">
      <c r="A23" s="172"/>
      <c r="B23" s="172"/>
      <c r="C23" s="168" t="s">
        <v>137</v>
      </c>
      <c r="D23" s="170" t="s">
        <v>138</v>
      </c>
      <c r="E23" s="171" t="s">
        <v>139</v>
      </c>
      <c r="F23" s="171" t="s">
        <v>131</v>
      </c>
      <c r="G23" s="171" t="s">
        <v>140</v>
      </c>
      <c r="H23" s="163"/>
    </row>
    <row r="24" spans="1:8" s="144" customFormat="1" ht="4.5" customHeight="1">
      <c r="A24" s="231"/>
      <c r="B24" s="231"/>
      <c r="C24" s="231"/>
      <c r="D24" s="228"/>
      <c r="E24" s="228"/>
      <c r="F24" s="228"/>
      <c r="G24" s="228"/>
      <c r="H24" s="163"/>
    </row>
    <row r="25" spans="1:8" s="144" customFormat="1" ht="23.25" customHeight="1">
      <c r="A25" s="232" t="s">
        <v>72</v>
      </c>
      <c r="B25" s="232"/>
      <c r="C25" s="232"/>
      <c r="D25" s="232"/>
      <c r="E25" s="173" t="s">
        <v>109</v>
      </c>
      <c r="F25" s="173" t="s">
        <v>99</v>
      </c>
      <c r="G25" s="173" t="s">
        <v>110</v>
      </c>
      <c r="H25" s="163"/>
    </row>
    <row r="26" spans="1:8" s="143" customFormat="1" ht="12.75">
      <c r="A26" s="228"/>
      <c r="B26" s="228"/>
      <c r="C26" s="228"/>
      <c r="D26" s="228"/>
      <c r="E26" s="228"/>
      <c r="F26" s="228"/>
      <c r="G26" s="228"/>
      <c r="H26" s="163"/>
    </row>
    <row r="27" ht="8.25" customHeight="1"/>
    <row r="28" spans="1:8" s="1" customFormat="1" ht="12.75">
      <c r="A28" s="159" t="s">
        <v>75</v>
      </c>
      <c r="B28" s="160"/>
      <c r="C28" s="160"/>
      <c r="D28" s="160"/>
      <c r="E28" s="159"/>
      <c r="F28" s="159"/>
      <c r="G28" s="159"/>
      <c r="H28" s="161"/>
    </row>
    <row r="29" spans="1:12" ht="15">
      <c r="A29" s="208" t="s">
        <v>76</v>
      </c>
      <c r="B29" s="227" t="s">
        <v>77</v>
      </c>
      <c r="C29" s="227"/>
      <c r="D29" s="227"/>
      <c r="E29" s="141">
        <f>E31+E34+E35+E37+E36</f>
        <v>32832102.27</v>
      </c>
      <c r="F29" s="142">
        <f aca="true" t="shared" si="0" ref="F29:G29">F31+F34+F35+F37+F36</f>
        <v>0</v>
      </c>
      <c r="G29" s="142">
        <f t="shared" si="0"/>
        <v>32832102.27</v>
      </c>
      <c r="I29" s="5"/>
      <c r="J29" s="5"/>
      <c r="K29" s="5"/>
      <c r="L29" s="5"/>
    </row>
    <row r="30" spans="1:11" ht="15">
      <c r="A30" s="208"/>
      <c r="B30" s="218" t="s">
        <v>78</v>
      </c>
      <c r="C30" s="219"/>
      <c r="D30" s="220"/>
      <c r="E30" s="208"/>
      <c r="F30" s="141"/>
      <c r="G30" s="141">
        <f aca="true" t="shared" si="1" ref="G30:G37">E30+F30</f>
        <v>0</v>
      </c>
      <c r="I30" s="5"/>
      <c r="J30" s="5"/>
      <c r="K30" s="5"/>
    </row>
    <row r="31" spans="1:11" ht="15">
      <c r="A31" s="208"/>
      <c r="B31" s="208" t="s">
        <v>79</v>
      </c>
      <c r="C31" s="224" t="s">
        <v>80</v>
      </c>
      <c r="D31" s="224"/>
      <c r="E31" s="142">
        <f aca="true" t="shared" si="2" ref="E31:G31">SUM(E32:E33)</f>
        <v>16261763.54</v>
      </c>
      <c r="F31" s="142">
        <f t="shared" si="2"/>
        <v>0</v>
      </c>
      <c r="G31" s="142">
        <f t="shared" si="2"/>
        <v>16261763.54</v>
      </c>
      <c r="I31" s="5"/>
      <c r="J31" s="5"/>
      <c r="K31" s="5"/>
    </row>
    <row r="32" spans="1:7" ht="15">
      <c r="A32" s="208"/>
      <c r="B32" s="208"/>
      <c r="C32" s="224" t="s">
        <v>81</v>
      </c>
      <c r="D32" s="224"/>
      <c r="E32" s="141">
        <v>10401296.84</v>
      </c>
      <c r="F32" s="141"/>
      <c r="G32" s="141">
        <f t="shared" si="1"/>
        <v>10401296.84</v>
      </c>
    </row>
    <row r="33" spans="1:12" ht="26.25" customHeight="1">
      <c r="A33" s="208"/>
      <c r="B33" s="208"/>
      <c r="C33" s="221" t="s">
        <v>82</v>
      </c>
      <c r="D33" s="223"/>
      <c r="E33" s="141">
        <v>5860466.7</v>
      </c>
      <c r="F33" s="141"/>
      <c r="G33" s="141">
        <f t="shared" si="1"/>
        <v>5860466.7</v>
      </c>
      <c r="J33" s="5"/>
      <c r="K33" s="5"/>
      <c r="L33" s="5"/>
    </row>
    <row r="34" spans="1:12" ht="15">
      <c r="A34" s="208"/>
      <c r="B34" s="208" t="s">
        <v>83</v>
      </c>
      <c r="C34" s="221" t="s">
        <v>84</v>
      </c>
      <c r="D34" s="223"/>
      <c r="E34" s="141">
        <v>8177822</v>
      </c>
      <c r="F34" s="141"/>
      <c r="G34" s="141">
        <f t="shared" si="1"/>
        <v>8177822</v>
      </c>
      <c r="J34" s="5"/>
      <c r="K34" s="5"/>
      <c r="L34" s="5"/>
    </row>
    <row r="35" spans="1:7" ht="15">
      <c r="A35" s="208"/>
      <c r="B35" s="208" t="s">
        <v>85</v>
      </c>
      <c r="C35" s="224" t="s">
        <v>86</v>
      </c>
      <c r="D35" s="224"/>
      <c r="E35" s="141">
        <v>8124116.73</v>
      </c>
      <c r="F35" s="141"/>
      <c r="G35" s="141">
        <f t="shared" si="1"/>
        <v>8124116.73</v>
      </c>
    </row>
    <row r="36" spans="1:11" ht="33" customHeight="1">
      <c r="A36" s="208"/>
      <c r="B36" s="208" t="s">
        <v>87</v>
      </c>
      <c r="C36" s="221" t="s">
        <v>88</v>
      </c>
      <c r="D36" s="220"/>
      <c r="E36" s="141">
        <v>43400</v>
      </c>
      <c r="F36" s="141"/>
      <c r="G36" s="141">
        <f t="shared" si="1"/>
        <v>43400</v>
      </c>
      <c r="I36" s="4"/>
      <c r="J36" s="4"/>
      <c r="K36" s="4"/>
    </row>
    <row r="37" spans="1:12" ht="19.5" customHeight="1">
      <c r="A37" s="208"/>
      <c r="B37" s="208" t="s">
        <v>89</v>
      </c>
      <c r="C37" s="224" t="s">
        <v>90</v>
      </c>
      <c r="D37" s="224"/>
      <c r="E37" s="141">
        <v>225000</v>
      </c>
      <c r="F37" s="141"/>
      <c r="G37" s="141">
        <f t="shared" si="1"/>
        <v>225000</v>
      </c>
      <c r="J37" s="5"/>
      <c r="K37" s="5"/>
      <c r="L37" s="5"/>
    </row>
    <row r="38" spans="1:7" ht="15">
      <c r="A38" s="225"/>
      <c r="B38" s="226"/>
      <c r="C38" s="226"/>
      <c r="D38" s="226"/>
      <c r="E38" s="226"/>
      <c r="F38" s="141"/>
      <c r="G38" s="141"/>
    </row>
    <row r="39" spans="1:7" ht="15">
      <c r="A39" s="208" t="s">
        <v>91</v>
      </c>
      <c r="B39" s="218" t="s">
        <v>92</v>
      </c>
      <c r="C39" s="219"/>
      <c r="D39" s="220"/>
      <c r="E39" s="141">
        <v>13358047.81</v>
      </c>
      <c r="F39" s="141">
        <v>350000</v>
      </c>
      <c r="G39" s="141">
        <f>E39+F39</f>
        <v>13708047.81</v>
      </c>
    </row>
    <row r="40" spans="1:9" ht="15">
      <c r="A40" s="208"/>
      <c r="B40" s="221" t="s">
        <v>93</v>
      </c>
      <c r="C40" s="222"/>
      <c r="D40" s="223"/>
      <c r="E40" s="208"/>
      <c r="F40" s="208"/>
      <c r="G40" s="208"/>
      <c r="I40" s="5"/>
    </row>
    <row r="41" spans="1:10" ht="28.5" customHeight="1">
      <c r="A41" s="208"/>
      <c r="B41" s="208"/>
      <c r="C41" s="221" t="s">
        <v>94</v>
      </c>
      <c r="D41" s="220"/>
      <c r="E41" s="141">
        <v>407101</v>
      </c>
      <c r="F41" s="141">
        <v>0</v>
      </c>
      <c r="G41" s="141">
        <v>407101</v>
      </c>
      <c r="I41" s="4"/>
      <c r="J41" s="6"/>
    </row>
    <row r="43" ht="9" customHeight="1"/>
    <row r="44" spans="5:6" ht="15">
      <c r="E44" s="158" t="s">
        <v>7</v>
      </c>
      <c r="F44" s="158"/>
    </row>
    <row r="45" spans="5:6" ht="15">
      <c r="E45" s="158"/>
      <c r="F45" s="158"/>
    </row>
    <row r="46" spans="5:6" ht="15">
      <c r="E46" s="158" t="s">
        <v>8</v>
      </c>
      <c r="F46" s="158"/>
    </row>
  </sheetData>
  <mergeCells count="19">
    <mergeCell ref="A26:G26"/>
    <mergeCell ref="A6:G6"/>
    <mergeCell ref="A7:G7"/>
    <mergeCell ref="A24:C24"/>
    <mergeCell ref="D24:G24"/>
    <mergeCell ref="A25:D25"/>
    <mergeCell ref="B29:D29"/>
    <mergeCell ref="B30:D30"/>
    <mergeCell ref="C31:D31"/>
    <mergeCell ref="C32:D32"/>
    <mergeCell ref="C33:D33"/>
    <mergeCell ref="B39:D39"/>
    <mergeCell ref="B40:D40"/>
    <mergeCell ref="C41:D41"/>
    <mergeCell ref="C34:D34"/>
    <mergeCell ref="C35:D35"/>
    <mergeCell ref="C36:D36"/>
    <mergeCell ref="C37:D37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 topLeftCell="A1">
      <selection activeCell="A7" sqref="A7:G7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32.57421875" style="0" customWidth="1"/>
    <col min="4" max="4" width="13.7109375" style="0" customWidth="1"/>
    <col min="5" max="5" width="11.421875" style="0" customWidth="1"/>
    <col min="6" max="6" width="13.00390625" style="12" customWidth="1"/>
    <col min="8" max="8" width="10.8515625" style="0" bestFit="1" customWidth="1"/>
  </cols>
  <sheetData>
    <row r="1" spans="1:6" ht="15">
      <c r="A1" s="8"/>
      <c r="B1" s="8"/>
      <c r="C1" s="9"/>
      <c r="D1" s="3" t="s">
        <v>113</v>
      </c>
      <c r="E1" s="9"/>
      <c r="F1" s="10"/>
    </row>
    <row r="2" spans="1:6" ht="15">
      <c r="A2" s="8"/>
      <c r="B2" s="8"/>
      <c r="C2" s="9"/>
      <c r="D2" s="3" t="s">
        <v>111</v>
      </c>
      <c r="E2" s="2"/>
      <c r="F2" s="10"/>
    </row>
    <row r="3" spans="1:6" ht="15">
      <c r="A3" s="8"/>
      <c r="B3" s="8"/>
      <c r="C3" s="9"/>
      <c r="D3" s="3" t="s">
        <v>2</v>
      </c>
      <c r="E3" s="2"/>
      <c r="F3" s="10"/>
    </row>
    <row r="4" spans="1:6" ht="15">
      <c r="A4" s="8"/>
      <c r="B4" s="8"/>
      <c r="C4" s="9"/>
      <c r="D4" s="3" t="s">
        <v>112</v>
      </c>
      <c r="E4" s="2"/>
      <c r="F4" s="10"/>
    </row>
    <row r="5" spans="1:6" ht="36.75" customHeight="1">
      <c r="A5" s="8"/>
      <c r="B5" s="8"/>
      <c r="C5" s="11"/>
      <c r="D5" s="9"/>
      <c r="E5" s="9"/>
      <c r="F5" s="10"/>
    </row>
    <row r="6" spans="1:6" ht="15">
      <c r="A6" s="233" t="s">
        <v>13</v>
      </c>
      <c r="B6" s="234"/>
      <c r="C6" s="234"/>
      <c r="D6" s="234"/>
      <c r="E6" s="234"/>
      <c r="F6" s="234"/>
    </row>
    <row r="7" spans="1:7" ht="15">
      <c r="A7" s="230" t="s">
        <v>14</v>
      </c>
      <c r="B7" s="230"/>
      <c r="C7" s="230"/>
      <c r="D7" s="230"/>
      <c r="E7" s="230"/>
      <c r="F7" s="230"/>
      <c r="G7" s="230"/>
    </row>
    <row r="8" ht="36.75" customHeight="1"/>
    <row r="9" spans="1:6" s="16" customFormat="1" ht="32.25" customHeight="1">
      <c r="A9" s="13" t="s">
        <v>3</v>
      </c>
      <c r="B9" s="13" t="s">
        <v>4</v>
      </c>
      <c r="C9" s="13" t="s">
        <v>15</v>
      </c>
      <c r="D9" s="14" t="s">
        <v>16</v>
      </c>
      <c r="E9" s="15" t="s">
        <v>17</v>
      </c>
      <c r="F9" s="15" t="s">
        <v>18</v>
      </c>
    </row>
    <row r="10" spans="1:6" s="16" customFormat="1" ht="51" hidden="1">
      <c r="A10" s="17"/>
      <c r="B10" s="18" t="s">
        <v>19</v>
      </c>
      <c r="C10" s="19" t="s">
        <v>20</v>
      </c>
      <c r="D10" s="20">
        <v>92250</v>
      </c>
      <c r="E10" s="21"/>
      <c r="F10" s="21">
        <f>D10+E10</f>
        <v>92250</v>
      </c>
    </row>
    <row r="11" spans="1:6" s="16" customFormat="1" ht="25.5" hidden="1">
      <c r="A11" s="17"/>
      <c r="B11" s="18" t="s">
        <v>21</v>
      </c>
      <c r="C11" s="22" t="s">
        <v>22</v>
      </c>
      <c r="D11" s="20">
        <v>1200000</v>
      </c>
      <c r="E11" s="21"/>
      <c r="F11" s="21">
        <f aca="true" t="shared" si="0" ref="F11:F13">D11+E11</f>
        <v>1200000</v>
      </c>
    </row>
    <row r="12" spans="1:6" s="16" customFormat="1" ht="51" hidden="1">
      <c r="A12" s="17"/>
      <c r="B12" s="18" t="s">
        <v>21</v>
      </c>
      <c r="C12" s="22" t="s">
        <v>23</v>
      </c>
      <c r="D12" s="20">
        <v>550000</v>
      </c>
      <c r="E12" s="21"/>
      <c r="F12" s="21">
        <f t="shared" si="0"/>
        <v>550000</v>
      </c>
    </row>
    <row r="13" spans="1:6" s="16" customFormat="1" ht="51" customHeight="1" hidden="1">
      <c r="A13" s="17"/>
      <c r="B13" s="18" t="s">
        <v>21</v>
      </c>
      <c r="C13" s="22" t="s">
        <v>24</v>
      </c>
      <c r="D13" s="20">
        <v>2800000</v>
      </c>
      <c r="E13" s="21"/>
      <c r="F13" s="21">
        <f t="shared" si="0"/>
        <v>2800000</v>
      </c>
    </row>
    <row r="14" spans="1:6" s="16" customFormat="1" ht="15" customHeight="1" hidden="1">
      <c r="A14" s="23" t="s">
        <v>25</v>
      </c>
      <c r="B14" s="23"/>
      <c r="C14" s="24" t="s">
        <v>26</v>
      </c>
      <c r="D14" s="25">
        <f>SUM(D10:D13)</f>
        <v>4642250</v>
      </c>
      <c r="E14" s="25">
        <f aca="true" t="shared" si="1" ref="E14:F14">SUM(E10:E13)</f>
        <v>0</v>
      </c>
      <c r="F14" s="25">
        <f t="shared" si="1"/>
        <v>4642250</v>
      </c>
    </row>
    <row r="15" spans="1:6" s="16" customFormat="1" ht="12.75" hidden="1">
      <c r="A15" s="26"/>
      <c r="B15" s="26"/>
      <c r="C15" s="26"/>
      <c r="D15" s="27"/>
      <c r="E15" s="28"/>
      <c r="F15" s="28"/>
    </row>
    <row r="16" spans="1:6" s="16" customFormat="1" ht="25.5" hidden="1">
      <c r="A16" s="13"/>
      <c r="B16" s="13"/>
      <c r="C16" s="19" t="s">
        <v>27</v>
      </c>
      <c r="D16" s="139">
        <v>70000</v>
      </c>
      <c r="E16" s="29"/>
      <c r="F16" s="29">
        <f>D16+E16</f>
        <v>70000</v>
      </c>
    </row>
    <row r="17" spans="1:6" s="16" customFormat="1" ht="12.75" hidden="1">
      <c r="A17" s="13" t="s">
        <v>28</v>
      </c>
      <c r="B17" s="13" t="s">
        <v>21</v>
      </c>
      <c r="C17" s="30"/>
      <c r="D17" s="14">
        <v>70000</v>
      </c>
      <c r="E17" s="31">
        <f>E16</f>
        <v>0</v>
      </c>
      <c r="F17" s="31">
        <f>F16</f>
        <v>70000</v>
      </c>
    </row>
    <row r="18" spans="1:6" s="16" customFormat="1" ht="12.75" hidden="1">
      <c r="A18" s="13"/>
      <c r="B18" s="13"/>
      <c r="C18" s="19"/>
      <c r="D18" s="14"/>
      <c r="E18" s="29"/>
      <c r="F18" s="29"/>
    </row>
    <row r="19" spans="1:6" s="16" customFormat="1" ht="25.5" hidden="1">
      <c r="A19" s="13"/>
      <c r="B19" s="13"/>
      <c r="C19" s="19" t="s">
        <v>29</v>
      </c>
      <c r="D19" s="32">
        <v>200000</v>
      </c>
      <c r="E19" s="28"/>
      <c r="F19" s="33">
        <f>D19+E19</f>
        <v>200000</v>
      </c>
    </row>
    <row r="20" spans="1:6" s="16" customFormat="1" ht="25.5" hidden="1">
      <c r="A20" s="34"/>
      <c r="B20" s="34"/>
      <c r="C20" s="22" t="s">
        <v>30</v>
      </c>
      <c r="D20" s="20">
        <v>500000</v>
      </c>
      <c r="E20" s="28"/>
      <c r="F20" s="33">
        <f>D20+E20</f>
        <v>500000</v>
      </c>
    </row>
    <row r="21" spans="1:6" s="16" customFormat="1" ht="12.75" hidden="1">
      <c r="A21" s="23" t="s">
        <v>28</v>
      </c>
      <c r="B21" s="23" t="s">
        <v>19</v>
      </c>
      <c r="C21" s="23" t="s">
        <v>26</v>
      </c>
      <c r="D21" s="25">
        <f>SUM(D19:D20)</f>
        <v>700000</v>
      </c>
      <c r="E21" s="25">
        <f aca="true" t="shared" si="2" ref="E21:F21">SUM(E19:E20)</f>
        <v>0</v>
      </c>
      <c r="F21" s="25">
        <f t="shared" si="2"/>
        <v>700000</v>
      </c>
    </row>
    <row r="22" spans="1:6" s="16" customFormat="1" ht="12.75" hidden="1">
      <c r="A22" s="35"/>
      <c r="B22" s="35"/>
      <c r="C22" s="35"/>
      <c r="D22" s="36"/>
      <c r="E22" s="28"/>
      <c r="F22" s="28"/>
    </row>
    <row r="23" spans="1:6" s="16" customFormat="1" ht="38.25" hidden="1">
      <c r="A23" s="35"/>
      <c r="B23" s="35"/>
      <c r="C23" s="37" t="s">
        <v>31</v>
      </c>
      <c r="D23" s="38">
        <v>100000</v>
      </c>
      <c r="E23" s="28"/>
      <c r="F23" s="33">
        <f>D23+E23</f>
        <v>100000</v>
      </c>
    </row>
    <row r="24" spans="1:6" s="16" customFormat="1" ht="12.75" hidden="1">
      <c r="A24" s="35"/>
      <c r="B24" s="35"/>
      <c r="C24" s="37" t="s">
        <v>32</v>
      </c>
      <c r="D24" s="38">
        <v>656600</v>
      </c>
      <c r="E24" s="29"/>
      <c r="F24" s="33">
        <f aca="true" t="shared" si="3" ref="F24:F27">D24+E24</f>
        <v>656600</v>
      </c>
    </row>
    <row r="25" spans="1:6" s="16" customFormat="1" ht="38.25" hidden="1">
      <c r="A25" s="35"/>
      <c r="B25" s="35"/>
      <c r="C25" s="39" t="s">
        <v>33</v>
      </c>
      <c r="D25" s="40">
        <v>10783.97</v>
      </c>
      <c r="E25" s="28"/>
      <c r="F25" s="33">
        <f t="shared" si="3"/>
        <v>10783.97</v>
      </c>
    </row>
    <row r="26" spans="1:6" s="16" customFormat="1" ht="38.25" hidden="1">
      <c r="A26" s="35"/>
      <c r="B26" s="35"/>
      <c r="C26" s="41" t="s">
        <v>34</v>
      </c>
      <c r="D26" s="42">
        <v>10074.12</v>
      </c>
      <c r="E26" s="28"/>
      <c r="F26" s="33">
        <f t="shared" si="3"/>
        <v>10074.12</v>
      </c>
    </row>
    <row r="27" spans="1:6" s="46" customFormat="1" ht="38.25" hidden="1">
      <c r="A27" s="100"/>
      <c r="B27" s="100"/>
      <c r="C27" s="114" t="s">
        <v>35</v>
      </c>
      <c r="D27" s="42">
        <v>1300000</v>
      </c>
      <c r="E27" s="115"/>
      <c r="F27" s="81">
        <f t="shared" si="3"/>
        <v>1300000</v>
      </c>
    </row>
    <row r="28" spans="1:6" s="46" customFormat="1" ht="12.75" hidden="1">
      <c r="A28" s="116"/>
      <c r="B28" s="116"/>
      <c r="C28" s="117" t="s">
        <v>73</v>
      </c>
      <c r="D28" s="118">
        <v>100000</v>
      </c>
      <c r="E28" s="119"/>
      <c r="F28" s="118">
        <f>E28+D28</f>
        <v>100000</v>
      </c>
    </row>
    <row r="29" spans="1:6" s="50" customFormat="1" ht="12.75" hidden="1">
      <c r="A29" s="73">
        <v>60016</v>
      </c>
      <c r="B29" s="73">
        <v>6050</v>
      </c>
      <c r="C29" s="48" t="s">
        <v>26</v>
      </c>
      <c r="D29" s="49">
        <f>SUM(D23:D28)</f>
        <v>2177458.09</v>
      </c>
      <c r="E29" s="49">
        <f>SUM(E23:E28)</f>
        <v>0</v>
      </c>
      <c r="F29" s="49">
        <f>SUM(F23:F28)</f>
        <v>2177458.09</v>
      </c>
    </row>
    <row r="30" spans="1:6" s="50" customFormat="1" ht="12.75" hidden="1">
      <c r="A30" s="51"/>
      <c r="B30" s="51"/>
      <c r="D30" s="52"/>
      <c r="E30" s="53"/>
      <c r="F30" s="29"/>
    </row>
    <row r="31" spans="1:6" s="50" customFormat="1" ht="12.75" hidden="1">
      <c r="A31" s="56"/>
      <c r="B31" s="56"/>
      <c r="C31" s="57" t="s">
        <v>37</v>
      </c>
      <c r="D31" s="58">
        <v>1000000</v>
      </c>
      <c r="E31" s="53"/>
      <c r="F31" s="33">
        <f aca="true" t="shared" si="4" ref="F31:F34">D31+E31</f>
        <v>1000000</v>
      </c>
    </row>
    <row r="32" spans="1:6" s="50" customFormat="1" ht="24" hidden="1">
      <c r="A32" s="56"/>
      <c r="B32" s="56"/>
      <c r="C32" s="59" t="s">
        <v>38</v>
      </c>
      <c r="D32" s="58">
        <v>10000</v>
      </c>
      <c r="E32" s="33"/>
      <c r="F32" s="33">
        <f t="shared" si="4"/>
        <v>10000</v>
      </c>
    </row>
    <row r="33" spans="1:6" s="50" customFormat="1" ht="24" hidden="1">
      <c r="A33" s="56"/>
      <c r="B33" s="56"/>
      <c r="C33" s="60" t="s">
        <v>39</v>
      </c>
      <c r="D33" s="58">
        <v>40000</v>
      </c>
      <c r="E33" s="33"/>
      <c r="F33" s="33">
        <f t="shared" si="4"/>
        <v>40000</v>
      </c>
    </row>
    <row r="34" spans="1:6" s="50" customFormat="1" ht="30" customHeight="1" hidden="1">
      <c r="A34" s="56"/>
      <c r="B34" s="56"/>
      <c r="C34" s="57" t="s">
        <v>40</v>
      </c>
      <c r="D34" s="58">
        <v>14000</v>
      </c>
      <c r="E34" s="33"/>
      <c r="F34" s="33">
        <f t="shared" si="4"/>
        <v>14000</v>
      </c>
    </row>
    <row r="35" spans="1:2" s="50" customFormat="1" ht="12.75" hidden="1">
      <c r="A35" s="56"/>
      <c r="B35" s="56"/>
    </row>
    <row r="36" spans="1:6" s="50" customFormat="1" ht="12.75" hidden="1">
      <c r="A36" s="61">
        <v>70005</v>
      </c>
      <c r="B36" s="61">
        <v>6050</v>
      </c>
      <c r="C36" s="62" t="s">
        <v>26</v>
      </c>
      <c r="D36" s="63">
        <f>SUM(D31:D35)</f>
        <v>1064000</v>
      </c>
      <c r="E36" s="63">
        <f>SUM(E31:E35)</f>
        <v>0</v>
      </c>
      <c r="F36" s="63">
        <f>SUM(F31:F35)</f>
        <v>1064000</v>
      </c>
    </row>
    <row r="37" spans="1:6" s="50" customFormat="1" ht="12.75" hidden="1">
      <c r="A37" s="51"/>
      <c r="B37" s="51"/>
      <c r="C37" s="98"/>
      <c r="D37" s="52"/>
      <c r="E37" s="52"/>
      <c r="F37" s="52"/>
    </row>
    <row r="38" spans="1:6" s="50" customFormat="1" ht="24.75" customHeight="1" hidden="1">
      <c r="A38" s="61">
        <v>700005</v>
      </c>
      <c r="B38" s="61">
        <v>6058</v>
      </c>
      <c r="C38" s="235" t="s">
        <v>36</v>
      </c>
      <c r="D38" s="145">
        <v>257101</v>
      </c>
      <c r="E38" s="145"/>
      <c r="F38" s="145">
        <f>D38+E38</f>
        <v>257101</v>
      </c>
    </row>
    <row r="39" spans="1:6" s="50" customFormat="1" ht="22.5" customHeight="1" hidden="1">
      <c r="A39" s="61">
        <v>700005</v>
      </c>
      <c r="B39" s="61">
        <v>6059</v>
      </c>
      <c r="C39" s="236"/>
      <c r="D39" s="145">
        <v>150000</v>
      </c>
      <c r="E39" s="145"/>
      <c r="F39" s="145">
        <f>D39+E39</f>
        <v>150000</v>
      </c>
    </row>
    <row r="40" spans="1:6" s="67" customFormat="1" ht="12.75" hidden="1">
      <c r="A40" s="51"/>
      <c r="B40" s="51"/>
      <c r="C40" s="64"/>
      <c r="D40" s="65"/>
      <c r="E40" s="86"/>
      <c r="F40" s="87"/>
    </row>
    <row r="41" spans="1:6" s="46" customFormat="1" ht="25.5" hidden="1">
      <c r="A41" s="68"/>
      <c r="B41" s="68"/>
      <c r="C41" s="69" t="s">
        <v>41</v>
      </c>
      <c r="D41" s="44">
        <v>25000</v>
      </c>
      <c r="E41" s="45"/>
      <c r="F41" s="33">
        <f>D41+E41</f>
        <v>25000</v>
      </c>
    </row>
    <row r="42" spans="1:6" s="67" customFormat="1" ht="12.75" hidden="1">
      <c r="A42" s="47">
        <v>75023</v>
      </c>
      <c r="B42" s="47">
        <v>6060</v>
      </c>
      <c r="C42" s="70" t="s">
        <v>26</v>
      </c>
      <c r="D42" s="71">
        <f>D41</f>
        <v>25000</v>
      </c>
      <c r="E42" s="71">
        <f aca="true" t="shared" si="5" ref="E42:F42">E41</f>
        <v>0</v>
      </c>
      <c r="F42" s="71">
        <f t="shared" si="5"/>
        <v>25000</v>
      </c>
    </row>
    <row r="43" spans="1:6" s="67" customFormat="1" ht="12.75" hidden="1">
      <c r="A43" s="51"/>
      <c r="B43" s="51"/>
      <c r="C43" s="64"/>
      <c r="D43" s="65"/>
      <c r="E43" s="66"/>
      <c r="F43" s="29"/>
    </row>
    <row r="44" spans="1:6" s="67" customFormat="1" ht="38.25" hidden="1">
      <c r="A44" s="146"/>
      <c r="B44" s="147"/>
      <c r="C44" s="148" t="s">
        <v>42</v>
      </c>
      <c r="D44" s="149">
        <v>10000</v>
      </c>
      <c r="E44" s="150"/>
      <c r="F44" s="151">
        <f>D44+E44</f>
        <v>10000</v>
      </c>
    </row>
    <row r="45" spans="1:6" s="67" customFormat="1" ht="25.5">
      <c r="A45" s="152"/>
      <c r="B45" s="152"/>
      <c r="C45" s="153" t="s">
        <v>114</v>
      </c>
      <c r="D45" s="154">
        <v>0</v>
      </c>
      <c r="E45" s="154">
        <v>350000</v>
      </c>
      <c r="F45" s="155">
        <f>D45+E45</f>
        <v>350000</v>
      </c>
    </row>
    <row r="46" spans="1:6" s="50" customFormat="1" ht="12.75">
      <c r="A46" s="73">
        <v>75412</v>
      </c>
      <c r="B46" s="73">
        <v>6060</v>
      </c>
      <c r="C46" s="156" t="s">
        <v>26</v>
      </c>
      <c r="D46" s="157">
        <f>SUM(D44:D45)</f>
        <v>10000</v>
      </c>
      <c r="E46" s="157">
        <f aca="true" t="shared" si="6" ref="E46:F46">SUM(E44:E45)</f>
        <v>350000</v>
      </c>
      <c r="F46" s="157">
        <f t="shared" si="6"/>
        <v>360000</v>
      </c>
    </row>
    <row r="47" spans="1:6" s="67" customFormat="1" ht="12.75" hidden="1">
      <c r="A47" s="51"/>
      <c r="B47" s="51"/>
      <c r="C47" s="64"/>
      <c r="D47" s="65"/>
      <c r="E47" s="74"/>
      <c r="F47" s="75"/>
    </row>
    <row r="48" spans="1:6" s="67" customFormat="1" ht="25.5" hidden="1">
      <c r="A48" s="54"/>
      <c r="B48" s="54"/>
      <c r="C48" s="55" t="s">
        <v>43</v>
      </c>
      <c r="D48" s="33">
        <v>330000</v>
      </c>
      <c r="E48" s="76"/>
      <c r="F48" s="76">
        <f>D48+E48</f>
        <v>330000</v>
      </c>
    </row>
    <row r="49" spans="1:6" s="67" customFormat="1" ht="51" hidden="1">
      <c r="A49" s="56"/>
      <c r="B49" s="56"/>
      <c r="C49" s="55" t="s">
        <v>44</v>
      </c>
      <c r="D49" s="58">
        <v>444000</v>
      </c>
      <c r="E49" s="53"/>
      <c r="F49" s="33">
        <f>D49+E49</f>
        <v>444000</v>
      </c>
    </row>
    <row r="50" spans="1:6" s="67" customFormat="1" ht="12.75" hidden="1">
      <c r="A50" s="61">
        <v>80101</v>
      </c>
      <c r="B50" s="61">
        <v>6050</v>
      </c>
      <c r="C50" s="62" t="s">
        <v>26</v>
      </c>
      <c r="D50" s="63">
        <f>SUM(D48:D49)</f>
        <v>774000</v>
      </c>
      <c r="E50" s="63">
        <f aca="true" t="shared" si="7" ref="E50:F50">SUM(E48:E49)</f>
        <v>0</v>
      </c>
      <c r="F50" s="63">
        <f t="shared" si="7"/>
        <v>774000</v>
      </c>
    </row>
    <row r="51" spans="1:6" s="67" customFormat="1" ht="12.75" hidden="1">
      <c r="A51" s="77"/>
      <c r="B51" s="77"/>
      <c r="C51" s="78"/>
      <c r="D51" s="79"/>
      <c r="E51" s="66"/>
      <c r="F51" s="29"/>
    </row>
    <row r="52" spans="1:6" s="67" customFormat="1" ht="12.75" hidden="1">
      <c r="A52" s="80"/>
      <c r="B52" s="80"/>
      <c r="C52" s="57" t="s">
        <v>45</v>
      </c>
      <c r="D52" s="81">
        <v>551000</v>
      </c>
      <c r="E52" s="81"/>
      <c r="F52" s="81">
        <f>D52+E52</f>
        <v>551000</v>
      </c>
    </row>
    <row r="53" spans="1:6" s="67" customFormat="1" ht="12.75" hidden="1">
      <c r="A53" s="47">
        <v>80104</v>
      </c>
      <c r="B53" s="47">
        <v>6050</v>
      </c>
      <c r="C53" s="62" t="s">
        <v>26</v>
      </c>
      <c r="D53" s="82">
        <f>D52</f>
        <v>551000</v>
      </c>
      <c r="E53" s="82">
        <f>E52</f>
        <v>0</v>
      </c>
      <c r="F53" s="82">
        <f aca="true" t="shared" si="8" ref="F53">F52</f>
        <v>551000</v>
      </c>
    </row>
    <row r="54" spans="1:6" s="67" customFormat="1" ht="12.75" hidden="1">
      <c r="A54" s="83"/>
      <c r="B54" s="83"/>
      <c r="C54" s="84"/>
      <c r="D54" s="85"/>
      <c r="E54" s="86"/>
      <c r="F54" s="87"/>
    </row>
    <row r="55" spans="1:6" s="67" customFormat="1" ht="12.75" hidden="1">
      <c r="A55" s="72"/>
      <c r="B55" s="72"/>
      <c r="C55" s="39" t="s">
        <v>46</v>
      </c>
      <c r="D55" s="40">
        <v>400000</v>
      </c>
      <c r="E55" s="66"/>
      <c r="F55" s="29">
        <f>D55+E55</f>
        <v>400000</v>
      </c>
    </row>
    <row r="56" spans="1:6" s="67" customFormat="1" ht="38.25" hidden="1">
      <c r="A56" s="72"/>
      <c r="B56" s="72"/>
      <c r="C56" s="39" t="s">
        <v>47</v>
      </c>
      <c r="D56" s="40">
        <v>21575.85</v>
      </c>
      <c r="E56" s="66"/>
      <c r="F56" s="33">
        <f>D56+E56</f>
        <v>21575.85</v>
      </c>
    </row>
    <row r="57" spans="1:6" s="50" customFormat="1" ht="12.75" hidden="1">
      <c r="A57" s="73">
        <v>90015</v>
      </c>
      <c r="B57" s="73">
        <v>6050</v>
      </c>
      <c r="C57" s="48" t="s">
        <v>26</v>
      </c>
      <c r="D57" s="49">
        <f>SUM(D55:D56)</f>
        <v>421575.85</v>
      </c>
      <c r="E57" s="49">
        <f>SUM(E55:E56)</f>
        <v>0</v>
      </c>
      <c r="F57" s="49">
        <f>SUM(F55:F56)</f>
        <v>421575.85</v>
      </c>
    </row>
    <row r="58" spans="1:6" s="67" customFormat="1" ht="12.75" hidden="1">
      <c r="A58" s="51"/>
      <c r="B58" s="51"/>
      <c r="C58" s="64"/>
      <c r="D58" s="65"/>
      <c r="E58" s="66"/>
      <c r="F58" s="29"/>
    </row>
    <row r="59" spans="1:6" s="67" customFormat="1" ht="38.25" hidden="1">
      <c r="A59" s="88"/>
      <c r="B59" s="88"/>
      <c r="C59" s="89" t="s">
        <v>48</v>
      </c>
      <c r="D59" s="44">
        <v>1249990</v>
      </c>
      <c r="E59" s="140"/>
      <c r="F59" s="33">
        <f>D59+E59</f>
        <v>1249990</v>
      </c>
    </row>
    <row r="60" spans="1:6" s="67" customFormat="1" ht="12.75" hidden="1">
      <c r="A60" s="90">
        <v>90017</v>
      </c>
      <c r="B60" s="90">
        <v>6210</v>
      </c>
      <c r="C60" s="91" t="s">
        <v>26</v>
      </c>
      <c r="D60" s="92">
        <f>SUM(D59:D59)</f>
        <v>1249990</v>
      </c>
      <c r="E60" s="92">
        <f>SUM(E59:E59)</f>
        <v>0</v>
      </c>
      <c r="F60" s="92">
        <f aca="true" t="shared" si="9" ref="F60">SUM(F59:F59)</f>
        <v>1249990</v>
      </c>
    </row>
    <row r="61" spans="1:6" s="46" customFormat="1" ht="12.75" hidden="1">
      <c r="A61" s="93"/>
      <c r="B61" s="93"/>
      <c r="C61" s="94"/>
      <c r="D61" s="95"/>
      <c r="E61" s="45"/>
      <c r="F61" s="29"/>
    </row>
    <row r="62" spans="1:6" s="46" customFormat="1" ht="38.25" hidden="1">
      <c r="A62" s="93"/>
      <c r="B62" s="93"/>
      <c r="C62" s="39" t="s">
        <v>49</v>
      </c>
      <c r="D62" s="96">
        <v>5000</v>
      </c>
      <c r="E62" s="97"/>
      <c r="F62" s="33">
        <f>D62+E62</f>
        <v>5000</v>
      </c>
    </row>
    <row r="63" spans="1:6" s="46" customFormat="1" ht="38.25" hidden="1">
      <c r="A63" s="68"/>
      <c r="B63" s="68"/>
      <c r="C63" s="69" t="s">
        <v>74</v>
      </c>
      <c r="D63" s="125">
        <v>15064.95</v>
      </c>
      <c r="E63" s="33"/>
      <c r="F63" s="33">
        <f>D63+E63</f>
        <v>15064.95</v>
      </c>
    </row>
    <row r="64" spans="1:6" s="46" customFormat="1" ht="12.75" hidden="1">
      <c r="A64" s="47">
        <v>90095</v>
      </c>
      <c r="B64" s="47">
        <v>6050</v>
      </c>
      <c r="C64" s="70" t="s">
        <v>26</v>
      </c>
      <c r="D64" s="71">
        <f>SUM(D62:D63)</f>
        <v>20064.95</v>
      </c>
      <c r="E64" s="71">
        <f aca="true" t="shared" si="10" ref="E64:F64">SUM(E62:E63)</f>
        <v>0</v>
      </c>
      <c r="F64" s="71">
        <f t="shared" si="10"/>
        <v>20064.95</v>
      </c>
    </row>
    <row r="65" spans="1:6" s="46" customFormat="1" ht="12.75" hidden="1">
      <c r="A65" s="51"/>
      <c r="B65" s="51"/>
      <c r="C65" s="98"/>
      <c r="D65" s="52"/>
      <c r="E65" s="52"/>
      <c r="F65" s="52"/>
    </row>
    <row r="66" spans="1:6" s="46" customFormat="1" ht="38.25" hidden="1">
      <c r="A66" s="43"/>
      <c r="B66" s="43"/>
      <c r="C66" s="39" t="s">
        <v>50</v>
      </c>
      <c r="D66" s="99">
        <v>10000</v>
      </c>
      <c r="E66" s="45"/>
      <c r="F66" s="33">
        <f>D66+E66</f>
        <v>10000</v>
      </c>
    </row>
    <row r="67" spans="1:6" s="67" customFormat="1" ht="51" hidden="1">
      <c r="A67" s="72"/>
      <c r="B67" s="72"/>
      <c r="C67" s="39" t="s">
        <v>51</v>
      </c>
      <c r="D67" s="40">
        <v>14700</v>
      </c>
      <c r="E67" s="66"/>
      <c r="F67" s="33">
        <f aca="true" t="shared" si="11" ref="F67:F69">D67+E67</f>
        <v>14700</v>
      </c>
    </row>
    <row r="68" spans="1:6" s="46" customFormat="1" ht="38.25" hidden="1">
      <c r="A68" s="43"/>
      <c r="B68" s="43"/>
      <c r="C68" s="39" t="s">
        <v>49</v>
      </c>
      <c r="D68" s="40">
        <v>7600</v>
      </c>
      <c r="E68" s="45"/>
      <c r="F68" s="33">
        <f t="shared" si="11"/>
        <v>7600</v>
      </c>
    </row>
    <row r="69" spans="1:6" s="46" customFormat="1" ht="25.5" hidden="1">
      <c r="A69" s="100"/>
      <c r="B69" s="100"/>
      <c r="C69" s="101" t="s">
        <v>52</v>
      </c>
      <c r="D69" s="42">
        <v>8307.92</v>
      </c>
      <c r="E69" s="45"/>
      <c r="F69" s="33">
        <f t="shared" si="11"/>
        <v>8307.92</v>
      </c>
    </row>
    <row r="70" spans="1:6" s="46" customFormat="1" ht="12.75" hidden="1">
      <c r="A70" s="100"/>
      <c r="B70" s="100"/>
      <c r="C70" s="101" t="s">
        <v>54</v>
      </c>
      <c r="D70" s="42">
        <v>200000</v>
      </c>
      <c r="E70" s="45"/>
      <c r="F70" s="33">
        <f>D70+E70</f>
        <v>200000</v>
      </c>
    </row>
    <row r="71" spans="1:6" s="46" customFormat="1" ht="12.75" hidden="1">
      <c r="A71" s="100"/>
      <c r="B71" s="100"/>
      <c r="C71" s="39" t="s">
        <v>55</v>
      </c>
      <c r="D71" s="42">
        <v>200000</v>
      </c>
      <c r="E71" s="45"/>
      <c r="F71" s="33">
        <f>D71+E71</f>
        <v>200000</v>
      </c>
    </row>
    <row r="72" spans="1:6" s="46" customFormat="1" ht="12.75" hidden="1">
      <c r="A72" s="100"/>
      <c r="B72" s="100"/>
      <c r="C72" s="101" t="s">
        <v>53</v>
      </c>
      <c r="D72" s="42">
        <v>5000</v>
      </c>
      <c r="E72" s="75"/>
      <c r="F72" s="81">
        <f>D72+E72</f>
        <v>5000</v>
      </c>
    </row>
    <row r="73" spans="1:6" s="46" customFormat="1" ht="33" customHeight="1" hidden="1">
      <c r="A73" s="100"/>
      <c r="B73" s="100"/>
      <c r="C73" s="39" t="s">
        <v>59</v>
      </c>
      <c r="D73" s="109">
        <v>400000</v>
      </c>
      <c r="E73" s="110"/>
      <c r="F73" s="109">
        <f>D73+E73</f>
        <v>400000</v>
      </c>
    </row>
    <row r="74" spans="1:6" s="46" customFormat="1" ht="25.5" hidden="1">
      <c r="A74" s="100"/>
      <c r="B74" s="100"/>
      <c r="C74" s="121" t="s">
        <v>71</v>
      </c>
      <c r="D74" s="120">
        <v>400000</v>
      </c>
      <c r="E74" s="110"/>
      <c r="F74" s="110">
        <f>D74+E74</f>
        <v>400000</v>
      </c>
    </row>
    <row r="75" spans="1:6" s="46" customFormat="1" ht="12.75" hidden="1">
      <c r="A75" s="100"/>
      <c r="B75" s="100"/>
      <c r="C75" s="111"/>
      <c r="D75" s="111"/>
      <c r="E75" s="111"/>
      <c r="F75" s="111"/>
    </row>
    <row r="76" spans="1:6" s="67" customFormat="1" ht="18.75" customHeight="1" hidden="1">
      <c r="A76" s="47">
        <v>92695</v>
      </c>
      <c r="B76" s="47">
        <v>6050</v>
      </c>
      <c r="C76" s="70" t="s">
        <v>26</v>
      </c>
      <c r="D76" s="82">
        <f>SUM(D66:D74)</f>
        <v>1245607.92</v>
      </c>
      <c r="E76" s="82">
        <f>SUM(E66:E74)</f>
        <v>0</v>
      </c>
      <c r="F76" s="82">
        <f>SUM(F66:F74)</f>
        <v>1245607.92</v>
      </c>
    </row>
    <row r="77" spans="1:6" s="67" customFormat="1" ht="12.75" customHeight="1">
      <c r="A77" s="122"/>
      <c r="B77" s="122"/>
      <c r="C77" s="123"/>
      <c r="D77" s="124"/>
      <c r="E77" s="124"/>
      <c r="F77" s="124"/>
    </row>
    <row r="78" spans="1:6" s="46" customFormat="1" ht="20.25" customHeight="1">
      <c r="A78" s="112"/>
      <c r="B78" s="113"/>
      <c r="C78" s="102" t="s">
        <v>56</v>
      </c>
      <c r="D78" s="82">
        <f>D21+D29+D42+D46+D50+D57+D60+D64+D76+D14+D36+D53+D17+D38+D39</f>
        <v>13358047.809999999</v>
      </c>
      <c r="E78" s="82">
        <f>E21+E29+E42+E46+E50+E57+E60+E64+E76+E14+E36+E53+E17+E38+E39</f>
        <v>350000</v>
      </c>
      <c r="F78" s="82">
        <f>F21+F29+F42+F46+F50+F57+F60+F64+F76+F14+F36+F53+F17+F38+F39</f>
        <v>13708047.809999999</v>
      </c>
    </row>
    <row r="79" spans="1:8" s="46" customFormat="1" ht="47.25" customHeight="1">
      <c r="A79" s="8"/>
      <c r="B79" s="8"/>
      <c r="D79" s="103"/>
      <c r="F79" s="104"/>
      <c r="H79" s="103"/>
    </row>
    <row r="80" spans="1:6" s="46" customFormat="1" ht="15">
      <c r="A80" s="8"/>
      <c r="B80" s="8"/>
      <c r="C80" s="50" t="s">
        <v>57</v>
      </c>
      <c r="D80" s="105"/>
      <c r="E80" s="106"/>
      <c r="F80" s="107"/>
    </row>
    <row r="81" spans="1:6" s="46" customFormat="1" ht="15">
      <c r="A81" s="8"/>
      <c r="B81" s="8"/>
      <c r="C81" s="67"/>
      <c r="D81" s="108"/>
      <c r="E81" s="106"/>
      <c r="F81" s="107"/>
    </row>
    <row r="82" spans="1:6" s="46" customFormat="1" ht="15">
      <c r="A82" s="8"/>
      <c r="B82" s="8"/>
      <c r="C82" s="50" t="s">
        <v>58</v>
      </c>
      <c r="D82" s="108"/>
      <c r="E82" s="106"/>
      <c r="F82" s="107"/>
    </row>
    <row r="83" spans="1:6" s="46" customFormat="1" ht="12.75">
      <c r="A83" s="8"/>
      <c r="B83" s="8"/>
      <c r="D83" s="103"/>
      <c r="F83" s="16"/>
    </row>
  </sheetData>
  <mergeCells count="3">
    <mergeCell ref="A6:F6"/>
    <mergeCell ref="A7:G7"/>
    <mergeCell ref="C38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C9" sqref="C9"/>
    </sheetView>
  </sheetViews>
  <sheetFormatPr defaultColWidth="9.140625" defaultRowHeight="15"/>
  <cols>
    <col min="1" max="1" width="4.8515625" style="126" customWidth="1"/>
    <col min="2" max="2" width="40.140625" style="126" customWidth="1"/>
    <col min="3" max="3" width="14.28125" style="126" customWidth="1"/>
    <col min="4" max="4" width="12.00390625" style="126" customWidth="1"/>
    <col min="5" max="5" width="13.140625" style="126" customWidth="1"/>
    <col min="6" max="16384" width="9.140625" style="126" customWidth="1"/>
  </cols>
  <sheetData>
    <row r="1" ht="14.25">
      <c r="C1" s="3" t="s">
        <v>95</v>
      </c>
    </row>
    <row r="2" spans="3:4" ht="14.25">
      <c r="C2" s="3" t="s">
        <v>111</v>
      </c>
      <c r="D2" s="10"/>
    </row>
    <row r="3" spans="3:4" ht="14.25">
      <c r="C3" s="3" t="s">
        <v>2</v>
      </c>
      <c r="D3" s="10"/>
    </row>
    <row r="4" spans="3:4" ht="14.25">
      <c r="C4" s="3" t="s">
        <v>112</v>
      </c>
      <c r="D4" s="10"/>
    </row>
    <row r="5" ht="39.75" customHeight="1"/>
    <row r="6" spans="1:5" ht="14.25">
      <c r="A6" s="237" t="s">
        <v>60</v>
      </c>
      <c r="B6" s="237"/>
      <c r="C6" s="237"/>
      <c r="D6" s="237"/>
      <c r="E6" s="237"/>
    </row>
    <row r="7" ht="15">
      <c r="A7" s="126" t="s">
        <v>61</v>
      </c>
    </row>
    <row r="8" ht="25.5" customHeight="1"/>
    <row r="9" spans="1:5" ht="25.5">
      <c r="A9" s="127" t="s">
        <v>4</v>
      </c>
      <c r="B9" s="128" t="s">
        <v>0</v>
      </c>
      <c r="C9" s="128" t="s">
        <v>16</v>
      </c>
      <c r="D9" s="128" t="s">
        <v>1</v>
      </c>
      <c r="E9" s="128" t="s">
        <v>62</v>
      </c>
    </row>
    <row r="10" spans="1:5" ht="25.5">
      <c r="A10" s="127">
        <v>950</v>
      </c>
      <c r="B10" s="127" t="s">
        <v>63</v>
      </c>
      <c r="C10" s="129">
        <v>6835344.64</v>
      </c>
      <c r="D10" s="129">
        <v>-1314405.24</v>
      </c>
      <c r="E10" s="129">
        <f>C10+D10</f>
        <v>5520939.399999999</v>
      </c>
    </row>
    <row r="11" spans="1:5" ht="25.5">
      <c r="A11" s="127">
        <v>951</v>
      </c>
      <c r="B11" s="127" t="s">
        <v>64</v>
      </c>
      <c r="C11" s="129">
        <v>167000</v>
      </c>
      <c r="D11" s="129"/>
      <c r="E11" s="129">
        <f>C11+D11</f>
        <v>167000</v>
      </c>
    </row>
    <row r="12" spans="1:5" ht="25.5">
      <c r="A12" s="127">
        <v>952</v>
      </c>
      <c r="B12" s="127" t="s">
        <v>65</v>
      </c>
      <c r="C12" s="129">
        <v>4552000</v>
      </c>
      <c r="D12" s="130"/>
      <c r="E12" s="129">
        <v>4552000</v>
      </c>
    </row>
    <row r="13" spans="1:5" ht="15">
      <c r="A13" s="206">
        <v>957</v>
      </c>
      <c r="B13" s="206" t="s">
        <v>181</v>
      </c>
      <c r="C13" s="207"/>
      <c r="D13" s="207">
        <v>1664405.24</v>
      </c>
      <c r="E13" s="207">
        <f>C13+D13</f>
        <v>1664405.24</v>
      </c>
    </row>
    <row r="14" spans="1:5" ht="15">
      <c r="A14" s="127"/>
      <c r="B14" s="131" t="s">
        <v>66</v>
      </c>
      <c r="C14" s="132">
        <f aca="true" t="shared" si="0" ref="C14">SUM(C10:C12)</f>
        <v>11554344.64</v>
      </c>
      <c r="D14" s="132">
        <f>SUM(D10:D13)</f>
        <v>350000</v>
      </c>
      <c r="E14" s="132">
        <f>SUM(E10:E13)</f>
        <v>11904344.639999999</v>
      </c>
    </row>
    <row r="15" spans="1:5" ht="27.75" customHeight="1">
      <c r="A15" s="133"/>
      <c r="B15" s="133"/>
      <c r="C15" s="134"/>
      <c r="D15" s="134"/>
      <c r="E15" s="134"/>
    </row>
    <row r="16" spans="1:5" ht="25.5">
      <c r="A16" s="135" t="s">
        <v>4</v>
      </c>
      <c r="B16" s="135" t="s">
        <v>0</v>
      </c>
      <c r="C16" s="128" t="s">
        <v>16</v>
      </c>
      <c r="D16" s="128" t="s">
        <v>1</v>
      </c>
      <c r="E16" s="128" t="s">
        <v>62</v>
      </c>
    </row>
    <row r="17" spans="1:5" ht="24" customHeight="1">
      <c r="A17" s="130">
        <v>992</v>
      </c>
      <c r="B17" s="127" t="s">
        <v>67</v>
      </c>
      <c r="C17" s="129">
        <v>996998.88</v>
      </c>
      <c r="D17" s="130"/>
      <c r="E17" s="129">
        <v>996998.88</v>
      </c>
    </row>
    <row r="18" spans="1:5" ht="18.75" customHeight="1">
      <c r="A18" s="130"/>
      <c r="B18" s="131" t="s">
        <v>68</v>
      </c>
      <c r="C18" s="132">
        <v>996998.88</v>
      </c>
      <c r="D18" s="136">
        <v>0</v>
      </c>
      <c r="E18" s="132">
        <v>996998.88</v>
      </c>
    </row>
    <row r="19" ht="33" customHeight="1">
      <c r="B19" s="137"/>
    </row>
    <row r="20" spans="3:4" ht="19.5" customHeight="1">
      <c r="C20" s="138" t="s">
        <v>182</v>
      </c>
      <c r="D20" s="138"/>
    </row>
    <row r="21" spans="3:4" ht="24" customHeight="1">
      <c r="C21" s="138"/>
      <c r="D21" s="138"/>
    </row>
    <row r="22" spans="3:4" ht="15">
      <c r="C22" s="138" t="s">
        <v>183</v>
      </c>
      <c r="D22" s="138"/>
    </row>
  </sheetData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 topLeftCell="A1">
      <selection activeCell="F44" sqref="F44"/>
    </sheetView>
  </sheetViews>
  <sheetFormatPr defaultColWidth="15.00390625" defaultRowHeight="15"/>
  <cols>
    <col min="1" max="1" width="5.140625" style="0" customWidth="1"/>
    <col min="2" max="2" width="5.8515625" style="0" customWidth="1"/>
    <col min="3" max="3" width="37.421875" style="0" customWidth="1"/>
    <col min="4" max="4" width="10.28125" style="0" customWidth="1"/>
    <col min="5" max="5" width="10.8515625" style="0" customWidth="1"/>
    <col min="6" max="6" width="11.00390625" style="0" customWidth="1"/>
  </cols>
  <sheetData>
    <row r="1" ht="15">
      <c r="D1" s="174" t="s">
        <v>178</v>
      </c>
    </row>
    <row r="2" ht="15">
      <c r="D2" s="3" t="s">
        <v>111</v>
      </c>
    </row>
    <row r="3" ht="15">
      <c r="D3" s="3" t="s">
        <v>2</v>
      </c>
    </row>
    <row r="4" ht="15">
      <c r="D4" s="3" t="s">
        <v>112</v>
      </c>
    </row>
    <row r="7" spans="1:6" ht="33" customHeight="1">
      <c r="A7" s="239" t="s">
        <v>141</v>
      </c>
      <c r="B7" s="239"/>
      <c r="C7" s="239"/>
      <c r="D7" s="239"/>
      <c r="E7" s="239"/>
      <c r="F7" s="239"/>
    </row>
    <row r="8" spans="1:7" ht="20.25" customHeight="1">
      <c r="A8" s="240" t="s">
        <v>142</v>
      </c>
      <c r="B8" s="241"/>
      <c r="C8" s="241"/>
      <c r="D8" s="241"/>
      <c r="E8" s="241"/>
      <c r="F8" s="241"/>
      <c r="G8" s="175"/>
    </row>
    <row r="9" spans="1:7" ht="20.25" customHeight="1">
      <c r="A9" s="175"/>
      <c r="B9" s="175"/>
      <c r="C9" s="175"/>
      <c r="D9" s="175"/>
      <c r="E9" s="175"/>
      <c r="F9" s="175"/>
      <c r="G9" s="175"/>
    </row>
    <row r="10" spans="1:6" ht="22.5" customHeight="1" hidden="1">
      <c r="A10" s="176" t="s">
        <v>143</v>
      </c>
      <c r="B10" s="176"/>
      <c r="C10" s="176"/>
      <c r="D10" s="242" t="s">
        <v>144</v>
      </c>
      <c r="E10" s="242"/>
      <c r="F10" s="242"/>
    </row>
    <row r="11" spans="1:6" ht="22.5" hidden="1">
      <c r="A11" s="177" t="s">
        <v>10</v>
      </c>
      <c r="B11" s="178" t="s">
        <v>3</v>
      </c>
      <c r="C11" s="177" t="s">
        <v>145</v>
      </c>
      <c r="D11" s="179" t="s">
        <v>146</v>
      </c>
      <c r="E11" s="179" t="s">
        <v>147</v>
      </c>
      <c r="F11" s="179" t="s">
        <v>148</v>
      </c>
    </row>
    <row r="12" spans="1:6" ht="15" hidden="1">
      <c r="A12" s="180" t="s">
        <v>149</v>
      </c>
      <c r="B12" s="180" t="s">
        <v>25</v>
      </c>
      <c r="C12" s="177" t="s">
        <v>150</v>
      </c>
      <c r="D12" s="179"/>
      <c r="E12" s="179"/>
      <c r="F12" s="181">
        <v>92250</v>
      </c>
    </row>
    <row r="13" spans="1:6" ht="33.75" hidden="1">
      <c r="A13" s="182">
        <v>600</v>
      </c>
      <c r="B13" s="182">
        <v>60004</v>
      </c>
      <c r="C13" s="178" t="s">
        <v>151</v>
      </c>
      <c r="D13" s="183"/>
      <c r="E13" s="183"/>
      <c r="F13" s="184">
        <v>66000</v>
      </c>
    </row>
    <row r="14" spans="1:6" ht="27" customHeight="1" hidden="1">
      <c r="A14" s="182">
        <v>600</v>
      </c>
      <c r="B14" s="182">
        <v>60014</v>
      </c>
      <c r="C14" s="178" t="s">
        <v>152</v>
      </c>
      <c r="D14" s="183"/>
      <c r="E14" s="183"/>
      <c r="F14" s="184">
        <v>700000</v>
      </c>
    </row>
    <row r="15" spans="1:6" ht="39" customHeight="1" hidden="1">
      <c r="A15" s="182">
        <v>801</v>
      </c>
      <c r="B15" s="182">
        <v>80104</v>
      </c>
      <c r="C15" s="185" t="s">
        <v>153</v>
      </c>
      <c r="D15" s="186"/>
      <c r="E15" s="187"/>
      <c r="F15" s="188">
        <v>312000</v>
      </c>
    </row>
    <row r="16" spans="1:6" ht="39" customHeight="1" hidden="1">
      <c r="A16" s="182">
        <v>900</v>
      </c>
      <c r="B16" s="182">
        <v>90002</v>
      </c>
      <c r="C16" s="189" t="s">
        <v>154</v>
      </c>
      <c r="D16" s="187"/>
      <c r="E16" s="188"/>
      <c r="F16" s="188">
        <v>30000</v>
      </c>
    </row>
    <row r="17" spans="1:6" ht="38.25" customHeight="1" hidden="1">
      <c r="A17" s="182">
        <v>900</v>
      </c>
      <c r="B17" s="182">
        <v>90017</v>
      </c>
      <c r="C17" s="178" t="s">
        <v>155</v>
      </c>
      <c r="D17" s="187"/>
      <c r="E17" s="188">
        <v>1923561</v>
      </c>
      <c r="F17" s="190" t="s">
        <v>156</v>
      </c>
    </row>
    <row r="18" spans="1:6" ht="32.25" customHeight="1" hidden="1">
      <c r="A18" s="191">
        <v>921</v>
      </c>
      <c r="B18" s="191">
        <v>92114</v>
      </c>
      <c r="C18" s="243" t="s">
        <v>157</v>
      </c>
      <c r="D18" s="190" t="s">
        <v>179</v>
      </c>
      <c r="E18" s="187"/>
      <c r="F18" s="187"/>
    </row>
    <row r="19" spans="1:6" ht="18.75" customHeight="1" hidden="1">
      <c r="A19" s="182">
        <v>921</v>
      </c>
      <c r="B19" s="182">
        <v>92116</v>
      </c>
      <c r="C19" s="244"/>
      <c r="D19" s="188">
        <v>191660</v>
      </c>
      <c r="E19" s="187"/>
      <c r="F19" s="187"/>
    </row>
    <row r="20" spans="1:7" ht="22.5" customHeight="1" hidden="1">
      <c r="A20" s="182"/>
      <c r="B20" s="182"/>
      <c r="C20" s="192" t="s">
        <v>158</v>
      </c>
      <c r="D20" s="193">
        <v>1172501</v>
      </c>
      <c r="E20" s="193">
        <f aca="true" t="shared" si="0" ref="E20">SUM(E12:E19)</f>
        <v>1923561</v>
      </c>
      <c r="F20" s="193">
        <v>2450240</v>
      </c>
      <c r="G20" s="5"/>
    </row>
    <row r="21" spans="1:7" ht="22.5" customHeight="1" hidden="1">
      <c r="A21" s="194"/>
      <c r="B21" s="195"/>
      <c r="C21" s="196" t="s">
        <v>159</v>
      </c>
      <c r="D21" s="193">
        <v>2400</v>
      </c>
      <c r="E21" s="193"/>
      <c r="F21" s="193"/>
      <c r="G21" s="5"/>
    </row>
    <row r="22" spans="1:7" ht="22.5" customHeight="1" hidden="1">
      <c r="A22" s="194"/>
      <c r="B22" s="195"/>
      <c r="C22" s="196" t="s">
        <v>160</v>
      </c>
      <c r="D22" s="193">
        <f aca="true" t="shared" si="1" ref="D22:E22">D20+D21</f>
        <v>1174901</v>
      </c>
      <c r="E22" s="193">
        <f t="shared" si="1"/>
        <v>1923561</v>
      </c>
      <c r="F22" s="193">
        <f>F20+F21</f>
        <v>2450240</v>
      </c>
      <c r="G22" s="5"/>
    </row>
    <row r="23" spans="1:6" ht="23.25" customHeight="1" hidden="1">
      <c r="A23" s="197"/>
      <c r="B23" s="198"/>
      <c r="C23" s="199" t="s">
        <v>161</v>
      </c>
      <c r="D23" s="245">
        <f>SUM(D22:F22)</f>
        <v>5548702</v>
      </c>
      <c r="E23" s="246"/>
      <c r="F23" s="246"/>
    </row>
    <row r="24" ht="15" hidden="1"/>
    <row r="25" ht="26.25" customHeight="1" hidden="1"/>
    <row r="26" spans="1:6" ht="26.25" customHeight="1">
      <c r="A26" s="176" t="s">
        <v>162</v>
      </c>
      <c r="B26" s="200"/>
      <c r="C26" s="176"/>
      <c r="D26" s="247" t="s">
        <v>144</v>
      </c>
      <c r="E26" s="248"/>
      <c r="F26" s="249"/>
    </row>
    <row r="27" spans="1:6" ht="22.5" customHeight="1">
      <c r="A27" s="177" t="s">
        <v>10</v>
      </c>
      <c r="B27" s="178" t="s">
        <v>3</v>
      </c>
      <c r="C27" s="177" t="s">
        <v>145</v>
      </c>
      <c r="D27" s="179" t="s">
        <v>146</v>
      </c>
      <c r="E27" s="179" t="s">
        <v>147</v>
      </c>
      <c r="F27" s="179" t="s">
        <v>148</v>
      </c>
    </row>
    <row r="28" spans="1:6" ht="20.25" customHeight="1" hidden="1">
      <c r="A28" s="177">
        <v>801</v>
      </c>
      <c r="B28" s="177">
        <v>80101</v>
      </c>
      <c r="C28" s="177" t="s">
        <v>163</v>
      </c>
      <c r="D28" s="181">
        <v>684000</v>
      </c>
      <c r="E28" s="179"/>
      <c r="F28" s="179"/>
    </row>
    <row r="29" spans="1:6" ht="27.75" customHeight="1" hidden="1">
      <c r="A29" s="177">
        <v>801</v>
      </c>
      <c r="B29" s="177">
        <v>80101</v>
      </c>
      <c r="C29" s="178" t="s">
        <v>164</v>
      </c>
      <c r="D29" s="184">
        <v>515000</v>
      </c>
      <c r="E29" s="187"/>
      <c r="F29" s="187"/>
    </row>
    <row r="30" spans="1:6" ht="38.25" customHeight="1" hidden="1">
      <c r="A30" s="177">
        <v>801</v>
      </c>
      <c r="B30" s="177">
        <v>80103</v>
      </c>
      <c r="C30" s="178" t="s">
        <v>165</v>
      </c>
      <c r="D30" s="190" t="s">
        <v>166</v>
      </c>
      <c r="E30" s="187"/>
      <c r="F30" s="187"/>
    </row>
    <row r="31" spans="1:8" ht="27.75" customHeight="1" hidden="1">
      <c r="A31" s="177">
        <v>801</v>
      </c>
      <c r="B31" s="177">
        <v>80104</v>
      </c>
      <c r="C31" s="178" t="s">
        <v>167</v>
      </c>
      <c r="D31" s="184">
        <v>483800</v>
      </c>
      <c r="E31" s="187"/>
      <c r="F31" s="187"/>
      <c r="G31" s="5"/>
      <c r="H31" s="5"/>
    </row>
    <row r="32" spans="1:8" ht="27.75" customHeight="1" hidden="1">
      <c r="A32" s="177">
        <v>801</v>
      </c>
      <c r="B32" s="177">
        <v>80104</v>
      </c>
      <c r="C32" s="178" t="s">
        <v>168</v>
      </c>
      <c r="D32" s="188">
        <v>251600</v>
      </c>
      <c r="E32" s="187"/>
      <c r="F32" s="187"/>
      <c r="G32" s="5"/>
      <c r="H32" s="5"/>
    </row>
    <row r="33" spans="1:7" ht="28.5" customHeight="1" hidden="1">
      <c r="A33" s="177">
        <v>801</v>
      </c>
      <c r="B33" s="177">
        <v>80104</v>
      </c>
      <c r="C33" s="178" t="s">
        <v>169</v>
      </c>
      <c r="D33" s="188">
        <v>154800</v>
      </c>
      <c r="E33" s="187"/>
      <c r="F33" s="187"/>
      <c r="G33" s="5"/>
    </row>
    <row r="34" spans="1:7" ht="37.5" customHeight="1" hidden="1">
      <c r="A34" s="177">
        <v>801</v>
      </c>
      <c r="B34" s="177">
        <v>80104</v>
      </c>
      <c r="C34" s="178" t="s">
        <v>170</v>
      </c>
      <c r="D34" s="188">
        <v>268800</v>
      </c>
      <c r="E34" s="187"/>
      <c r="F34" s="187"/>
      <c r="G34" s="5"/>
    </row>
    <row r="35" spans="1:7" ht="25.5" customHeight="1" hidden="1">
      <c r="A35" s="177">
        <v>801</v>
      </c>
      <c r="B35" s="177">
        <v>80149</v>
      </c>
      <c r="C35" s="178" t="s">
        <v>167</v>
      </c>
      <c r="D35" s="188">
        <v>772000</v>
      </c>
      <c r="E35" s="187"/>
      <c r="F35" s="187"/>
      <c r="G35" s="5"/>
    </row>
    <row r="36" spans="1:7" ht="25.5" customHeight="1" hidden="1">
      <c r="A36" s="177">
        <v>801</v>
      </c>
      <c r="B36" s="177">
        <v>80149</v>
      </c>
      <c r="C36" s="178" t="s">
        <v>168</v>
      </c>
      <c r="D36" s="188">
        <v>52700</v>
      </c>
      <c r="E36" s="187"/>
      <c r="F36" s="187"/>
      <c r="G36" s="5"/>
    </row>
    <row r="37" spans="1:7" ht="18.75" customHeight="1" hidden="1">
      <c r="A37" s="177">
        <v>801</v>
      </c>
      <c r="B37" s="177">
        <v>80150</v>
      </c>
      <c r="C37" s="177" t="s">
        <v>163</v>
      </c>
      <c r="D37" s="188">
        <v>412200</v>
      </c>
      <c r="E37" s="187"/>
      <c r="F37" s="187"/>
      <c r="G37" s="5"/>
    </row>
    <row r="38" spans="1:7" ht="31.5" customHeight="1" hidden="1">
      <c r="A38" s="177">
        <v>801</v>
      </c>
      <c r="B38" s="177">
        <v>80150</v>
      </c>
      <c r="C38" s="178" t="s">
        <v>164</v>
      </c>
      <c r="D38" s="188">
        <v>608000</v>
      </c>
      <c r="E38" s="187"/>
      <c r="F38" s="187"/>
      <c r="G38" s="5"/>
    </row>
    <row r="39" spans="1:6" ht="42" customHeight="1" hidden="1">
      <c r="A39" s="177">
        <v>853</v>
      </c>
      <c r="B39" s="177">
        <v>85395</v>
      </c>
      <c r="C39" s="178" t="s">
        <v>171</v>
      </c>
      <c r="D39" s="187"/>
      <c r="E39" s="187"/>
      <c r="F39" s="188">
        <v>14000</v>
      </c>
    </row>
    <row r="40" spans="1:6" ht="24.75" customHeight="1" hidden="1">
      <c r="A40" s="177">
        <v>855</v>
      </c>
      <c r="B40" s="177">
        <v>85505</v>
      </c>
      <c r="C40" s="178" t="s">
        <v>172</v>
      </c>
      <c r="D40" s="188"/>
      <c r="E40" s="187"/>
      <c r="F40" s="188">
        <v>72960</v>
      </c>
    </row>
    <row r="41" spans="1:6" ht="38.25" customHeight="1">
      <c r="A41" s="177">
        <v>921</v>
      </c>
      <c r="B41" s="177">
        <v>92120</v>
      </c>
      <c r="C41" s="178" t="s">
        <v>173</v>
      </c>
      <c r="D41" s="188"/>
      <c r="E41" s="187"/>
      <c r="F41" s="190" t="s">
        <v>202</v>
      </c>
    </row>
    <row r="42" spans="1:6" ht="20.25" customHeight="1" hidden="1">
      <c r="A42" s="177">
        <v>921</v>
      </c>
      <c r="B42" s="177">
        <v>92120</v>
      </c>
      <c r="C42" s="178" t="s">
        <v>174</v>
      </c>
      <c r="D42" s="187"/>
      <c r="E42" s="187"/>
      <c r="F42" s="205">
        <v>105500</v>
      </c>
    </row>
    <row r="43" spans="1:6" ht="0.75" customHeight="1" hidden="1">
      <c r="A43" s="177">
        <v>926</v>
      </c>
      <c r="B43" s="177">
        <v>92695</v>
      </c>
      <c r="C43" s="178" t="s">
        <v>175</v>
      </c>
      <c r="D43" s="187"/>
      <c r="E43" s="187"/>
      <c r="F43" s="205">
        <v>46500</v>
      </c>
    </row>
    <row r="44" spans="1:6" ht="28.5" customHeight="1">
      <c r="A44" s="177">
        <v>921</v>
      </c>
      <c r="B44" s="177">
        <v>92195</v>
      </c>
      <c r="C44" s="178" t="s">
        <v>173</v>
      </c>
      <c r="D44" s="187"/>
      <c r="E44" s="187"/>
      <c r="F44" s="190" t="s">
        <v>180</v>
      </c>
    </row>
    <row r="45" spans="1:7" ht="18" customHeight="1">
      <c r="A45" s="177"/>
      <c r="B45" s="177"/>
      <c r="C45" s="201" t="s">
        <v>158</v>
      </c>
      <c r="D45" s="202">
        <v>4427900</v>
      </c>
      <c r="E45" s="202">
        <f>SUM(E28:E43)</f>
        <v>0</v>
      </c>
      <c r="F45" s="202">
        <v>243460</v>
      </c>
      <c r="G45" s="5"/>
    </row>
    <row r="46" spans="1:6" ht="15.75" customHeight="1">
      <c r="A46" s="177"/>
      <c r="B46" s="177"/>
      <c r="C46" s="201" t="s">
        <v>176</v>
      </c>
      <c r="D46" s="202"/>
      <c r="E46" s="202"/>
      <c r="F46" s="202"/>
    </row>
    <row r="47" spans="1:7" ht="18.75" customHeight="1">
      <c r="A47" s="177"/>
      <c r="B47" s="177"/>
      <c r="C47" s="201" t="s">
        <v>177</v>
      </c>
      <c r="D47" s="202">
        <f>SUM(D45:D46)</f>
        <v>4427900</v>
      </c>
      <c r="E47" s="202">
        <f aca="true" t="shared" si="2" ref="E47:F47">SUM(E45:E46)</f>
        <v>0</v>
      </c>
      <c r="F47" s="202">
        <f t="shared" si="2"/>
        <v>243460</v>
      </c>
      <c r="G47" s="5"/>
    </row>
    <row r="48" spans="1:6" ht="25.5" customHeight="1">
      <c r="A48" s="177"/>
      <c r="B48" s="177"/>
      <c r="C48" s="203" t="s">
        <v>161</v>
      </c>
      <c r="D48" s="238">
        <f>SUM(D47:F47)</f>
        <v>4671360</v>
      </c>
      <c r="E48" s="238"/>
      <c r="F48" s="238"/>
    </row>
    <row r="49" ht="12.75" customHeight="1">
      <c r="C49" s="204"/>
    </row>
    <row r="51" spans="4:5" ht="15">
      <c r="D51" s="138" t="s">
        <v>69</v>
      </c>
      <c r="E51" s="138"/>
    </row>
    <row r="52" spans="4:5" ht="15">
      <c r="D52" s="138"/>
      <c r="E52" s="138"/>
    </row>
    <row r="53" spans="4:5" ht="15">
      <c r="D53" s="138" t="s">
        <v>70</v>
      </c>
      <c r="E53" s="138"/>
    </row>
  </sheetData>
  <mergeCells count="7">
    <mergeCell ref="D48:F48"/>
    <mergeCell ref="A7:F7"/>
    <mergeCell ref="A8:F8"/>
    <mergeCell ref="D10:F10"/>
    <mergeCell ref="C18:C19"/>
    <mergeCell ref="D23:F23"/>
    <mergeCell ref="D26:F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2017-05-04T06:01:36Z</dcterms:modified>
  <cp:category/>
  <cp:version/>
  <cp:contentType/>
  <cp:contentStatus/>
</cp:coreProperties>
</file>