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<sst xmlns="http://schemas.openxmlformats.org/spreadsheetml/2006/main" count="375" uniqueCount="260">
  <si>
    <t>Dział</t>
  </si>
  <si>
    <t>Treść</t>
  </si>
  <si>
    <t>010</t>
  </si>
  <si>
    <t>Rolnictwo i łowiectwo</t>
  </si>
  <si>
    <t>141 258,00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</si>
  <si>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</si>
  <si>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</si>
  <si>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</si>
  <si>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</si>
  <si>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600,00</t>
  </si>
  <si>
    <t>2010</t>
  </si>
  <si>
    <t>Dotacje celowe otrzymane z budżetu państwa na realizację zadań bieżących z zakresu administracji rządowej oraz innych zadań zleconych gminie (związkom gmin) ustawami</t>
  </si>
  <si>
    <t>140 658,00</t>
  </si>
  <si>
    <t>600</t>
  </si>
  <si>
    <t>Transport i łączność</t>
  </si>
  <si>
    <t>147 100,00</t>
  </si>
  <si>
    <t>60016</t>
  </si>
  <si>
    <t>Drogi publiczne gminne</t>
  </si>
  <si>
    <t>0960</t>
  </si>
  <si>
    <t>Otrzymane spadki, zapisy i darowizny w postaci pieniężnej</t>
  </si>
  <si>
    <t>14 600,00</t>
  </si>
  <si>
    <t>6630</t>
  </si>
  <si>
    <t>Dotacje celowe otrzymane z samorządu województwa na inwestycje i zakupy inwestycyjne realizowane na podstawie porozumień (umów) między jednostkami samorządu terytorialnego</t>
  </si>
  <si>
    <t>132 500,00</t>
  </si>
  <si>
    <t>700</t>
  </si>
  <si>
    <t>Gospodarka mieszkaniowa</t>
  </si>
  <si>
    <t>3 284 030,00</t>
  </si>
  <si>
    <t>70005</t>
  </si>
  <si>
    <t>Gospodarka gruntami i nieruchomościami</t>
  </si>
  <si>
    <t>0470</t>
  </si>
  <si>
    <t>Wpływy z opłat za zarząd, użytkowanie i użytkowanie wieczyste nieruchomości</t>
  </si>
  <si>
    <t>30 894,00</t>
  </si>
  <si>
    <t>180 000,00</t>
  </si>
  <si>
    <t>0770</t>
  </si>
  <si>
    <t>Wpłaty z tytułu odpłatnego nabycia prawa własności oraz prawa użytkowania wieczystego nieruchomości</t>
  </si>
  <si>
    <t>3 072 636,00</t>
  </si>
  <si>
    <t>0920</t>
  </si>
  <si>
    <t>Pozostałe odsetki</t>
  </si>
  <si>
    <t>500,00</t>
  </si>
  <si>
    <t>750</t>
  </si>
  <si>
    <t>Administracja publiczna</t>
  </si>
  <si>
    <t>56 327,00</t>
  </si>
  <si>
    <t>75011</t>
  </si>
  <si>
    <t>Urzędy wojewódzkie</t>
  </si>
  <si>
    <t>44 600,00</t>
  </si>
  <si>
    <t>75023</t>
  </si>
  <si>
    <t>Urzędy gmin (miast i miast na prawach powiatu)</t>
  </si>
  <si>
    <t>1 500,00</t>
  </si>
  <si>
    <t>0830</t>
  </si>
  <si>
    <t>Wpływy z usług</t>
  </si>
  <si>
    <t>75056</t>
  </si>
  <si>
    <t>Spis powszechny i inne</t>
  </si>
  <si>
    <t>10 227,00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</si>
  <si>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</si>
  <si>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</si>
  <si>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</si>
  <si>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</si>
  <si>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</si>
  <si>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</si>
  <si>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</si>
  <si>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8 026 024,00</t>
  </si>
  <si>
    <t>75601</t>
  </si>
  <si>
    <t>Wpływy z podatku dochodowego od osób fizycznych</t>
  </si>
  <si>
    <t>4 400,00</t>
  </si>
  <si>
    <t>0350</t>
  </si>
  <si>
    <t>Podatek od działalności gospodarczej osób fizycznych, opłacany w formie karty podatkowej</t>
  </si>
  <si>
    <t>4 000,00</t>
  </si>
  <si>
    <t>0910</t>
  </si>
  <si>
    <t>Odsetki od nieterminowych wpłat z tytułu podatków i opłat</t>
  </si>
  <si>
    <t>400,00</t>
  </si>
  <si>
    <t>75615</t>
  </si>
  <si>
    <t>Wpływy z podatku rolnego, podatku leśnego, podatku od czynności cywilnoprawnych, podatków i opłat lokalnych od osób prawnych i innych jednostek organizacyjnych</t>
  </si>
  <si>
    <t>1 327 887,00</t>
  </si>
  <si>
    <t>0310</t>
  </si>
  <si>
    <t>Podatek od nieruchomości</t>
  </si>
  <si>
    <t>1 026 367,00</t>
  </si>
  <si>
    <t>0320</t>
  </si>
  <si>
    <t>Podatek rolny</t>
  </si>
  <si>
    <t>179 600,00</t>
  </si>
  <si>
    <t>0330</t>
  </si>
  <si>
    <t>Podatek leśny</t>
  </si>
  <si>
    <t>2 420,00</t>
  </si>
  <si>
    <t>0340</t>
  </si>
  <si>
    <t>Podatek od środków transportowych</t>
  </si>
  <si>
    <t>58 000,00</t>
  </si>
  <si>
    <t>0500</t>
  </si>
  <si>
    <t>Podatek od czynności cywilnoprawnych</t>
  </si>
  <si>
    <t>60 000,00</t>
  </si>
  <si>
    <t>75616</t>
  </si>
  <si>
    <t>Wpływy z podatku rolnego, podatku leśnego, podatku od spadków i darowizn, podatku od czynności cywilno-prawnych oraz podatków i opłat lokalnych od osób fizycznych</t>
  </si>
  <si>
    <t>1 590 090,00</t>
  </si>
  <si>
    <t>660 000,00</t>
  </si>
  <si>
    <t>495 400,00</t>
  </si>
  <si>
    <t>190,00</t>
  </si>
  <si>
    <t>120 000,00</t>
  </si>
  <si>
    <t>0360</t>
  </si>
  <si>
    <t>Podatek od spadków i darowizn</t>
  </si>
  <si>
    <t>5 000,00</t>
  </si>
  <si>
    <t>0430</t>
  </si>
  <si>
    <t>Wpływy z opłaty targowej</t>
  </si>
  <si>
    <t>300 000,00</t>
  </si>
  <si>
    <t>0690</t>
  </si>
  <si>
    <t>Wpływy z różnych opłat</t>
  </si>
  <si>
    <t>3 000,00</t>
  </si>
  <si>
    <t>75618</t>
  </si>
  <si>
    <t>Wpływy z innych opłat stanowiących dochody jednostek samorządu terytorialnego na podstawie ustaw</t>
  </si>
  <si>
    <t>485 500,00</t>
  </si>
  <si>
    <t>0410</t>
  </si>
  <si>
    <t>Wpływy z opłaty skarbowej</t>
  </si>
  <si>
    <t>26 000,00</t>
  </si>
  <si>
    <t>0480</t>
  </si>
  <si>
    <t>Wpływy z opłat za zezwolenia na sprzedaż alkoholu</t>
  </si>
  <si>
    <t>85 000,00</t>
  </si>
  <si>
    <t>0490</t>
  </si>
  <si>
    <t>Wpływy z innych lokalnych opłat pobieranych przez jednostki samorządu terytorialnego na podstawie odrębnych ustaw</t>
  </si>
  <si>
    <t>373 000,00</t>
  </si>
  <si>
    <t>75621</t>
  </si>
  <si>
    <t>Udziały gmin w podatkach stanowiących dochód budżetu państwa</t>
  </si>
  <si>
    <t>4 618 147,00</t>
  </si>
  <si>
    <t>0010</t>
  </si>
  <si>
    <t>Podatek dochodowy od osób fizycznych</t>
  </si>
  <si>
    <t>4 548 147,00</t>
  </si>
  <si>
    <t>0020</t>
  </si>
  <si>
    <t>Podatek dochodowy od osób prawnych</t>
  </si>
  <si>
    <t>70 000,00</t>
  </si>
  <si>
    <t>758</t>
  </si>
  <si>
    <t>Różne rozliczenia</t>
  </si>
  <si>
    <t>5 855 303,00</t>
  </si>
  <si>
    <t>75801</t>
  </si>
  <si>
    <t>Część oświatowa subwencji ogólnej dla jednostek samorządu terytorialnego</t>
  </si>
  <si>
    <t>5 351 536,00</t>
  </si>
  <si>
    <t>2920</t>
  </si>
  <si>
    <t>Subwencje ogólne z budżetu państwa</t>
  </si>
  <si>
    <t>75807</t>
  </si>
  <si>
    <t>Część wyrównawcza subwencji ogólnej dla gmin</t>
  </si>
  <si>
    <t>408 498,00</t>
  </si>
  <si>
    <t>75814</t>
  </si>
  <si>
    <t>Różne rozliczenia finansowe</t>
  </si>
  <si>
    <t>95 269,00</t>
  </si>
  <si>
    <t>8 000,00</t>
  </si>
  <si>
    <t>20 000,00</t>
  </si>
  <si>
    <t>6680</t>
  </si>
  <si>
    <t>Wpłata środków finansowych z niewykorzystanych w terminie wydatków, które nie wygasają z upływem roku budżetowego</t>
  </si>
  <si>
    <t>67 269,00</t>
  </si>
  <si>
    <t>801</t>
  </si>
  <si>
    <t>Oświata i wychowanie</t>
  </si>
  <si>
    <t>425 880,00</t>
  </si>
  <si>
    <t>80101</t>
  </si>
  <si>
    <t>Szkoły podstawowe</t>
  </si>
  <si>
    <t>127 668,00</t>
  </si>
  <si>
    <t>9 599,00</t>
  </si>
  <si>
    <t>0970</t>
  </si>
  <si>
    <t>Wpływy z różnych dochodów</t>
  </si>
  <si>
    <t>2 619,00</t>
  </si>
  <si>
    <t>6330</t>
  </si>
  <si>
    <t>Dotacje celowe otrzymane z budżetu państwa na realizację inwestycji i zakupów inwestycyjnych własnych gmin (związków gmin)</t>
  </si>
  <si>
    <t>115 450,00</t>
  </si>
  <si>
    <t>80104</t>
  </si>
  <si>
    <t xml:space="preserve">Przedszkola </t>
  </si>
  <si>
    <t>298 212,00</t>
  </si>
  <si>
    <t>300,00</t>
  </si>
  <si>
    <t>190 000,00</t>
  </si>
  <si>
    <t>419,00</t>
  </si>
  <si>
    <t>2 493,00</t>
  </si>
  <si>
    <t>2310</t>
  </si>
  <si>
    <t>Dotacje celowe otrzymane z gminy na zadania bieżące realizowane na podstawie porozumień (umów) między jednostkami samorządu terytorialnego</t>
  </si>
  <si>
    <t>105 000,00</t>
  </si>
  <si>
    <t>852</t>
  </si>
  <si>
    <t>Pomoc społeczna</t>
  </si>
  <si>
    <t>1 409 774,00</t>
  </si>
  <si>
    <t>85212</t>
  </si>
  <si>
    <t>Świadczenia rodzinne, świadczenia z funduszu alimentacyjneego oraz składki na ubezpieczenia emerytalne i rentowe z ubezpieczenia społecznego</t>
  </si>
  <si>
    <t>1 280 855,00</t>
  </si>
  <si>
    <t>1 272 410,00</t>
  </si>
  <si>
    <t>2360</t>
  </si>
  <si>
    <t>Dochody jednostek samorządu terytorialnego związane z realizacją zadań z zakresu administracji rządowej oraz innych zadań zleconych ustawami</t>
  </si>
  <si>
    <t>8 445,00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</si>
  <si>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</si>
  <si>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</si>
  <si>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4 140,00</t>
  </si>
  <si>
    <t>2 050,00</t>
  </si>
  <si>
    <t>2030</t>
  </si>
  <si>
    <t>Dotacje celowe otrzymane z budżetu państwa na realizację własnych zadań bieżących gmin (związków gmin)</t>
  </si>
  <si>
    <t>2 090,00</t>
  </si>
  <si>
    <t>85214</t>
  </si>
  <si>
    <t>Zasiłki i pomoc w naturze oraz składki na ubezpieczenia emerytalne i rentowe</t>
  </si>
  <si>
    <t>49 100,00</t>
  </si>
  <si>
    <t>376,00</t>
  </si>
  <si>
    <t>48 724,00</t>
  </si>
  <si>
    <t>85216</t>
  </si>
  <si>
    <t>Zasiłki stałe</t>
  </si>
  <si>
    <t>20 685,00</t>
  </si>
  <si>
    <t>85219</t>
  </si>
  <si>
    <t>Ośrodki pomocy społecznej</t>
  </si>
  <si>
    <t>31 544,00</t>
  </si>
  <si>
    <t>2 700,00</t>
  </si>
  <si>
    <t>28 844,00</t>
  </si>
  <si>
    <t>85295</t>
  </si>
  <si>
    <t>23 450,00</t>
  </si>
  <si>
    <t>853</t>
  </si>
  <si>
    <t>Pozostałe zadania w zakresie polityki społecznej</t>
  </si>
  <si>
    <t>38 374,00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</si>
  <si>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</si>
  <si>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</si>
  <si>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</si>
  <si>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36 444,00</t>
  </si>
  <si>
    <t>2009</t>
  </si>
  <si>
    <t>1 930,00</t>
  </si>
  <si>
    <t>854</t>
  </si>
  <si>
    <t>Edukacyjna opieka wychowawcza</t>
  </si>
  <si>
    <t>23 901,00</t>
  </si>
  <si>
    <t>85415</t>
  </si>
  <si>
    <t>Pomoc materialna dla uczniów</t>
  </si>
  <si>
    <t>900</t>
  </si>
  <si>
    <t>Gospodarka komunalna i ochrona środowiska</t>
  </si>
  <si>
    <t>5 432 663,00</t>
  </si>
  <si>
    <t>90004</t>
  </si>
  <si>
    <t>Utrzymanie zieleni w miastach i gminach</t>
  </si>
  <si>
    <t>713 237,00</t>
  </si>
  <si>
    <t>Środki na dofinansowanie własnych inwestycji gmin (związków gmin), powiatów (związków powiatów), samorządów województw, pozyskane z innych źródeł</t>
  </si>
  <si>
    <t>6298</t>
  </si>
  <si>
    <t>90017</t>
  </si>
  <si>
    <t>Zakłady gospodarki komunalnej</t>
  </si>
  <si>
    <t>4 675 276,00</t>
  </si>
  <si>
    <t>675 276,00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</si>
  <si>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</si>
  <si>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</si>
  <si>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4 000 000,00</t>
  </si>
  <si>
    <t>90019</t>
  </si>
  <si>
    <t>Wpływy i wydatki związane z gromadzeniem środków z opłat i kar za korzystanie ze środowiska</t>
  </si>
  <si>
    <t>10 000,00</t>
  </si>
  <si>
    <t>90020</t>
  </si>
  <si>
    <t>Wpływy i wydatki związane z gromadzeniem środków z opłat produktowych</t>
  </si>
  <si>
    <t>1 000,00</t>
  </si>
  <si>
    <t>0400</t>
  </si>
  <si>
    <t>Wpływy z opłaty produktowej</t>
  </si>
  <si>
    <t>90095</t>
  </si>
  <si>
    <t>33 150,00</t>
  </si>
  <si>
    <t>33 000,00</t>
  </si>
  <si>
    <t>150,00</t>
  </si>
  <si>
    <t>921</t>
  </si>
  <si>
    <t>Kultura i ochrona dziedzictwa narodowego</t>
  </si>
  <si>
    <t>588 000,00</t>
  </si>
  <si>
    <t>92195</t>
  </si>
  <si>
    <t>Razem:</t>
  </si>
  <si>
    <t>25 429 534,00</t>
  </si>
  <si>
    <t>Plan</t>
  </si>
  <si>
    <t>Wykonanie</t>
  </si>
  <si>
    <t>Dochody</t>
  </si>
  <si>
    <t>80195</t>
  </si>
  <si>
    <t>2708</t>
  </si>
  <si>
    <t>Środki na dofinansowanie własnych zadań bieżących gmin (związków gmin), powiatów (związków powiatów), samorządów województw, pozyskane z innych źródeł</t>
  </si>
  <si>
    <t>Roz dział</t>
  </si>
  <si>
    <t>Para graf</t>
  </si>
  <si>
    <t>% wykona nia planu</t>
  </si>
  <si>
    <t>Dochody jednostek samorządu terytorialnego związane z realizacją zadań z zakresu administarcji rządowej oraz innych zadań zleconych ustawami</t>
  </si>
  <si>
    <t>85228</t>
  </si>
  <si>
    <t>Usługi opiekuńcze i specjalistyczne usługi opiekuńcze</t>
  </si>
  <si>
    <t>Informacja o przebiegu wykonania budżetu Gminy Kleszczewo za I półrocze 2011r.</t>
  </si>
  <si>
    <t>Kleszczewo 26.08.2011r.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</si>
</sst>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4" fontId="6" fillId="33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51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5" fillId="34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zoomScalePageLayoutView="0" workbookViewId="0" topLeftCell="A120">
      <selection activeCell="D139" sqref="D139"/>
    </sheetView>
  </sheetViews>
  <sheetFormatPr defaultColWidth="9.33203125" defaultRowHeight="12.75"/>
  <cols>
    <col min="1" max="1" width="5.5" style="1" customWidth="1"/>
    <col min="2" max="2" width="6.33203125" style="1" customWidth="1"/>
    <col min="3" max="3" width="5.83203125" style="1" customWidth="1"/>
    <col min="4" max="4" width="69" style="1" customWidth="1"/>
    <col min="5" max="5" width="14.5" style="2" customWidth="1"/>
    <col min="6" max="6" width="14.33203125" style="3" customWidth="1"/>
    <col min="7" max="7" width="7.16015625" style="4" customWidth="1"/>
  </cols>
  <sheetData>
    <row r="1" spans="1:7" ht="19.5" customHeight="1">
      <c r="A1" s="22" t="s">
        <v>258</v>
      </c>
      <c r="B1" s="23"/>
      <c r="C1" s="23"/>
      <c r="D1" s="23"/>
      <c r="E1" s="23"/>
      <c r="F1" s="23"/>
      <c r="G1" s="23"/>
    </row>
    <row r="2" ht="18.75" customHeight="1"/>
    <row r="3" spans="1:5" ht="15.75" customHeight="1">
      <c r="A3" s="24" t="s">
        <v>248</v>
      </c>
      <c r="B3" s="24"/>
      <c r="C3" s="24"/>
      <c r="D3" s="24"/>
      <c r="E3" s="24"/>
    </row>
    <row r="4" spans="1:7" ht="35.25" customHeight="1">
      <c r="A4" s="5" t="s">
        <v>0</v>
      </c>
      <c r="B4" s="5" t="s">
        <v>252</v>
      </c>
      <c r="C4" s="5" t="s">
        <v>253</v>
      </c>
      <c r="D4" s="5" t="s">
        <v>1</v>
      </c>
      <c r="E4" s="5" t="s">
        <v>246</v>
      </c>
      <c r="F4" s="6" t="s">
        <v>247</v>
      </c>
      <c r="G4" s="7" t="s">
        <v>254</v>
      </c>
    </row>
    <row r="5" spans="1:7" ht="16.5" customHeight="1">
      <c r="A5" s="5" t="s">
        <v>2</v>
      </c>
      <c r="B5" s="5"/>
      <c r="C5" s="5"/>
      <c r="D5" s="8" t="s">
        <v>3</v>
      </c>
      <c r="E5" s="9" t="s">
        <v>4</v>
      </c>
      <c r="F5" s="15">
        <f>F6</f>
        <v>140657.04</v>
      </c>
      <c r="G5" s="16">
        <f aca="true" t="shared" si="0" ref="G5:G21">F5*100/E5</f>
        <v>99.574565688315</v>
      </c>
    </row>
    <row r="6" spans="1:7" ht="16.5" customHeight="1">
      <c r="A6" s="12"/>
      <c r="B6" s="12" t="s">
        <v>5</v>
      </c>
      <c r="C6" s="12"/>
      <c r="D6" s="13" t="s">
        <v>6</v>
      </c>
      <c r="E6" s="14" t="s">
        <v>4</v>
      </c>
      <c r="F6" s="10">
        <f>F7+F8</f>
        <v>140657.04</v>
      </c>
      <c r="G6" s="11">
        <f t="shared" si="0"/>
        <v>99.574565688315</v>
      </c>
    </row>
    <row r="7" spans="1:7" ht="38.25" customHeight="1">
      <c r="A7" s="12"/>
      <c r="B7" s="12"/>
      <c r="C7" s="12" t="s">
        <v>7</v>
      </c>
      <c r="D7" s="13" t="s">
        <v>8</v>
      </c>
      <c r="E7" s="14" t="s">
        <v>9</v>
      </c>
      <c r="F7" s="10"/>
      <c r="G7" s="11">
        <f t="shared" si="0"/>
        <v>0</v>
      </c>
    </row>
    <row r="8" spans="1:7" ht="42.75" customHeight="1">
      <c r="A8" s="12"/>
      <c r="B8" s="12"/>
      <c r="C8" s="12" t="s">
        <v>10</v>
      </c>
      <c r="D8" s="13" t="s">
        <v>11</v>
      </c>
      <c r="E8" s="14" t="s">
        <v>12</v>
      </c>
      <c r="F8" s="10">
        <v>140657.04</v>
      </c>
      <c r="G8" s="11">
        <f t="shared" si="0"/>
        <v>99.99931749349486</v>
      </c>
    </row>
    <row r="9" spans="1:7" ht="16.5" customHeight="1">
      <c r="A9" s="5" t="s">
        <v>13</v>
      </c>
      <c r="B9" s="5"/>
      <c r="C9" s="5"/>
      <c r="D9" s="8" t="s">
        <v>14</v>
      </c>
      <c r="E9" s="9" t="s">
        <v>15</v>
      </c>
      <c r="F9" s="15">
        <f>F10</f>
        <v>10511.52</v>
      </c>
      <c r="G9" s="16">
        <f t="shared" si="0"/>
        <v>7.145832766825289</v>
      </c>
    </row>
    <row r="10" spans="1:7" ht="16.5" customHeight="1">
      <c r="A10" s="12"/>
      <c r="B10" s="12" t="s">
        <v>16</v>
      </c>
      <c r="C10" s="12"/>
      <c r="D10" s="13" t="s">
        <v>17</v>
      </c>
      <c r="E10" s="14" t="s">
        <v>15</v>
      </c>
      <c r="F10" s="10">
        <f>F11+F12</f>
        <v>10511.52</v>
      </c>
      <c r="G10" s="11">
        <f t="shared" si="0"/>
        <v>7.145832766825289</v>
      </c>
    </row>
    <row r="11" spans="1:7" ht="16.5" customHeight="1">
      <c r="A11" s="12"/>
      <c r="B11" s="12"/>
      <c r="C11" s="12" t="s">
        <v>18</v>
      </c>
      <c r="D11" s="13" t="s">
        <v>19</v>
      </c>
      <c r="E11" s="14" t="s">
        <v>20</v>
      </c>
      <c r="F11" s="10">
        <v>10511.52</v>
      </c>
      <c r="G11" s="11">
        <f t="shared" si="0"/>
        <v>71.99671232876712</v>
      </c>
    </row>
    <row r="12" spans="1:7" ht="43.5" customHeight="1">
      <c r="A12" s="12"/>
      <c r="B12" s="12"/>
      <c r="C12" s="12" t="s">
        <v>21</v>
      </c>
      <c r="D12" s="13" t="s">
        <v>22</v>
      </c>
      <c r="E12" s="14" t="s">
        <v>23</v>
      </c>
      <c r="F12" s="10"/>
      <c r="G12" s="11">
        <f t="shared" si="0"/>
        <v>0</v>
      </c>
    </row>
    <row r="13" spans="1:7" ht="16.5" customHeight="1">
      <c r="A13" s="5" t="s">
        <v>24</v>
      </c>
      <c r="B13" s="5"/>
      <c r="C13" s="5"/>
      <c r="D13" s="8" t="s">
        <v>25</v>
      </c>
      <c r="E13" s="9" t="s">
        <v>26</v>
      </c>
      <c r="F13" s="15">
        <f>F14</f>
        <v>118368.04999999999</v>
      </c>
      <c r="G13" s="16">
        <f t="shared" si="0"/>
        <v>3.6043534925076806</v>
      </c>
    </row>
    <row r="14" spans="1:7" ht="16.5" customHeight="1">
      <c r="A14" s="12"/>
      <c r="B14" s="12" t="s">
        <v>27</v>
      </c>
      <c r="C14" s="12"/>
      <c r="D14" s="13" t="s">
        <v>28</v>
      </c>
      <c r="E14" s="14" t="s">
        <v>26</v>
      </c>
      <c r="F14" s="10">
        <f>F15+F16+F17+F18</f>
        <v>118368.04999999999</v>
      </c>
      <c r="G14" s="11">
        <f t="shared" si="0"/>
        <v>3.6043534925076806</v>
      </c>
    </row>
    <row r="15" spans="1:7" ht="19.5" customHeight="1">
      <c r="A15" s="12"/>
      <c r="B15" s="12"/>
      <c r="C15" s="12" t="s">
        <v>29</v>
      </c>
      <c r="D15" s="13" t="s">
        <v>30</v>
      </c>
      <c r="E15" s="14" t="s">
        <v>31</v>
      </c>
      <c r="F15" s="10">
        <v>7132.56</v>
      </c>
      <c r="G15" s="11">
        <f t="shared" si="0"/>
        <v>23.08720139832977</v>
      </c>
    </row>
    <row r="16" spans="1:7" ht="42" customHeight="1">
      <c r="A16" s="12"/>
      <c r="B16" s="12"/>
      <c r="C16" s="12" t="s">
        <v>7</v>
      </c>
      <c r="D16" s="13" t="s">
        <v>8</v>
      </c>
      <c r="E16" s="14" t="s">
        <v>32</v>
      </c>
      <c r="F16" s="10">
        <v>67113.73</v>
      </c>
      <c r="G16" s="11">
        <f t="shared" si="0"/>
        <v>37.285405555555556</v>
      </c>
    </row>
    <row r="17" spans="1:7" ht="29.25" customHeight="1">
      <c r="A17" s="12"/>
      <c r="B17" s="12"/>
      <c r="C17" s="12" t="s">
        <v>33</v>
      </c>
      <c r="D17" s="13" t="s">
        <v>34</v>
      </c>
      <c r="E17" s="14" t="s">
        <v>35</v>
      </c>
      <c r="F17" s="10">
        <v>44000</v>
      </c>
      <c r="G17" s="11">
        <f t="shared" si="0"/>
        <v>1.4319951989106423</v>
      </c>
    </row>
    <row r="18" spans="1:7" ht="16.5" customHeight="1">
      <c r="A18" s="12"/>
      <c r="B18" s="12"/>
      <c r="C18" s="12" t="s">
        <v>36</v>
      </c>
      <c r="D18" s="13" t="s">
        <v>37</v>
      </c>
      <c r="E18" s="14" t="s">
        <v>38</v>
      </c>
      <c r="F18" s="10">
        <v>121.76</v>
      </c>
      <c r="G18" s="11">
        <f t="shared" si="0"/>
        <v>24.352</v>
      </c>
    </row>
    <row r="19" spans="1:7" ht="16.5" customHeight="1">
      <c r="A19" s="5" t="s">
        <v>39</v>
      </c>
      <c r="B19" s="5"/>
      <c r="C19" s="5"/>
      <c r="D19" s="8" t="s">
        <v>40</v>
      </c>
      <c r="E19" s="9" t="s">
        <v>41</v>
      </c>
      <c r="F19" s="15">
        <f>F20+F23+F26</f>
        <v>33171.75</v>
      </c>
      <c r="G19" s="16">
        <f t="shared" si="0"/>
        <v>58.89138423846468</v>
      </c>
    </row>
    <row r="20" spans="1:7" ht="16.5" customHeight="1">
      <c r="A20" s="12"/>
      <c r="B20" s="12" t="s">
        <v>42</v>
      </c>
      <c r="C20" s="12"/>
      <c r="D20" s="13" t="s">
        <v>43</v>
      </c>
      <c r="E20" s="14" t="s">
        <v>44</v>
      </c>
      <c r="F20" s="10">
        <f>F21+F22</f>
        <v>22303.85</v>
      </c>
      <c r="G20" s="11">
        <f t="shared" si="0"/>
        <v>50.008632286995514</v>
      </c>
    </row>
    <row r="21" spans="1:7" ht="39.75" customHeight="1">
      <c r="A21" s="12"/>
      <c r="B21" s="12"/>
      <c r="C21" s="12" t="s">
        <v>10</v>
      </c>
      <c r="D21" s="13" t="s">
        <v>11</v>
      </c>
      <c r="E21" s="14" t="s">
        <v>44</v>
      </c>
      <c r="F21" s="10">
        <v>22293</v>
      </c>
      <c r="G21" s="11">
        <f t="shared" si="0"/>
        <v>49.98430493273543</v>
      </c>
    </row>
    <row r="22" spans="1:7" ht="30" customHeight="1">
      <c r="A22" s="12"/>
      <c r="B22" s="12"/>
      <c r="C22" s="12" t="s">
        <v>174</v>
      </c>
      <c r="D22" s="13" t="s">
        <v>255</v>
      </c>
      <c r="E22" s="14"/>
      <c r="F22" s="10">
        <v>10.85</v>
      </c>
      <c r="G22" s="11"/>
    </row>
    <row r="23" spans="1:7" ht="16.5" customHeight="1">
      <c r="A23" s="12"/>
      <c r="B23" s="12" t="s">
        <v>45</v>
      </c>
      <c r="C23" s="12"/>
      <c r="D23" s="13" t="s">
        <v>46</v>
      </c>
      <c r="E23" s="14" t="s">
        <v>47</v>
      </c>
      <c r="F23" s="10">
        <f>F24+F25</f>
        <v>640.9</v>
      </c>
      <c r="G23" s="11">
        <f>F23*100/E23</f>
        <v>42.72666666666667</v>
      </c>
    </row>
    <row r="24" spans="1:7" ht="16.5" customHeight="1">
      <c r="A24" s="12"/>
      <c r="B24" s="12"/>
      <c r="C24" s="12" t="s">
        <v>48</v>
      </c>
      <c r="D24" s="13" t="s">
        <v>49</v>
      </c>
      <c r="E24" s="14" t="s">
        <v>47</v>
      </c>
      <c r="F24" s="10">
        <v>603.9</v>
      </c>
      <c r="G24" s="11">
        <f>F24*100/E24</f>
        <v>40.26</v>
      </c>
    </row>
    <row r="25" spans="1:7" ht="16.5" customHeight="1">
      <c r="A25" s="12"/>
      <c r="B25" s="12"/>
      <c r="C25" s="12" t="s">
        <v>151</v>
      </c>
      <c r="D25" s="13" t="s">
        <v>152</v>
      </c>
      <c r="E25" s="14"/>
      <c r="F25" s="10">
        <v>37</v>
      </c>
      <c r="G25" s="11"/>
    </row>
    <row r="26" spans="1:7" ht="16.5" customHeight="1">
      <c r="A26" s="12"/>
      <c r="B26" s="12" t="s">
        <v>50</v>
      </c>
      <c r="C26" s="12"/>
      <c r="D26" s="13" t="s">
        <v>51</v>
      </c>
      <c r="E26" s="14" t="s">
        <v>52</v>
      </c>
      <c r="F26" s="10">
        <f>F27</f>
        <v>10227</v>
      </c>
      <c r="G26" s="11">
        <f aca="true" t="shared" si="1" ref="G26:G40">F26*100/E26</f>
        <v>100</v>
      </c>
    </row>
    <row r="27" spans="1:7" ht="40.5" customHeight="1">
      <c r="A27" s="12"/>
      <c r="B27" s="12"/>
      <c r="C27" s="12" t="s">
        <v>10</v>
      </c>
      <c r="D27" s="13" t="s">
        <v>11</v>
      </c>
      <c r="E27" s="14" t="s">
        <v>52</v>
      </c>
      <c r="F27" s="10">
        <v>10227</v>
      </c>
      <c r="G27" s="11">
        <f t="shared" si="1"/>
        <v>100</v>
      </c>
    </row>
    <row r="28" spans="1:7" ht="27.75" customHeight="1">
      <c r="A28" s="5" t="s">
        <v>53</v>
      </c>
      <c r="B28" s="5"/>
      <c r="C28" s="5"/>
      <c r="D28" s="8" t="s">
        <v>54</v>
      </c>
      <c r="E28" s="9" t="s">
        <v>55</v>
      </c>
      <c r="F28" s="15">
        <f>F29</f>
        <v>450</v>
      </c>
      <c r="G28" s="16">
        <f t="shared" si="1"/>
        <v>50</v>
      </c>
    </row>
    <row r="29" spans="1:7" ht="19.5" customHeight="1">
      <c r="A29" s="12"/>
      <c r="B29" s="12" t="s">
        <v>56</v>
      </c>
      <c r="C29" s="12"/>
      <c r="D29" s="13" t="s">
        <v>57</v>
      </c>
      <c r="E29" s="14" t="s">
        <v>55</v>
      </c>
      <c r="F29" s="10">
        <f>F30</f>
        <v>450</v>
      </c>
      <c r="G29" s="11">
        <f t="shared" si="1"/>
        <v>50</v>
      </c>
    </row>
    <row r="30" spans="1:7" ht="39" customHeight="1">
      <c r="A30" s="12"/>
      <c r="B30" s="12"/>
      <c r="C30" s="12" t="s">
        <v>10</v>
      </c>
      <c r="D30" s="13" t="s">
        <v>11</v>
      </c>
      <c r="E30" s="14" t="s">
        <v>55</v>
      </c>
      <c r="F30" s="10">
        <v>450</v>
      </c>
      <c r="G30" s="11">
        <f t="shared" si="1"/>
        <v>50</v>
      </c>
    </row>
    <row r="31" spans="1:7" ht="38.25" customHeight="1">
      <c r="A31" s="5" t="s">
        <v>58</v>
      </c>
      <c r="B31" s="5"/>
      <c r="C31" s="5"/>
      <c r="D31" s="8" t="s">
        <v>59</v>
      </c>
      <c r="E31" s="9" t="s">
        <v>60</v>
      </c>
      <c r="F31" s="15">
        <f>F32+F35+F43+F53+F59</f>
        <v>4100011.84</v>
      </c>
      <c r="G31" s="16">
        <f t="shared" si="1"/>
        <v>51.08397183960576</v>
      </c>
    </row>
    <row r="32" spans="1:7" ht="16.5" customHeight="1">
      <c r="A32" s="12"/>
      <c r="B32" s="12" t="s">
        <v>61</v>
      </c>
      <c r="C32" s="12"/>
      <c r="D32" s="13" t="s">
        <v>62</v>
      </c>
      <c r="E32" s="14" t="s">
        <v>63</v>
      </c>
      <c r="F32" s="10">
        <f>F33+F34</f>
        <v>141.76</v>
      </c>
      <c r="G32" s="11">
        <f t="shared" si="1"/>
        <v>3.2218181818181817</v>
      </c>
    </row>
    <row r="33" spans="1:7" ht="24" customHeight="1">
      <c r="A33" s="12"/>
      <c r="B33" s="12"/>
      <c r="C33" s="12" t="s">
        <v>64</v>
      </c>
      <c r="D33" s="13" t="s">
        <v>65</v>
      </c>
      <c r="E33" s="14" t="s">
        <v>66</v>
      </c>
      <c r="F33" s="10">
        <v>59.49</v>
      </c>
      <c r="G33" s="11">
        <f t="shared" si="1"/>
        <v>1.48725</v>
      </c>
    </row>
    <row r="34" spans="1:7" ht="16.5" customHeight="1">
      <c r="A34" s="12"/>
      <c r="B34" s="12"/>
      <c r="C34" s="12" t="s">
        <v>67</v>
      </c>
      <c r="D34" s="13" t="s">
        <v>68</v>
      </c>
      <c r="E34" s="14" t="s">
        <v>69</v>
      </c>
      <c r="F34" s="10">
        <v>82.27</v>
      </c>
      <c r="G34" s="11">
        <f t="shared" si="1"/>
        <v>20.5675</v>
      </c>
    </row>
    <row r="35" spans="1:7" ht="35.25" customHeight="1">
      <c r="A35" s="12"/>
      <c r="B35" s="12" t="s">
        <v>70</v>
      </c>
      <c r="C35" s="12"/>
      <c r="D35" s="13" t="s">
        <v>71</v>
      </c>
      <c r="E35" s="14" t="s">
        <v>72</v>
      </c>
      <c r="F35" s="10">
        <f>SUM(F36:F42)</f>
        <v>721079.29</v>
      </c>
      <c r="G35" s="11">
        <f t="shared" si="1"/>
        <v>54.302759948700455</v>
      </c>
    </row>
    <row r="36" spans="1:7" ht="16.5" customHeight="1">
      <c r="A36" s="12"/>
      <c r="B36" s="12"/>
      <c r="C36" s="12" t="s">
        <v>73</v>
      </c>
      <c r="D36" s="13" t="s">
        <v>74</v>
      </c>
      <c r="E36" s="14" t="s">
        <v>75</v>
      </c>
      <c r="F36" s="10">
        <v>551252.49</v>
      </c>
      <c r="G36" s="11">
        <f t="shared" si="1"/>
        <v>53.70910113049231</v>
      </c>
    </row>
    <row r="37" spans="1:7" ht="16.5" customHeight="1">
      <c r="A37" s="12"/>
      <c r="B37" s="12"/>
      <c r="C37" s="12" t="s">
        <v>76</v>
      </c>
      <c r="D37" s="13" t="s">
        <v>77</v>
      </c>
      <c r="E37" s="14" t="s">
        <v>78</v>
      </c>
      <c r="F37" s="10">
        <v>92628</v>
      </c>
      <c r="G37" s="11">
        <f t="shared" si="1"/>
        <v>51.57461024498886</v>
      </c>
    </row>
    <row r="38" spans="1:7" ht="16.5" customHeight="1">
      <c r="A38" s="12"/>
      <c r="B38" s="12"/>
      <c r="C38" s="12" t="s">
        <v>79</v>
      </c>
      <c r="D38" s="13" t="s">
        <v>80</v>
      </c>
      <c r="E38" s="14" t="s">
        <v>81</v>
      </c>
      <c r="F38" s="10">
        <v>1247</v>
      </c>
      <c r="G38" s="11">
        <f t="shared" si="1"/>
        <v>51.52892561983471</v>
      </c>
    </row>
    <row r="39" spans="1:7" ht="16.5" customHeight="1">
      <c r="A39" s="12"/>
      <c r="B39" s="12"/>
      <c r="C39" s="12" t="s">
        <v>82</v>
      </c>
      <c r="D39" s="13" t="s">
        <v>83</v>
      </c>
      <c r="E39" s="14" t="s">
        <v>84</v>
      </c>
      <c r="F39" s="10">
        <v>31949</v>
      </c>
      <c r="G39" s="11">
        <f t="shared" si="1"/>
        <v>55.08448275862069</v>
      </c>
    </row>
    <row r="40" spans="1:7" ht="16.5" customHeight="1">
      <c r="A40" s="12"/>
      <c r="B40" s="12"/>
      <c r="C40" s="12" t="s">
        <v>85</v>
      </c>
      <c r="D40" s="13" t="s">
        <v>86</v>
      </c>
      <c r="E40" s="14" t="s">
        <v>87</v>
      </c>
      <c r="F40" s="10">
        <v>42869</v>
      </c>
      <c r="G40" s="11">
        <f t="shared" si="1"/>
        <v>71.44833333333334</v>
      </c>
    </row>
    <row r="41" spans="1:7" ht="16.5" customHeight="1">
      <c r="A41" s="12"/>
      <c r="B41" s="12"/>
      <c r="C41" s="12" t="s">
        <v>101</v>
      </c>
      <c r="D41" s="13" t="s">
        <v>102</v>
      </c>
      <c r="E41" s="14"/>
      <c r="F41" s="10">
        <v>8.8</v>
      </c>
      <c r="G41" s="11"/>
    </row>
    <row r="42" spans="1:7" ht="16.5" customHeight="1">
      <c r="A42" s="12"/>
      <c r="B42" s="12"/>
      <c r="C42" s="12" t="s">
        <v>67</v>
      </c>
      <c r="D42" s="13" t="s">
        <v>68</v>
      </c>
      <c r="E42" s="14" t="s">
        <v>47</v>
      </c>
      <c r="F42" s="10">
        <v>1125</v>
      </c>
      <c r="G42" s="11">
        <f aca="true" t="shared" si="2" ref="G42:G56">F42*100/E42</f>
        <v>75</v>
      </c>
    </row>
    <row r="43" spans="1:7" ht="34.5" customHeight="1">
      <c r="A43" s="12"/>
      <c r="B43" s="12" t="s">
        <v>88</v>
      </c>
      <c r="C43" s="12"/>
      <c r="D43" s="13" t="s">
        <v>89</v>
      </c>
      <c r="E43" s="14" t="s">
        <v>90</v>
      </c>
      <c r="F43" s="10">
        <f>SUM(F44:F52)</f>
        <v>947872.89</v>
      </c>
      <c r="G43" s="11">
        <f t="shared" si="2"/>
        <v>59.61127294681433</v>
      </c>
    </row>
    <row r="44" spans="1:7" ht="16.5" customHeight="1">
      <c r="A44" s="12"/>
      <c r="B44" s="12"/>
      <c r="C44" s="12" t="s">
        <v>73</v>
      </c>
      <c r="D44" s="13" t="s">
        <v>74</v>
      </c>
      <c r="E44" s="14" t="s">
        <v>91</v>
      </c>
      <c r="F44" s="10">
        <v>420629.48</v>
      </c>
      <c r="G44" s="11">
        <f t="shared" si="2"/>
        <v>63.73173939393939</v>
      </c>
    </row>
    <row r="45" spans="1:7" ht="16.5" customHeight="1">
      <c r="A45" s="12"/>
      <c r="B45" s="12"/>
      <c r="C45" s="12" t="s">
        <v>76</v>
      </c>
      <c r="D45" s="13" t="s">
        <v>77</v>
      </c>
      <c r="E45" s="14" t="s">
        <v>92</v>
      </c>
      <c r="F45" s="10">
        <v>267249.84</v>
      </c>
      <c r="G45" s="11">
        <f t="shared" si="2"/>
        <v>53.946273718207514</v>
      </c>
    </row>
    <row r="46" spans="1:7" ht="16.5" customHeight="1">
      <c r="A46" s="12"/>
      <c r="B46" s="12"/>
      <c r="C46" s="12" t="s">
        <v>79</v>
      </c>
      <c r="D46" s="13" t="s">
        <v>80</v>
      </c>
      <c r="E46" s="14" t="s">
        <v>93</v>
      </c>
      <c r="F46" s="10">
        <v>114</v>
      </c>
      <c r="G46" s="11">
        <f t="shared" si="2"/>
        <v>60</v>
      </c>
    </row>
    <row r="47" spans="1:7" ht="16.5" customHeight="1">
      <c r="A47" s="12"/>
      <c r="B47" s="12"/>
      <c r="C47" s="12" t="s">
        <v>82</v>
      </c>
      <c r="D47" s="13" t="s">
        <v>83</v>
      </c>
      <c r="E47" s="14" t="s">
        <v>94</v>
      </c>
      <c r="F47" s="10">
        <v>65644</v>
      </c>
      <c r="G47" s="11">
        <f t="shared" si="2"/>
        <v>54.70333333333333</v>
      </c>
    </row>
    <row r="48" spans="1:7" ht="16.5" customHeight="1">
      <c r="A48" s="12"/>
      <c r="B48" s="12"/>
      <c r="C48" s="12" t="s">
        <v>95</v>
      </c>
      <c r="D48" s="13" t="s">
        <v>96</v>
      </c>
      <c r="E48" s="14" t="s">
        <v>97</v>
      </c>
      <c r="F48" s="10">
        <v>1398</v>
      </c>
      <c r="G48" s="11">
        <f t="shared" si="2"/>
        <v>27.96</v>
      </c>
    </row>
    <row r="49" spans="1:7" ht="16.5" customHeight="1">
      <c r="A49" s="12"/>
      <c r="B49" s="12"/>
      <c r="C49" s="12" t="s">
        <v>98</v>
      </c>
      <c r="D49" s="13" t="s">
        <v>99</v>
      </c>
      <c r="E49" s="14" t="s">
        <v>47</v>
      </c>
      <c r="F49" s="10">
        <v>470</v>
      </c>
      <c r="G49" s="11">
        <f t="shared" si="2"/>
        <v>31.333333333333332</v>
      </c>
    </row>
    <row r="50" spans="1:7" ht="16.5" customHeight="1">
      <c r="A50" s="12"/>
      <c r="B50" s="12"/>
      <c r="C50" s="12" t="s">
        <v>85</v>
      </c>
      <c r="D50" s="13" t="s">
        <v>86</v>
      </c>
      <c r="E50" s="14" t="s">
        <v>100</v>
      </c>
      <c r="F50" s="10">
        <v>185587.83</v>
      </c>
      <c r="G50" s="11">
        <f t="shared" si="2"/>
        <v>61.86261</v>
      </c>
    </row>
    <row r="51" spans="1:7" ht="16.5" customHeight="1">
      <c r="A51" s="12"/>
      <c r="B51" s="12"/>
      <c r="C51" s="12" t="s">
        <v>101</v>
      </c>
      <c r="D51" s="13" t="s">
        <v>102</v>
      </c>
      <c r="E51" s="14" t="s">
        <v>103</v>
      </c>
      <c r="F51" s="10">
        <v>2489.9</v>
      </c>
      <c r="G51" s="11">
        <f t="shared" si="2"/>
        <v>82.99666666666667</v>
      </c>
    </row>
    <row r="52" spans="1:7" ht="16.5" customHeight="1">
      <c r="A52" s="12"/>
      <c r="B52" s="12"/>
      <c r="C52" s="12" t="s">
        <v>67</v>
      </c>
      <c r="D52" s="13" t="s">
        <v>68</v>
      </c>
      <c r="E52" s="14" t="s">
        <v>97</v>
      </c>
      <c r="F52" s="10">
        <v>4289.84</v>
      </c>
      <c r="G52" s="11">
        <f t="shared" si="2"/>
        <v>85.7968</v>
      </c>
    </row>
    <row r="53" spans="1:7" ht="26.25" customHeight="1">
      <c r="A53" s="12"/>
      <c r="B53" s="12" t="s">
        <v>104</v>
      </c>
      <c r="C53" s="12"/>
      <c r="D53" s="13" t="s">
        <v>105</v>
      </c>
      <c r="E53" s="14" t="s">
        <v>106</v>
      </c>
      <c r="F53" s="10">
        <f>SUM(F54:F58)</f>
        <v>454701.2</v>
      </c>
      <c r="G53" s="11">
        <f t="shared" si="2"/>
        <v>93.656271884655</v>
      </c>
    </row>
    <row r="54" spans="1:7" ht="16.5" customHeight="1">
      <c r="A54" s="12"/>
      <c r="B54" s="12"/>
      <c r="C54" s="12" t="s">
        <v>107</v>
      </c>
      <c r="D54" s="13" t="s">
        <v>108</v>
      </c>
      <c r="E54" s="14" t="s">
        <v>109</v>
      </c>
      <c r="F54" s="10">
        <v>11284</v>
      </c>
      <c r="G54" s="11">
        <f t="shared" si="2"/>
        <v>43.4</v>
      </c>
    </row>
    <row r="55" spans="1:7" ht="16.5" customHeight="1">
      <c r="A55" s="12"/>
      <c r="B55" s="12"/>
      <c r="C55" s="12" t="s">
        <v>110</v>
      </c>
      <c r="D55" s="13" t="s">
        <v>111</v>
      </c>
      <c r="E55" s="14" t="s">
        <v>112</v>
      </c>
      <c r="F55" s="10">
        <v>65220.33</v>
      </c>
      <c r="G55" s="11">
        <f t="shared" si="2"/>
        <v>76.7298</v>
      </c>
    </row>
    <row r="56" spans="1:7" ht="25.5" customHeight="1">
      <c r="A56" s="12"/>
      <c r="B56" s="12"/>
      <c r="C56" s="12" t="s">
        <v>113</v>
      </c>
      <c r="D56" s="13" t="s">
        <v>114</v>
      </c>
      <c r="E56" s="14" t="s">
        <v>115</v>
      </c>
      <c r="F56" s="10">
        <v>376901.02</v>
      </c>
      <c r="G56" s="11">
        <f t="shared" si="2"/>
        <v>101.04584986595174</v>
      </c>
    </row>
    <row r="57" spans="1:7" ht="19.5" customHeight="1">
      <c r="A57" s="12"/>
      <c r="B57" s="12"/>
      <c r="C57" s="12" t="s">
        <v>101</v>
      </c>
      <c r="D57" s="13" t="s">
        <v>102</v>
      </c>
      <c r="E57" s="14"/>
      <c r="F57" s="10">
        <v>8.8</v>
      </c>
      <c r="G57" s="11"/>
    </row>
    <row r="58" spans="1:7" ht="16.5" customHeight="1">
      <c r="A58" s="12"/>
      <c r="B58" s="12"/>
      <c r="C58" s="12" t="s">
        <v>36</v>
      </c>
      <c r="D58" s="13" t="s">
        <v>37</v>
      </c>
      <c r="E58" s="14" t="s">
        <v>47</v>
      </c>
      <c r="F58" s="10">
        <v>1287.05</v>
      </c>
      <c r="G58" s="11">
        <f aca="true" t="shared" si="3" ref="G58:G69">F58*100/E58</f>
        <v>85.80333333333333</v>
      </c>
    </row>
    <row r="59" spans="1:7" ht="16.5" customHeight="1">
      <c r="A59" s="12"/>
      <c r="B59" s="12" t="s">
        <v>116</v>
      </c>
      <c r="C59" s="12"/>
      <c r="D59" s="13" t="s">
        <v>117</v>
      </c>
      <c r="E59" s="14" t="s">
        <v>118</v>
      </c>
      <c r="F59" s="10">
        <f>SUM(F60:F61)</f>
        <v>1976216.7</v>
      </c>
      <c r="G59" s="11">
        <f t="shared" si="3"/>
        <v>42.792416525502546</v>
      </c>
    </row>
    <row r="60" spans="1:7" ht="16.5" customHeight="1">
      <c r="A60" s="12"/>
      <c r="B60" s="12"/>
      <c r="C60" s="12" t="s">
        <v>119</v>
      </c>
      <c r="D60" s="13" t="s">
        <v>120</v>
      </c>
      <c r="E60" s="14" t="s">
        <v>121</v>
      </c>
      <c r="F60" s="10">
        <v>1948466</v>
      </c>
      <c r="G60" s="11">
        <f t="shared" si="3"/>
        <v>42.840875635725936</v>
      </c>
    </row>
    <row r="61" spans="1:7" ht="16.5" customHeight="1">
      <c r="A61" s="12"/>
      <c r="B61" s="12"/>
      <c r="C61" s="12" t="s">
        <v>122</v>
      </c>
      <c r="D61" s="13" t="s">
        <v>123</v>
      </c>
      <c r="E61" s="14" t="s">
        <v>124</v>
      </c>
      <c r="F61" s="10">
        <v>27750.7</v>
      </c>
      <c r="G61" s="11">
        <f t="shared" si="3"/>
        <v>39.643857142857144</v>
      </c>
    </row>
    <row r="62" spans="1:7" ht="16.5" customHeight="1">
      <c r="A62" s="5" t="s">
        <v>125</v>
      </c>
      <c r="B62" s="5"/>
      <c r="C62" s="5"/>
      <c r="D62" s="8" t="s">
        <v>126</v>
      </c>
      <c r="E62" s="9" t="s">
        <v>127</v>
      </c>
      <c r="F62" s="15">
        <f>F63+F65+F67</f>
        <v>3903219.44</v>
      </c>
      <c r="G62" s="16">
        <f t="shared" si="3"/>
        <v>66.66127167116714</v>
      </c>
    </row>
    <row r="63" spans="1:7" ht="19.5" customHeight="1">
      <c r="A63" s="12"/>
      <c r="B63" s="12" t="s">
        <v>128</v>
      </c>
      <c r="C63" s="12"/>
      <c r="D63" s="13" t="s">
        <v>129</v>
      </c>
      <c r="E63" s="14" t="s">
        <v>130</v>
      </c>
      <c r="F63" s="10">
        <f>F64</f>
        <v>3293256</v>
      </c>
      <c r="G63" s="11">
        <f t="shared" si="3"/>
        <v>61.538519034535135</v>
      </c>
    </row>
    <row r="64" spans="1:7" ht="16.5" customHeight="1">
      <c r="A64" s="12"/>
      <c r="B64" s="12"/>
      <c r="C64" s="12" t="s">
        <v>131</v>
      </c>
      <c r="D64" s="13" t="s">
        <v>132</v>
      </c>
      <c r="E64" s="14" t="s">
        <v>130</v>
      </c>
      <c r="F64" s="10">
        <v>3293256</v>
      </c>
      <c r="G64" s="11">
        <f t="shared" si="3"/>
        <v>61.538519034535135</v>
      </c>
    </row>
    <row r="65" spans="1:7" ht="16.5" customHeight="1">
      <c r="A65" s="12"/>
      <c r="B65" s="12" t="s">
        <v>133</v>
      </c>
      <c r="C65" s="12"/>
      <c r="D65" s="13" t="s">
        <v>134</v>
      </c>
      <c r="E65" s="14" t="s">
        <v>135</v>
      </c>
      <c r="F65" s="10">
        <f>F66</f>
        <v>204252</v>
      </c>
      <c r="G65" s="11">
        <f t="shared" si="3"/>
        <v>50.00073439772043</v>
      </c>
    </row>
    <row r="66" spans="1:7" ht="16.5" customHeight="1">
      <c r="A66" s="12"/>
      <c r="B66" s="12"/>
      <c r="C66" s="12" t="s">
        <v>131</v>
      </c>
      <c r="D66" s="13" t="s">
        <v>132</v>
      </c>
      <c r="E66" s="14" t="s">
        <v>135</v>
      </c>
      <c r="F66" s="10">
        <v>204252</v>
      </c>
      <c r="G66" s="11">
        <f t="shared" si="3"/>
        <v>50.00073439772043</v>
      </c>
    </row>
    <row r="67" spans="1:7" ht="16.5" customHeight="1">
      <c r="A67" s="12"/>
      <c r="B67" s="12" t="s">
        <v>136</v>
      </c>
      <c r="C67" s="12"/>
      <c r="D67" s="13" t="s">
        <v>137</v>
      </c>
      <c r="E67" s="14" t="s">
        <v>138</v>
      </c>
      <c r="F67" s="10">
        <f>SUM(F68:F71)</f>
        <v>405711.43999999994</v>
      </c>
      <c r="G67" s="11">
        <f t="shared" si="3"/>
        <v>425.85882081264623</v>
      </c>
    </row>
    <row r="68" spans="1:7" ht="16.5" customHeight="1">
      <c r="A68" s="12"/>
      <c r="B68" s="12"/>
      <c r="C68" s="12" t="s">
        <v>101</v>
      </c>
      <c r="D68" s="13" t="s">
        <v>102</v>
      </c>
      <c r="E68" s="14" t="s">
        <v>139</v>
      </c>
      <c r="F68" s="10">
        <v>6175</v>
      </c>
      <c r="G68" s="11">
        <f t="shared" si="3"/>
        <v>77.1875</v>
      </c>
    </row>
    <row r="69" spans="1:7" ht="16.5" customHeight="1">
      <c r="A69" s="12"/>
      <c r="B69" s="12"/>
      <c r="C69" s="12" t="s">
        <v>36</v>
      </c>
      <c r="D69" s="13" t="s">
        <v>37</v>
      </c>
      <c r="E69" s="14" t="s">
        <v>140</v>
      </c>
      <c r="F69" s="10">
        <v>31365.75</v>
      </c>
      <c r="G69" s="11">
        <f t="shared" si="3"/>
        <v>156.82875</v>
      </c>
    </row>
    <row r="70" spans="1:7" ht="16.5" customHeight="1">
      <c r="A70" s="12"/>
      <c r="B70" s="12"/>
      <c r="C70" s="12" t="s">
        <v>151</v>
      </c>
      <c r="D70" s="13" t="s">
        <v>152</v>
      </c>
      <c r="E70" s="14"/>
      <c r="F70" s="10">
        <v>300902.1</v>
      </c>
      <c r="G70" s="11"/>
    </row>
    <row r="71" spans="1:7" ht="30" customHeight="1">
      <c r="A71" s="12"/>
      <c r="B71" s="12"/>
      <c r="C71" s="12" t="s">
        <v>141</v>
      </c>
      <c r="D71" s="13" t="s">
        <v>142</v>
      </c>
      <c r="E71" s="14" t="s">
        <v>143</v>
      </c>
      <c r="F71" s="10">
        <v>67268.59</v>
      </c>
      <c r="G71" s="11">
        <f aca="true" t="shared" si="4" ref="G71:G82">F71*100/E71</f>
        <v>99.99939050677132</v>
      </c>
    </row>
    <row r="72" spans="1:7" ht="16.5" customHeight="1">
      <c r="A72" s="5" t="s">
        <v>144</v>
      </c>
      <c r="B72" s="5"/>
      <c r="C72" s="5"/>
      <c r="D72" s="8" t="s">
        <v>145</v>
      </c>
      <c r="E72" s="9" t="s">
        <v>146</v>
      </c>
      <c r="F72" s="15">
        <f>F73+F77+F83</f>
        <v>184340.69</v>
      </c>
      <c r="G72" s="16">
        <f t="shared" si="4"/>
        <v>43.28465530196299</v>
      </c>
    </row>
    <row r="73" spans="1:7" ht="16.5" customHeight="1">
      <c r="A73" s="12"/>
      <c r="B73" s="12" t="s">
        <v>147</v>
      </c>
      <c r="C73" s="12"/>
      <c r="D73" s="13" t="s">
        <v>148</v>
      </c>
      <c r="E73" s="14" t="s">
        <v>149</v>
      </c>
      <c r="F73" s="10">
        <f>SUM(F74:F76)</f>
        <v>6107.49</v>
      </c>
      <c r="G73" s="11">
        <f t="shared" si="4"/>
        <v>4.783884763605602</v>
      </c>
    </row>
    <row r="74" spans="1:7" ht="16.5" customHeight="1">
      <c r="A74" s="12"/>
      <c r="B74" s="12"/>
      <c r="C74" s="12" t="s">
        <v>36</v>
      </c>
      <c r="D74" s="13" t="s">
        <v>37</v>
      </c>
      <c r="E74" s="14" t="s">
        <v>150</v>
      </c>
      <c r="F74" s="10">
        <v>3808.2</v>
      </c>
      <c r="G74" s="11">
        <f t="shared" si="4"/>
        <v>39.67288259193666</v>
      </c>
    </row>
    <row r="75" spans="1:7" ht="16.5" customHeight="1">
      <c r="A75" s="12"/>
      <c r="B75" s="12"/>
      <c r="C75" s="12" t="s">
        <v>151</v>
      </c>
      <c r="D75" s="13" t="s">
        <v>152</v>
      </c>
      <c r="E75" s="14" t="s">
        <v>153</v>
      </c>
      <c r="F75" s="10">
        <v>2299.29</v>
      </c>
      <c r="G75" s="11">
        <f t="shared" si="4"/>
        <v>87.79266895761741</v>
      </c>
    </row>
    <row r="76" spans="1:7" ht="29.25" customHeight="1">
      <c r="A76" s="12"/>
      <c r="B76" s="12"/>
      <c r="C76" s="12" t="s">
        <v>154</v>
      </c>
      <c r="D76" s="13" t="s">
        <v>155</v>
      </c>
      <c r="E76" s="14" t="s">
        <v>156</v>
      </c>
      <c r="F76" s="10"/>
      <c r="G76" s="11">
        <f t="shared" si="4"/>
        <v>0</v>
      </c>
    </row>
    <row r="77" spans="1:7" ht="16.5" customHeight="1">
      <c r="A77" s="12"/>
      <c r="B77" s="12" t="s">
        <v>157</v>
      </c>
      <c r="C77" s="12"/>
      <c r="D77" s="13" t="s">
        <v>158</v>
      </c>
      <c r="E77" s="14" t="s">
        <v>159</v>
      </c>
      <c r="F77" s="10">
        <f>SUM(F78:F82)</f>
        <v>178232.41</v>
      </c>
      <c r="G77" s="11">
        <f t="shared" si="4"/>
        <v>59.76701474119083</v>
      </c>
    </row>
    <row r="78" spans="1:7" ht="16.5" customHeight="1">
      <c r="A78" s="12"/>
      <c r="B78" s="12"/>
      <c r="C78" s="12" t="s">
        <v>101</v>
      </c>
      <c r="D78" s="13" t="s">
        <v>102</v>
      </c>
      <c r="E78" s="14" t="s">
        <v>160</v>
      </c>
      <c r="F78" s="10">
        <v>52.8</v>
      </c>
      <c r="G78" s="11">
        <f t="shared" si="4"/>
        <v>17.6</v>
      </c>
    </row>
    <row r="79" spans="1:7" ht="16.5" customHeight="1">
      <c r="A79" s="12"/>
      <c r="B79" s="12"/>
      <c r="C79" s="12" t="s">
        <v>48</v>
      </c>
      <c r="D79" s="13" t="s">
        <v>49</v>
      </c>
      <c r="E79" s="14" t="s">
        <v>161</v>
      </c>
      <c r="F79" s="10">
        <v>107587.31</v>
      </c>
      <c r="G79" s="11">
        <f t="shared" si="4"/>
        <v>56.6249</v>
      </c>
    </row>
    <row r="80" spans="1:7" ht="16.5" customHeight="1">
      <c r="A80" s="12"/>
      <c r="B80" s="12"/>
      <c r="C80" s="12" t="s">
        <v>36</v>
      </c>
      <c r="D80" s="13" t="s">
        <v>37</v>
      </c>
      <c r="E80" s="14" t="s">
        <v>162</v>
      </c>
      <c r="F80" s="10">
        <v>245.1</v>
      </c>
      <c r="G80" s="11">
        <f t="shared" si="4"/>
        <v>58.4964200477327</v>
      </c>
    </row>
    <row r="81" spans="1:7" ht="16.5" customHeight="1">
      <c r="A81" s="12"/>
      <c r="B81" s="12"/>
      <c r="C81" s="12" t="s">
        <v>151</v>
      </c>
      <c r="D81" s="13" t="s">
        <v>152</v>
      </c>
      <c r="E81" s="14" t="s">
        <v>163</v>
      </c>
      <c r="F81" s="10">
        <v>8460.72</v>
      </c>
      <c r="G81" s="11">
        <f t="shared" si="4"/>
        <v>339.3790613718411</v>
      </c>
    </row>
    <row r="82" spans="1:7" ht="30" customHeight="1">
      <c r="A82" s="12"/>
      <c r="B82" s="12"/>
      <c r="C82" s="12" t="s">
        <v>164</v>
      </c>
      <c r="D82" s="13" t="s">
        <v>165</v>
      </c>
      <c r="E82" s="14" t="s">
        <v>166</v>
      </c>
      <c r="F82" s="10">
        <v>61886.48</v>
      </c>
      <c r="G82" s="11">
        <f t="shared" si="4"/>
        <v>58.939504761904765</v>
      </c>
    </row>
    <row r="83" spans="1:7" ht="17.25" customHeight="1">
      <c r="A83" s="12"/>
      <c r="B83" s="12" t="s">
        <v>249</v>
      </c>
      <c r="C83" s="12"/>
      <c r="D83" s="13" t="s">
        <v>6</v>
      </c>
      <c r="E83" s="14"/>
      <c r="F83" s="10">
        <f>F84</f>
        <v>0.79</v>
      </c>
      <c r="G83" s="11"/>
    </row>
    <row r="84" spans="1:7" ht="17.25" customHeight="1">
      <c r="A84" s="12"/>
      <c r="B84" s="12"/>
      <c r="C84" s="12" t="s">
        <v>151</v>
      </c>
      <c r="D84" s="13" t="s">
        <v>152</v>
      </c>
      <c r="E84" s="14"/>
      <c r="F84" s="10">
        <v>0.79</v>
      </c>
      <c r="G84" s="11"/>
    </row>
    <row r="85" spans="1:7" ht="16.5" customHeight="1">
      <c r="A85" s="5" t="s">
        <v>167</v>
      </c>
      <c r="B85" s="5"/>
      <c r="C85" s="5"/>
      <c r="D85" s="8" t="s">
        <v>168</v>
      </c>
      <c r="E85" s="9" t="s">
        <v>169</v>
      </c>
      <c r="F85" s="15">
        <f>F86+F90+F93+F96+F98+F104+F102</f>
        <v>724634.4900000001</v>
      </c>
      <c r="G85" s="16">
        <f aca="true" t="shared" si="5" ref="G85:G125">F85*100/E85</f>
        <v>51.400755723967116</v>
      </c>
    </row>
    <row r="86" spans="1:7" ht="30" customHeight="1">
      <c r="A86" s="12"/>
      <c r="B86" s="12" t="s">
        <v>170</v>
      </c>
      <c r="C86" s="12"/>
      <c r="D86" s="13" t="s">
        <v>171</v>
      </c>
      <c r="E86" s="14" t="s">
        <v>172</v>
      </c>
      <c r="F86" s="10">
        <f>SUM(F87:F89)</f>
        <v>636096.8600000001</v>
      </c>
      <c r="G86" s="11">
        <f t="shared" si="5"/>
        <v>49.661894593845524</v>
      </c>
    </row>
    <row r="87" spans="1:7" ht="19.5" customHeight="1">
      <c r="A87" s="18"/>
      <c r="B87" s="18"/>
      <c r="C87" s="18" t="s">
        <v>151</v>
      </c>
      <c r="D87" s="13" t="s">
        <v>152</v>
      </c>
      <c r="E87" s="14"/>
      <c r="F87" s="10">
        <v>8.8</v>
      </c>
      <c r="G87" s="11"/>
    </row>
    <row r="88" spans="1:7" ht="40.5" customHeight="1">
      <c r="A88" s="12"/>
      <c r="B88" s="12"/>
      <c r="C88" s="12" t="s">
        <v>10</v>
      </c>
      <c r="D88" s="13" t="s">
        <v>11</v>
      </c>
      <c r="E88" s="14" t="s">
        <v>173</v>
      </c>
      <c r="F88" s="10">
        <v>629102</v>
      </c>
      <c r="G88" s="11">
        <f t="shared" si="5"/>
        <v>49.441767983590196</v>
      </c>
    </row>
    <row r="89" spans="1:7" ht="30" customHeight="1">
      <c r="A89" s="12"/>
      <c r="B89" s="12"/>
      <c r="C89" s="12" t="s">
        <v>174</v>
      </c>
      <c r="D89" s="13" t="s">
        <v>175</v>
      </c>
      <c r="E89" s="14" t="s">
        <v>176</v>
      </c>
      <c r="F89" s="10">
        <v>6986.06</v>
      </c>
      <c r="G89" s="11">
        <f t="shared" si="5"/>
        <v>82.72421551213736</v>
      </c>
    </row>
    <row r="90" spans="1:7" ht="41.25" customHeight="1">
      <c r="A90" s="12"/>
      <c r="B90" s="12" t="s">
        <v>177</v>
      </c>
      <c r="C90" s="12"/>
      <c r="D90" s="13" t="s">
        <v>178</v>
      </c>
      <c r="E90" s="14" t="s">
        <v>179</v>
      </c>
      <c r="F90" s="10">
        <f>F91+F92</f>
        <v>2163</v>
      </c>
      <c r="G90" s="11">
        <f t="shared" si="5"/>
        <v>52.2463768115942</v>
      </c>
    </row>
    <row r="91" spans="1:7" ht="40.5" customHeight="1">
      <c r="A91" s="12"/>
      <c r="B91" s="12"/>
      <c r="C91" s="12" t="s">
        <v>10</v>
      </c>
      <c r="D91" s="13" t="s">
        <v>11</v>
      </c>
      <c r="E91" s="14" t="s">
        <v>180</v>
      </c>
      <c r="F91" s="10">
        <v>1276</v>
      </c>
      <c r="G91" s="11">
        <f t="shared" si="5"/>
        <v>62.24390243902439</v>
      </c>
    </row>
    <row r="92" spans="1:7" ht="24.75" customHeight="1">
      <c r="A92" s="12"/>
      <c r="B92" s="12"/>
      <c r="C92" s="12" t="s">
        <v>181</v>
      </c>
      <c r="D92" s="13" t="s">
        <v>182</v>
      </c>
      <c r="E92" s="14" t="s">
        <v>183</v>
      </c>
      <c r="F92" s="10">
        <v>887</v>
      </c>
      <c r="G92" s="11">
        <f t="shared" si="5"/>
        <v>42.44019138755981</v>
      </c>
    </row>
    <row r="93" spans="1:7" ht="19.5" customHeight="1">
      <c r="A93" s="12"/>
      <c r="B93" s="12" t="s">
        <v>184</v>
      </c>
      <c r="C93" s="12"/>
      <c r="D93" s="13" t="s">
        <v>185</v>
      </c>
      <c r="E93" s="14" t="s">
        <v>186</v>
      </c>
      <c r="F93" s="10">
        <f>F94+F95</f>
        <v>37623.02</v>
      </c>
      <c r="G93" s="11">
        <f t="shared" si="5"/>
        <v>76.62529531568227</v>
      </c>
    </row>
    <row r="94" spans="1:7" ht="16.5" customHeight="1">
      <c r="A94" s="12"/>
      <c r="B94" s="12"/>
      <c r="C94" s="12" t="s">
        <v>18</v>
      </c>
      <c r="D94" s="13" t="s">
        <v>19</v>
      </c>
      <c r="E94" s="14" t="s">
        <v>187</v>
      </c>
      <c r="F94" s="10">
        <v>376.02</v>
      </c>
      <c r="G94" s="11">
        <f t="shared" si="5"/>
        <v>100.00531914893617</v>
      </c>
    </row>
    <row r="95" spans="1:7" ht="24.75" customHeight="1">
      <c r="A95" s="12"/>
      <c r="B95" s="12"/>
      <c r="C95" s="12" t="s">
        <v>181</v>
      </c>
      <c r="D95" s="13" t="s">
        <v>182</v>
      </c>
      <c r="E95" s="14" t="s">
        <v>188</v>
      </c>
      <c r="F95" s="10">
        <v>37247</v>
      </c>
      <c r="G95" s="11">
        <f t="shared" si="5"/>
        <v>76.44487316312289</v>
      </c>
    </row>
    <row r="96" spans="1:7" ht="16.5" customHeight="1">
      <c r="A96" s="12"/>
      <c r="B96" s="12" t="s">
        <v>189</v>
      </c>
      <c r="C96" s="12"/>
      <c r="D96" s="13" t="s">
        <v>190</v>
      </c>
      <c r="E96" s="14" t="s">
        <v>191</v>
      </c>
      <c r="F96" s="10">
        <f>F97</f>
        <v>9846</v>
      </c>
      <c r="G96" s="11">
        <f t="shared" si="5"/>
        <v>47.599709934735316</v>
      </c>
    </row>
    <row r="97" spans="1:7" ht="24" customHeight="1">
      <c r="A97" s="12"/>
      <c r="B97" s="12"/>
      <c r="C97" s="12" t="s">
        <v>181</v>
      </c>
      <c r="D97" s="13" t="s">
        <v>182</v>
      </c>
      <c r="E97" s="14" t="s">
        <v>191</v>
      </c>
      <c r="F97" s="10">
        <v>9846</v>
      </c>
      <c r="G97" s="11">
        <f t="shared" si="5"/>
        <v>47.599709934735316</v>
      </c>
    </row>
    <row r="98" spans="1:7" ht="16.5" customHeight="1">
      <c r="A98" s="12"/>
      <c r="B98" s="12" t="s">
        <v>192</v>
      </c>
      <c r="C98" s="12"/>
      <c r="D98" s="13" t="s">
        <v>193</v>
      </c>
      <c r="E98" s="14" t="s">
        <v>194</v>
      </c>
      <c r="F98" s="10">
        <f>SUM(F99:F101)</f>
        <v>17833.36</v>
      </c>
      <c r="G98" s="11">
        <f t="shared" si="5"/>
        <v>56.53487192493026</v>
      </c>
    </row>
    <row r="99" spans="1:7" ht="16.5" customHeight="1">
      <c r="A99" s="12"/>
      <c r="B99" s="12"/>
      <c r="C99" s="12" t="s">
        <v>36</v>
      </c>
      <c r="D99" s="13" t="s">
        <v>37</v>
      </c>
      <c r="E99" s="14" t="s">
        <v>195</v>
      </c>
      <c r="F99" s="10">
        <v>1350.36</v>
      </c>
      <c r="G99" s="11">
        <f t="shared" si="5"/>
        <v>50.013333333333335</v>
      </c>
    </row>
    <row r="100" spans="1:7" ht="16.5" customHeight="1">
      <c r="A100" s="18"/>
      <c r="B100" s="18"/>
      <c r="C100" s="18" t="s">
        <v>151</v>
      </c>
      <c r="D100" s="13" t="s">
        <v>152</v>
      </c>
      <c r="E100" s="14"/>
      <c r="F100" s="10">
        <v>36</v>
      </c>
      <c r="G100" s="11"/>
    </row>
    <row r="101" spans="1:7" ht="23.25" customHeight="1">
      <c r="A101" s="12"/>
      <c r="B101" s="12"/>
      <c r="C101" s="12" t="s">
        <v>181</v>
      </c>
      <c r="D101" s="13" t="s">
        <v>182</v>
      </c>
      <c r="E101" s="14" t="s">
        <v>196</v>
      </c>
      <c r="F101" s="10">
        <v>16447</v>
      </c>
      <c r="G101" s="11">
        <f t="shared" si="5"/>
        <v>57.020524199140205</v>
      </c>
    </row>
    <row r="102" spans="1:7" ht="18" customHeight="1">
      <c r="A102" s="18"/>
      <c r="B102" s="18" t="s">
        <v>256</v>
      </c>
      <c r="C102" s="18"/>
      <c r="D102" s="13" t="s">
        <v>257</v>
      </c>
      <c r="E102" s="14"/>
      <c r="F102" s="10">
        <v>872.25</v>
      </c>
      <c r="G102" s="11"/>
    </row>
    <row r="103" spans="1:7" ht="15.75" customHeight="1">
      <c r="A103" s="18"/>
      <c r="B103" s="18"/>
      <c r="C103" s="18" t="s">
        <v>151</v>
      </c>
      <c r="D103" s="13" t="s">
        <v>152</v>
      </c>
      <c r="E103" s="14"/>
      <c r="F103" s="10">
        <v>872.25</v>
      </c>
      <c r="G103" s="11"/>
    </row>
    <row r="104" spans="1:7" ht="16.5" customHeight="1">
      <c r="A104" s="12"/>
      <c r="B104" s="12" t="s">
        <v>197</v>
      </c>
      <c r="C104" s="12"/>
      <c r="D104" s="13" t="s">
        <v>6</v>
      </c>
      <c r="E104" s="14" t="s">
        <v>198</v>
      </c>
      <c r="F104" s="10">
        <f>F105</f>
        <v>20200</v>
      </c>
      <c r="G104" s="11">
        <f t="shared" si="5"/>
        <v>86.1407249466951</v>
      </c>
    </row>
    <row r="105" spans="1:7" ht="23.25" customHeight="1">
      <c r="A105" s="12"/>
      <c r="B105" s="12"/>
      <c r="C105" s="12" t="s">
        <v>181</v>
      </c>
      <c r="D105" s="13" t="s">
        <v>182</v>
      </c>
      <c r="E105" s="14" t="s">
        <v>198</v>
      </c>
      <c r="F105" s="10">
        <v>20200</v>
      </c>
      <c r="G105" s="11">
        <f t="shared" si="5"/>
        <v>86.1407249466951</v>
      </c>
    </row>
    <row r="106" spans="1:7" ht="16.5" customHeight="1">
      <c r="A106" s="5" t="s">
        <v>199</v>
      </c>
      <c r="B106" s="5"/>
      <c r="C106" s="5"/>
      <c r="D106" s="8" t="s">
        <v>200</v>
      </c>
      <c r="E106" s="9" t="s">
        <v>201</v>
      </c>
      <c r="F106" s="15">
        <f>F107</f>
        <v>0</v>
      </c>
      <c r="G106" s="16">
        <f t="shared" si="5"/>
        <v>0</v>
      </c>
    </row>
    <row r="107" spans="1:7" ht="16.5" customHeight="1">
      <c r="A107" s="12"/>
      <c r="B107" s="12" t="s">
        <v>202</v>
      </c>
      <c r="C107" s="12"/>
      <c r="D107" s="13" t="s">
        <v>6</v>
      </c>
      <c r="E107" s="14" t="s">
        <v>201</v>
      </c>
      <c r="F107" s="10">
        <f>F108+F109</f>
        <v>0</v>
      </c>
      <c r="G107" s="11">
        <f t="shared" si="5"/>
        <v>0</v>
      </c>
    </row>
    <row r="108" spans="1:7" ht="39" customHeight="1">
      <c r="A108" s="12"/>
      <c r="B108" s="12"/>
      <c r="C108" s="12" t="s">
        <v>203</v>
      </c>
      <c r="D108" s="13" t="s">
        <v>204</v>
      </c>
      <c r="E108" s="14" t="s">
        <v>205</v>
      </c>
      <c r="F108" s="10"/>
      <c r="G108" s="11">
        <f t="shared" si="5"/>
        <v>0</v>
      </c>
    </row>
    <row r="109" spans="1:7" ht="38.25" customHeight="1">
      <c r="A109" s="12"/>
      <c r="B109" s="12"/>
      <c r="C109" s="12" t="s">
        <v>206</v>
      </c>
      <c r="D109" s="13" t="s">
        <v>204</v>
      </c>
      <c r="E109" s="14" t="s">
        <v>207</v>
      </c>
      <c r="F109" s="10"/>
      <c r="G109" s="11">
        <f t="shared" si="5"/>
        <v>0</v>
      </c>
    </row>
    <row r="110" spans="1:7" ht="16.5" customHeight="1">
      <c r="A110" s="5" t="s">
        <v>208</v>
      </c>
      <c r="B110" s="5"/>
      <c r="C110" s="5"/>
      <c r="D110" s="8" t="s">
        <v>209</v>
      </c>
      <c r="E110" s="9" t="s">
        <v>210</v>
      </c>
      <c r="F110" s="15">
        <f>F111</f>
        <v>23901</v>
      </c>
      <c r="G110" s="16">
        <f t="shared" si="5"/>
        <v>100</v>
      </c>
    </row>
    <row r="111" spans="1:7" ht="16.5" customHeight="1">
      <c r="A111" s="12"/>
      <c r="B111" s="12" t="s">
        <v>211</v>
      </c>
      <c r="C111" s="12"/>
      <c r="D111" s="13" t="s">
        <v>212</v>
      </c>
      <c r="E111" s="14" t="s">
        <v>210</v>
      </c>
      <c r="F111" s="10">
        <f>F112</f>
        <v>23901</v>
      </c>
      <c r="G111" s="11">
        <f t="shared" si="5"/>
        <v>100</v>
      </c>
    </row>
    <row r="112" spans="1:7" ht="24.75" customHeight="1">
      <c r="A112" s="12"/>
      <c r="B112" s="12"/>
      <c r="C112" s="12" t="s">
        <v>181</v>
      </c>
      <c r="D112" s="13" t="s">
        <v>182</v>
      </c>
      <c r="E112" s="14" t="s">
        <v>210</v>
      </c>
      <c r="F112" s="10">
        <v>23901</v>
      </c>
      <c r="G112" s="11">
        <f t="shared" si="5"/>
        <v>100</v>
      </c>
    </row>
    <row r="113" spans="1:7" ht="16.5" customHeight="1">
      <c r="A113" s="5" t="s">
        <v>213</v>
      </c>
      <c r="B113" s="5"/>
      <c r="C113" s="5"/>
      <c r="D113" s="8" t="s">
        <v>214</v>
      </c>
      <c r="E113" s="9" t="s">
        <v>215</v>
      </c>
      <c r="F113" s="15">
        <f>F114+F116+F119+F121+F123</f>
        <v>763098.02</v>
      </c>
      <c r="G113" s="16">
        <f t="shared" si="5"/>
        <v>14.046481808277083</v>
      </c>
    </row>
    <row r="114" spans="1:7" ht="16.5" customHeight="1">
      <c r="A114" s="12"/>
      <c r="B114" s="12" t="s">
        <v>216</v>
      </c>
      <c r="C114" s="12"/>
      <c r="D114" s="13" t="s">
        <v>217</v>
      </c>
      <c r="E114" s="14" t="s">
        <v>218</v>
      </c>
      <c r="F114" s="10">
        <f>F115</f>
        <v>196339.09</v>
      </c>
      <c r="G114" s="11">
        <f t="shared" si="5"/>
        <v>27.527889046698363</v>
      </c>
    </row>
    <row r="115" spans="1:7" ht="30" customHeight="1">
      <c r="A115" s="12"/>
      <c r="B115" s="12"/>
      <c r="C115" s="12" t="s">
        <v>220</v>
      </c>
      <c r="D115" s="13" t="s">
        <v>219</v>
      </c>
      <c r="E115" s="14" t="s">
        <v>218</v>
      </c>
      <c r="F115" s="10">
        <v>196339.09</v>
      </c>
      <c r="G115" s="11">
        <f t="shared" si="5"/>
        <v>27.527889046698363</v>
      </c>
    </row>
    <row r="116" spans="1:7" ht="16.5" customHeight="1">
      <c r="A116" s="12"/>
      <c r="B116" s="12" t="s">
        <v>221</v>
      </c>
      <c r="C116" s="12"/>
      <c r="D116" s="13" t="s">
        <v>222</v>
      </c>
      <c r="E116" s="14" t="s">
        <v>223</v>
      </c>
      <c r="F116" s="10">
        <f>F117+F118</f>
        <v>498710.46</v>
      </c>
      <c r="G116" s="11">
        <f t="shared" si="5"/>
        <v>10.666973671714782</v>
      </c>
    </row>
    <row r="117" spans="1:7" ht="16.5" customHeight="1">
      <c r="A117" s="12"/>
      <c r="B117" s="12"/>
      <c r="C117" s="12" t="s">
        <v>151</v>
      </c>
      <c r="D117" s="13" t="s">
        <v>152</v>
      </c>
      <c r="E117" s="14" t="s">
        <v>224</v>
      </c>
      <c r="F117" s="10">
        <v>498710.46</v>
      </c>
      <c r="G117" s="11">
        <f t="shared" si="5"/>
        <v>73.8528335080767</v>
      </c>
    </row>
    <row r="118" spans="1:7" ht="39" customHeight="1">
      <c r="A118" s="12"/>
      <c r="B118" s="12"/>
      <c r="C118" s="12" t="s">
        <v>225</v>
      </c>
      <c r="D118" s="13" t="s">
        <v>226</v>
      </c>
      <c r="E118" s="14" t="s">
        <v>227</v>
      </c>
      <c r="F118" s="10"/>
      <c r="G118" s="11">
        <f t="shared" si="5"/>
        <v>0</v>
      </c>
    </row>
    <row r="119" spans="1:7" ht="23.25" customHeight="1">
      <c r="A119" s="12"/>
      <c r="B119" s="12" t="s">
        <v>228</v>
      </c>
      <c r="C119" s="12"/>
      <c r="D119" s="13" t="s">
        <v>229</v>
      </c>
      <c r="E119" s="14" t="s">
        <v>230</v>
      </c>
      <c r="F119" s="10">
        <f>F120</f>
        <v>19193.6</v>
      </c>
      <c r="G119" s="11">
        <f t="shared" si="5"/>
        <v>191.93599999999998</v>
      </c>
    </row>
    <row r="120" spans="1:7" ht="16.5" customHeight="1">
      <c r="A120" s="12"/>
      <c r="B120" s="12"/>
      <c r="C120" s="12" t="s">
        <v>101</v>
      </c>
      <c r="D120" s="13" t="s">
        <v>102</v>
      </c>
      <c r="E120" s="14" t="s">
        <v>230</v>
      </c>
      <c r="F120" s="10">
        <v>19193.6</v>
      </c>
      <c r="G120" s="11">
        <f t="shared" si="5"/>
        <v>191.93599999999998</v>
      </c>
    </row>
    <row r="121" spans="1:7" ht="19.5" customHeight="1">
      <c r="A121" s="12"/>
      <c r="B121" s="12" t="s">
        <v>231</v>
      </c>
      <c r="C121" s="12"/>
      <c r="D121" s="13" t="s">
        <v>232</v>
      </c>
      <c r="E121" s="14" t="s">
        <v>233</v>
      </c>
      <c r="F121" s="10">
        <f>F122</f>
        <v>1253.49</v>
      </c>
      <c r="G121" s="11">
        <f t="shared" si="5"/>
        <v>125.349</v>
      </c>
    </row>
    <row r="122" spans="1:7" ht="16.5" customHeight="1">
      <c r="A122" s="12"/>
      <c r="B122" s="12"/>
      <c r="C122" s="12" t="s">
        <v>234</v>
      </c>
      <c r="D122" s="13" t="s">
        <v>235</v>
      </c>
      <c r="E122" s="14" t="s">
        <v>233</v>
      </c>
      <c r="F122" s="10">
        <v>1253.49</v>
      </c>
      <c r="G122" s="11">
        <f t="shared" si="5"/>
        <v>125.349</v>
      </c>
    </row>
    <row r="123" spans="1:7" ht="16.5" customHeight="1">
      <c r="A123" s="12"/>
      <c r="B123" s="12" t="s">
        <v>236</v>
      </c>
      <c r="C123" s="12"/>
      <c r="D123" s="13" t="s">
        <v>6</v>
      </c>
      <c r="E123" s="14" t="s">
        <v>237</v>
      </c>
      <c r="F123" s="10">
        <f>SUM(F124:F126)</f>
        <v>47601.380000000005</v>
      </c>
      <c r="G123" s="11">
        <f t="shared" si="5"/>
        <v>143.5939064856712</v>
      </c>
    </row>
    <row r="124" spans="1:7" ht="16.5" customHeight="1">
      <c r="A124" s="12"/>
      <c r="B124" s="12"/>
      <c r="C124" s="12" t="s">
        <v>101</v>
      </c>
      <c r="D124" s="13" t="s">
        <v>102</v>
      </c>
      <c r="E124" s="14" t="s">
        <v>238</v>
      </c>
      <c r="F124" s="10">
        <v>22562.86</v>
      </c>
      <c r="G124" s="11">
        <f t="shared" si="5"/>
        <v>68.37230303030303</v>
      </c>
    </row>
    <row r="125" spans="1:7" ht="16.5" customHeight="1">
      <c r="A125" s="12"/>
      <c r="B125" s="12"/>
      <c r="C125" s="12" t="s">
        <v>36</v>
      </c>
      <c r="D125" s="13" t="s">
        <v>37</v>
      </c>
      <c r="E125" s="14" t="s">
        <v>239</v>
      </c>
      <c r="F125" s="10">
        <v>38.52</v>
      </c>
      <c r="G125" s="11">
        <f t="shared" si="5"/>
        <v>25.680000000000003</v>
      </c>
    </row>
    <row r="126" spans="1:7" ht="40.5" customHeight="1">
      <c r="A126" s="12"/>
      <c r="B126" s="12"/>
      <c r="C126" s="12" t="s">
        <v>250</v>
      </c>
      <c r="D126" s="17" t="s">
        <v>251</v>
      </c>
      <c r="E126" s="14"/>
      <c r="F126" s="10">
        <v>25000</v>
      </c>
      <c r="G126" s="11"/>
    </row>
    <row r="127" spans="1:7" ht="16.5" customHeight="1">
      <c r="A127" s="5" t="s">
        <v>240</v>
      </c>
      <c r="B127" s="5"/>
      <c r="C127" s="5"/>
      <c r="D127" s="8" t="s">
        <v>241</v>
      </c>
      <c r="E127" s="9" t="s">
        <v>242</v>
      </c>
      <c r="F127" s="15">
        <f>F128</f>
        <v>0</v>
      </c>
      <c r="G127" s="16">
        <f>F127*100/E127</f>
        <v>0</v>
      </c>
    </row>
    <row r="128" spans="1:7" ht="16.5" customHeight="1">
      <c r="A128" s="12"/>
      <c r="B128" s="12" t="s">
        <v>243</v>
      </c>
      <c r="C128" s="12"/>
      <c r="D128" s="13" t="s">
        <v>6</v>
      </c>
      <c r="E128" s="14" t="s">
        <v>242</v>
      </c>
      <c r="F128" s="10">
        <f>F129</f>
        <v>0</v>
      </c>
      <c r="G128" s="11">
        <f>F128*100/E128</f>
        <v>0</v>
      </c>
    </row>
    <row r="129" spans="1:7" ht="30" customHeight="1">
      <c r="A129" s="12"/>
      <c r="B129" s="12"/>
      <c r="C129" s="12" t="s">
        <v>220</v>
      </c>
      <c r="D129" s="13" t="s">
        <v>219</v>
      </c>
      <c r="E129" s="14" t="s">
        <v>242</v>
      </c>
      <c r="F129" s="10"/>
      <c r="G129" s="11">
        <f>F129*100/E129</f>
        <v>0</v>
      </c>
    </row>
    <row r="130" spans="1:7" ht="5.25" customHeight="1">
      <c r="A130" s="19"/>
      <c r="B130" s="19"/>
      <c r="C130" s="19"/>
      <c r="D130" s="20"/>
      <c r="E130" s="20"/>
      <c r="F130" s="10"/>
      <c r="G130" s="11"/>
    </row>
    <row r="131" spans="1:7" ht="16.5" customHeight="1">
      <c r="A131" s="21" t="s">
        <v>244</v>
      </c>
      <c r="B131" s="21"/>
      <c r="C131" s="21"/>
      <c r="D131" s="21"/>
      <c r="E131" s="14" t="s">
        <v>245</v>
      </c>
      <c r="F131" s="10">
        <f>F5+F9+F13+F19+F28+F31+F62+F72+F85+F106+F110+F113+F127</f>
        <v>10002363.84</v>
      </c>
      <c r="G131" s="11">
        <f>F131*100/E131</f>
        <v>39.33364976330278</v>
      </c>
    </row>
    <row r="133" ht="12.75">
      <c r="A133" s="25" t="s">
        <v>259</v>
      </c>
    </row>
  </sheetData>
  <sheetProtection/>
  <mergeCells count="5">
    <mergeCell ref="A130:C130"/>
    <mergeCell ref="D130:E130"/>
    <mergeCell ref="A131:D131"/>
    <mergeCell ref="A1:G1"/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2011-08-26T09:08:35Z</cp:lastPrinted>
  <dcterms:modified xsi:type="dcterms:W3CDTF">2011-08-26T09:24:47Z</dcterms:modified>
  <cp:category/>
  <cp:version/>
  <cp:contentType/>
  <cp:contentStatus/>
</cp:coreProperties>
</file>