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95" windowHeight="978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<sst xmlns="http://schemas.openxmlformats.org/spreadsheetml/2006/main" count="1178" uniqueCount="589">
  <si>
    <t>Dział</t>
  </si>
  <si>
    <t>Treść</t>
  </si>
  <si>
    <t>010</t>
  </si>
  <si>
    <t>Rolnictwo i łowiectwo</t>
  </si>
  <si>
    <t>181 398,00</t>
  </si>
  <si>
    <t>01010</t>
  </si>
  <si>
    <t>Infrastruktura wodociągowa i sanitacyjna wsi</t>
  </si>
  <si>
    <t>26 140,00</t>
  </si>
  <si>
    <t>6050</t>
  </si>
  <si>
    <t>Wydatki inwestycyjne jednostek budżetowych</t>
  </si>
  <si>
    <t>6060</t>
  </si>
  <si>
    <t>Wydatki na zakupy inwestycyjne jednostek budżetowych</t>
  </si>
  <si>
    <t>01030</t>
  </si>
  <si>
    <t>Izby rolnicze</t>
  </si>
  <si>
    <t>14 600,00</t>
  </si>
  <si>
    <t>2850</t>
  </si>
  <si>
    <t>Wpłaty gmin na rzecz izb rolniczych w wysokości 2% uzyskanych wpływów z podatku rolnego</t>
  </si>
  <si>
    <t>01095</t>
  </si>
  <si>
    <t>Pozostała działalność</t>
  </si>
  <si>
    <t>140 658,00</t>
  </si>
  <si>
    <t>4010</t>
  </si>
  <si>
    <t>Wynagrodzenia osobowe pracowników</t>
  </si>
  <si>
    <t>1 454,00</t>
  </si>
  <si>
    <t>4110</t>
  </si>
  <si>
    <t>Składki na ubezpieczenia społeczne</t>
  </si>
  <si>
    <t>219,00</t>
  </si>
  <si>
    <t>4120</t>
  </si>
  <si>
    <t>Składki na Fundusz Pracy</t>
  </si>
  <si>
    <t>35,00</t>
  </si>
  <si>
    <t>4210</t>
  </si>
  <si>
    <t>Zakup materiałów i wyposażenia</t>
  </si>
  <si>
    <t>50,00</t>
  </si>
  <si>
    <t>4300</t>
  </si>
  <si>
    <t>Zakup usług pozostałych</t>
  </si>
  <si>
    <t>1 000,00</t>
  </si>
  <si>
    <t>4430</t>
  </si>
  <si>
    <t>Różne opłaty i składki</t>
  </si>
  <si>
    <t>137 900,00</t>
  </si>
  <si>
    <t>600</t>
  </si>
  <si>
    <t>Transport i łączność</t>
  </si>
  <si>
    <t>2 859 620,00</t>
  </si>
  <si>
    <t>60004</t>
  </si>
  <si>
    <t>Lokalny transport zbiorowy</t>
  </si>
  <si>
    <t>51 060,00</t>
  </si>
  <si>
    <t>2310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</si>
  <si>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</si>
  <si>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</si>
  <si>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</si>
  <si>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5 000,00</t>
  </si>
  <si>
    <t>60014</t>
  </si>
  <si>
    <t>Drogi publiczne powiatowe</t>
  </si>
  <si>
    <t>1 269 490,00</t>
  </si>
  <si>
    <t>2710</t>
  </si>
  <si>
    <t>Dotacja celowa na pomoc finansową udzielaną między jednostkami samorządu terytorialnego na dofinansowanie własnych zadań bieżących</t>
  </si>
  <si>
    <t>25 000,00</t>
  </si>
  <si>
    <t>6300</t>
  </si>
  <si>
    <t>Dotacja celowa na pomoc finansową udzielaną między jednostkami samorządu terytorialnego na dofinansowanie własnych zadań inwestycyjnych i zakupów inwestycyjnych</t>
  </si>
  <si>
    <t>1 244 490,00</t>
  </si>
  <si>
    <t>60016</t>
  </si>
  <si>
    <t>Drogi publiczne gminne</t>
  </si>
  <si>
    <t>1 534 070,00</t>
  </si>
  <si>
    <t>68 100,00</t>
  </si>
  <si>
    <t>4270</t>
  </si>
  <si>
    <t>Zakup usług remontowych</t>
  </si>
  <si>
    <t>397 000,00</t>
  </si>
  <si>
    <t>130 000,00</t>
  </si>
  <si>
    <t>938 970,00</t>
  </si>
  <si>
    <t>630</t>
  </si>
  <si>
    <t>Turystyka</t>
  </si>
  <si>
    <t>11 000,00</t>
  </si>
  <si>
    <t>63095</t>
  </si>
  <si>
    <t>10 000,00</t>
  </si>
  <si>
    <t>700</t>
  </si>
  <si>
    <t>Gospodarka mieszkaniowa</t>
  </si>
  <si>
    <t>68 290,00</t>
  </si>
  <si>
    <t>70004</t>
  </si>
  <si>
    <t>Różne jednostki obsługi gospodarki mieszkaniowej</t>
  </si>
  <si>
    <t>15 790,00</t>
  </si>
  <si>
    <t>500,00</t>
  </si>
  <si>
    <t>11 698,00</t>
  </si>
  <si>
    <t>1 950,00</t>
  </si>
  <si>
    <t>1 642,00</t>
  </si>
  <si>
    <t>70005</t>
  </si>
  <si>
    <t>Gospodarka gruntami i nieruchomościami</t>
  </si>
  <si>
    <t>52 500,00</t>
  </si>
  <si>
    <t>710</t>
  </si>
  <si>
    <t>Działalność usługowa</t>
  </si>
  <si>
    <t>424 500,00</t>
  </si>
  <si>
    <t>71004</t>
  </si>
  <si>
    <t>Plany zagospodarowania przestrzennego</t>
  </si>
  <si>
    <t>100 000,00</t>
  </si>
  <si>
    <t>71014</t>
  </si>
  <si>
    <t>Opracowania geodezyjne i kartograficzne</t>
  </si>
  <si>
    <t>24 000,00</t>
  </si>
  <si>
    <t>71095</t>
  </si>
  <si>
    <t>300 500,00</t>
  </si>
  <si>
    <t>29 000,00</t>
  </si>
  <si>
    <t>4610</t>
  </si>
  <si>
    <t>Koszty postępowania sądowego i prokuratorskiego</t>
  </si>
  <si>
    <t>9 000,00</t>
  </si>
  <si>
    <t>262 500,00</t>
  </si>
  <si>
    <t>750</t>
  </si>
  <si>
    <t>Administracja publiczna</t>
  </si>
  <si>
    <t>1 839 517,00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</si>
  <si>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</si>
  <si>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</si>
  <si>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</si>
  <si>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</si>
  <si>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</si>
  <si>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</si>
  <si>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</si>
  <si>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4410</t>
  </si>
  <si>
    <t>Podróże służbowe krajowe</t>
  </si>
  <si>
    <t>1 050,00</t>
  </si>
  <si>
    <t>75022</t>
  </si>
  <si>
    <t>Rady gmin (miast i miast na prawach powiatu)</t>
  </si>
  <si>
    <t>111 050,00</t>
  </si>
  <si>
    <t>3030</t>
  </si>
  <si>
    <t xml:space="preserve">Różne wydatki na rzecz osób fizycznych </t>
  </si>
  <si>
    <t>105 500,00</t>
  </si>
  <si>
    <t>3 250,00</t>
  </si>
  <si>
    <t>2 300,00</t>
  </si>
  <si>
    <t>75023</t>
  </si>
  <si>
    <t>Urzędy gmin (miast i miast na prawach powiatu)</t>
  </si>
  <si>
    <t>1 566 340,00</t>
  </si>
  <si>
    <t>1 550,00</t>
  </si>
  <si>
    <t>3020</t>
  </si>
  <si>
    <t>Wydatki osobowe niezaliczone do wynagrodzeń</t>
  </si>
  <si>
    <t>2 700,00</t>
  </si>
  <si>
    <t>940 000,00</t>
  </si>
  <si>
    <t>4040</t>
  </si>
  <si>
    <t>Dodatkowe wynagrodzenie roczne</t>
  </si>
  <si>
    <t>73 000,00</t>
  </si>
  <si>
    <t>149 500,00</t>
  </si>
  <si>
    <t>24 300,00</t>
  </si>
  <si>
    <t>4170</t>
  </si>
  <si>
    <t>Wynagrodzenia bezosobowe</t>
  </si>
  <si>
    <t>2 600,00</t>
  </si>
  <si>
    <t>28 140,00</t>
  </si>
  <si>
    <t>4260</t>
  </si>
  <si>
    <t>Zakup energii</t>
  </si>
  <si>
    <t>36 000,00</t>
  </si>
  <si>
    <t>4280</t>
  </si>
  <si>
    <t>Zakup usług zdrowotnych</t>
  </si>
  <si>
    <t>1 500,00</t>
  </si>
  <si>
    <t>191 400,00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</si>
  <si>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</si>
  <si>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</si>
  <si>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</si>
  <si>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</si>
  <si>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6 500,00</t>
  </si>
  <si>
    <t>4370</t>
  </si>
  <si>
    <t>Opłata z tytułu zakupu usług telekomunikacyjnych świadczonych w stacjonarnej publicznej sieci telefonicznej.</t>
  </si>
  <si>
    <t>10 400,00</t>
  </si>
  <si>
    <t>4420</t>
  </si>
  <si>
    <t>Podróże służbowe zagraniczne</t>
  </si>
  <si>
    <t>4440</t>
  </si>
  <si>
    <t>Odpisy na zakładowy fundusz świadczeń socjalnych</t>
  </si>
  <si>
    <t>23 000,00</t>
  </si>
  <si>
    <t>250,00</t>
  </si>
  <si>
    <t>4700</t>
  </si>
  <si>
    <t xml:space="preserve">Szkolenia pracowników niebędących członkami korpusu służby cywilnej </t>
  </si>
  <si>
    <t>8 000,00</t>
  </si>
  <si>
    <t>20 000,00</t>
  </si>
  <si>
    <t>75056</t>
  </si>
  <si>
    <t>Spis powszechny i inne</t>
  </si>
  <si>
    <t>10 227,00</t>
  </si>
  <si>
    <t>8 020,00</t>
  </si>
  <si>
    <t>1 211,00</t>
  </si>
  <si>
    <t>196,00</t>
  </si>
  <si>
    <t>100,00</t>
  </si>
  <si>
    <t>200,00</t>
  </si>
  <si>
    <t>75075</t>
  </si>
  <si>
    <t>Promocja jednostek samorządu terytorialnego</t>
  </si>
  <si>
    <t>73 300,00</t>
  </si>
  <si>
    <t>5 600,00</t>
  </si>
  <si>
    <t>8 700,00</t>
  </si>
  <si>
    <t>59 000,00</t>
  </si>
  <si>
    <t>75095</t>
  </si>
  <si>
    <t>34 000,00</t>
  </si>
  <si>
    <t>600,00</t>
  </si>
  <si>
    <t>6 400,00</t>
  </si>
  <si>
    <t>2 000,00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</si>
  <si>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</si>
  <si>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</si>
  <si>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</si>
  <si>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</si>
  <si>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</si>
  <si>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</si>
  <si>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754</t>
  </si>
  <si>
    <t>Bezpieczeństwo publiczne i ochrona przeciwpożarowa</t>
  </si>
  <si>
    <t>210 080,00</t>
  </si>
  <si>
    <t>75403</t>
  </si>
  <si>
    <t>Jednostki terenowe Policji</t>
  </si>
  <si>
    <t>75412</t>
  </si>
  <si>
    <t>Ochotnicze straże pożarne</t>
  </si>
  <si>
    <t>163 380,00</t>
  </si>
  <si>
    <t>12 930,00</t>
  </si>
  <si>
    <t>19 000,00</t>
  </si>
  <si>
    <t>32 022,00</t>
  </si>
  <si>
    <t>32 000,00</t>
  </si>
  <si>
    <t>2 100,00</t>
  </si>
  <si>
    <t>35 550,00</t>
  </si>
  <si>
    <t>17 000,00</t>
  </si>
  <si>
    <t>11 778,00</t>
  </si>
  <si>
    <t>75421</t>
  </si>
  <si>
    <t>Zarządzanie kryzysowe</t>
  </si>
  <si>
    <t>45 700,00</t>
  </si>
  <si>
    <t>4810</t>
  </si>
  <si>
    <t>Rezerwy</t>
  </si>
  <si>
    <t>45 200,00</t>
  </si>
  <si>
    <t>756</t>
  </si>
  <si>
    <t>Dochody od osób prawnych, od osób fizycznych i od innych jednostek nieposiadających osobowości prawnej oraz wydatki związane z ich poborem</t>
  </si>
  <si>
    <t>36 650,00</t>
  </si>
  <si>
    <t>75647</t>
  </si>
  <si>
    <t>Pobór podatków, opłat i niepodatkowych należności budżetowych</t>
  </si>
  <si>
    <t>4100</t>
  </si>
  <si>
    <t>Wynagrodzenia agencyjno-prowizyjne</t>
  </si>
  <si>
    <t>16 000,00</t>
  </si>
  <si>
    <t>19 500,00</t>
  </si>
  <si>
    <t>150,00</t>
  </si>
  <si>
    <t>757</t>
  </si>
  <si>
    <t>Obsługa długu publicznego</t>
  </si>
  <si>
    <t>452 000,00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</si>
  <si>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</si>
  <si>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</si>
  <si>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</si>
  <si>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</si>
  <si>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</si>
  <si>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</si>
  <si>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428 000,00</t>
  </si>
  <si>
    <t>758</t>
  </si>
  <si>
    <t>Różne rozliczenia</t>
  </si>
  <si>
    <t>28 000,00</t>
  </si>
  <si>
    <t>75818</t>
  </si>
  <si>
    <t>Rezerwy ogólne i celowe</t>
  </si>
  <si>
    <t>801</t>
  </si>
  <si>
    <t>Oświata i wychowanie</t>
  </si>
  <si>
    <t>7 815 884,00</t>
  </si>
  <si>
    <t>80101</t>
  </si>
  <si>
    <t>Szkoły podstawowe</t>
  </si>
  <si>
    <t>3 261 031,00</t>
  </si>
  <si>
    <t>2590</t>
  </si>
  <si>
    <t>Dotacja podmiotowa z budżetu dla publicznej jednostki systemu oświaty prowadzonej przez osobę prawną inną niż jednostka samorządu terytorialnego lub przez osobę fizyczną</t>
  </si>
  <si>
    <t>540 000,00</t>
  </si>
  <si>
    <t>133 859,00</t>
  </si>
  <si>
    <t>1 508 656,00</t>
  </si>
  <si>
    <t>117 522,00</t>
  </si>
  <si>
    <t>265 317,00</t>
  </si>
  <si>
    <t>43 045,00</t>
  </si>
  <si>
    <t>4140</t>
  </si>
  <si>
    <t>Wpłaty na Państwowy Fundusz Rehabilitacji Osób Niepełnosprawnych</t>
  </si>
  <si>
    <t>7 673,00</t>
  </si>
  <si>
    <t>3 937,00</t>
  </si>
  <si>
    <t>63 397,00</t>
  </si>
  <si>
    <t>4240</t>
  </si>
  <si>
    <t>Zakup pomocy naukowych, dydaktycznych i książek</t>
  </si>
  <si>
    <t>9 857,00</t>
  </si>
  <si>
    <t>99 949,00</t>
  </si>
  <si>
    <t>17 829,00</t>
  </si>
  <si>
    <t>3 874,00</t>
  </si>
  <si>
    <t>80 818,00</t>
  </si>
  <si>
    <t>2 025,00</t>
  </si>
  <si>
    <t>2 480,00</t>
  </si>
  <si>
    <t>3 038,00</t>
  </si>
  <si>
    <t>4 044,00</t>
  </si>
  <si>
    <t>3 440,00</t>
  </si>
  <si>
    <t>97 809,00</t>
  </si>
  <si>
    <t>1 512,00</t>
  </si>
  <si>
    <t>250 950,00</t>
  </si>
  <si>
    <t>80104</t>
  </si>
  <si>
    <t xml:space="preserve">Przedszkola </t>
  </si>
  <si>
    <t>1 753 661,00</t>
  </si>
  <si>
    <t>90 000,00</t>
  </si>
  <si>
    <t>2540</t>
  </si>
  <si>
    <t>Dotacja podmiotowa z budżetu dla niepublicznej jednostki systemu oświaty</t>
  </si>
  <si>
    <t>456 500,00</t>
  </si>
  <si>
    <t>67 740,00</t>
  </si>
  <si>
    <t>53 759,00</t>
  </si>
  <si>
    <t>718 569,00</t>
  </si>
  <si>
    <t>47 569,00</t>
  </si>
  <si>
    <t>123 815,00</t>
  </si>
  <si>
    <t>20 089,00</t>
  </si>
  <si>
    <t>4 609,00</t>
  </si>
  <si>
    <t>3 109,00</t>
  </si>
  <si>
    <t>29 598,00</t>
  </si>
  <si>
    <t>3 046,00</t>
  </si>
  <si>
    <t>43 497,00</t>
  </si>
  <si>
    <t>12 094,00</t>
  </si>
  <si>
    <t>1 746,00</t>
  </si>
  <si>
    <t>27 374,00</t>
  </si>
  <si>
    <t>816,00</t>
  </si>
  <si>
    <t>941,00</t>
  </si>
  <si>
    <t>1 344,00</t>
  </si>
  <si>
    <t>1 374,00</t>
  </si>
  <si>
    <t>1 364,00</t>
  </si>
  <si>
    <t>44 040,00</t>
  </si>
  <si>
    <t>668,00</t>
  </si>
  <si>
    <t>80105</t>
  </si>
  <si>
    <t>Przedszkola specjalne</t>
  </si>
  <si>
    <t>22 000,00</t>
  </si>
  <si>
    <t>80110</t>
  </si>
  <si>
    <t>Gimnazja</t>
  </si>
  <si>
    <t>1 917 192,00</t>
  </si>
  <si>
    <t>104 450,00</t>
  </si>
  <si>
    <t>1 232 336,00</t>
  </si>
  <si>
    <t>85 897,00</t>
  </si>
  <si>
    <t>215 545,00</t>
  </si>
  <si>
    <t>34 967,00</t>
  </si>
  <si>
    <t>4 766,00</t>
  </si>
  <si>
    <t>31 202,00</t>
  </si>
  <si>
    <t>5 735,00</t>
  </si>
  <si>
    <t>63 309,00</t>
  </si>
  <si>
    <t>10 740,00</t>
  </si>
  <si>
    <t>2 387,00</t>
  </si>
  <si>
    <t>40 871,00</t>
  </si>
  <si>
    <t>919,00</t>
  </si>
  <si>
    <t>1 209,00</t>
  </si>
  <si>
    <t>1 437,00</t>
  </si>
  <si>
    <t>5 063,00</t>
  </si>
  <si>
    <t>73 800,00</t>
  </si>
  <si>
    <t>813,00</t>
  </si>
  <si>
    <t>80113</t>
  </si>
  <si>
    <t>Dowożenie uczniów do szkół</t>
  </si>
  <si>
    <t>371 500,00</t>
  </si>
  <si>
    <t>370 000,00</t>
  </si>
  <si>
    <t>80146</t>
  </si>
  <si>
    <t>Dokształcanie i doskonalenie nauczycieli</t>
  </si>
  <si>
    <t>30 774,00</t>
  </si>
  <si>
    <t>1 100,00</t>
  </si>
  <si>
    <t>3 100,00</t>
  </si>
  <si>
    <t>4 000,00</t>
  </si>
  <si>
    <t>3 700,00</t>
  </si>
  <si>
    <t>18 874,00</t>
  </si>
  <si>
    <t>80148</t>
  </si>
  <si>
    <t>Stołówki szkolne i przedszkolne</t>
  </si>
  <si>
    <t>252 762,00</t>
  </si>
  <si>
    <t>160 407,00</t>
  </si>
  <si>
    <t>12 689,00</t>
  </si>
  <si>
    <t>26 137,00</t>
  </si>
  <si>
    <t>4 240,00</t>
  </si>
  <si>
    <t>518,00</t>
  </si>
  <si>
    <t>11 209,00</t>
  </si>
  <si>
    <t>12 323,00</t>
  </si>
  <si>
    <t>5 683,00</t>
  </si>
  <si>
    <t>927,00</t>
  </si>
  <si>
    <t>4 806,00</t>
  </si>
  <si>
    <t>3 106,00</t>
  </si>
  <si>
    <t>8 144,00</t>
  </si>
  <si>
    <t>1 023,00</t>
  </si>
  <si>
    <t>80195</t>
  </si>
  <si>
    <t>206 964,00</t>
  </si>
  <si>
    <t>2820</t>
  </si>
  <si>
    <t>Dotacja celowa z budżetu na finansowanie lub dofinansowanie zadań zleconych do realizacji stowarzyszeniom</t>
  </si>
  <si>
    <t>9 984,00</t>
  </si>
  <si>
    <t>93 200,00</t>
  </si>
  <si>
    <t>7 644,00</t>
  </si>
  <si>
    <t>15 250,00</t>
  </si>
  <si>
    <t>2 470,00</t>
  </si>
  <si>
    <t>8 816,00</t>
  </si>
  <si>
    <t>3 000,00</t>
  </si>
  <si>
    <t>21 800,00</t>
  </si>
  <si>
    <t>800,00</t>
  </si>
  <si>
    <t>40 200,00</t>
  </si>
  <si>
    <t>1 200,00</t>
  </si>
  <si>
    <t>851</t>
  </si>
  <si>
    <t>Ochrona zdrowia</t>
  </si>
  <si>
    <t>100 660,00</t>
  </si>
  <si>
    <t>85153</t>
  </si>
  <si>
    <t>Zwalczanie narkomanii</t>
  </si>
  <si>
    <t>85154</t>
  </si>
  <si>
    <t>Przeciwdziałanie alkoholizmowi</t>
  </si>
  <si>
    <t>97 660,00</t>
  </si>
  <si>
    <t>25 103,00</t>
  </si>
  <si>
    <t>1 728,00</t>
  </si>
  <si>
    <t>4 569,00</t>
  </si>
  <si>
    <t>658,00</t>
  </si>
  <si>
    <t>11 291,00</t>
  </si>
  <si>
    <t>42 039,00</t>
  </si>
  <si>
    <t>476,00</t>
  </si>
  <si>
    <t>537,00</t>
  </si>
  <si>
    <t>259,00</t>
  </si>
  <si>
    <t>852</t>
  </si>
  <si>
    <t>Pomoc społeczna</t>
  </si>
  <si>
    <t>2 087 986,00</t>
  </si>
  <si>
    <t>85202</t>
  </si>
  <si>
    <t>Domy pomocy społecznej</t>
  </si>
  <si>
    <t>187 277,00</t>
  </si>
  <si>
    <t>4330</t>
  </si>
  <si>
    <t>Zakup usług przez jednostki samorządu terytorialnego od innych jednostek samorządu terytorialnego</t>
  </si>
  <si>
    <t>85205</t>
  </si>
  <si>
    <t>Zadania w zakresie przeciwdziałania przemocy w rodzinie</t>
  </si>
  <si>
    <t>85212</t>
  </si>
  <si>
    <t>Świadczenia rodzinne, świadczenia z funduszu alimentacyjneego oraz składki na ubezpieczenia emerytalne i rentowe z ubezpieczenia społecznego</t>
  </si>
  <si>
    <t>1 280 855,00</t>
  </si>
  <si>
    <t>3110</t>
  </si>
  <si>
    <t>Świadczenia społeczne</t>
  </si>
  <si>
    <t>1 216 796,00</t>
  </si>
  <si>
    <t>19 916,00</t>
  </si>
  <si>
    <t>17 539,00</t>
  </si>
  <si>
    <t>488,00</t>
  </si>
  <si>
    <t>4 700,00</t>
  </si>
  <si>
    <t>9 045,00</t>
  </si>
  <si>
    <t>6 299,00</t>
  </si>
  <si>
    <t>2 400,00</t>
  </si>
  <si>
    <t>1 072,00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</si>
  <si>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</si>
  <si>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</si>
  <si>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</si>
  <si>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4 663,00</t>
  </si>
  <si>
    <t>4130</t>
  </si>
  <si>
    <t>Składki na ubezpieczenie zdrowotne</t>
  </si>
  <si>
    <t>85214</t>
  </si>
  <si>
    <t>Zasiłki i pomoc w naturze oraz składki na ubezpieczenia emerytalne i rentowe</t>
  </si>
  <si>
    <t>126 146,00</t>
  </si>
  <si>
    <t>85215</t>
  </si>
  <si>
    <t>Dodatki mieszkaniowe</t>
  </si>
  <si>
    <t>25 320,00</t>
  </si>
  <si>
    <t>23 512,00</t>
  </si>
  <si>
    <t>1 808,00</t>
  </si>
  <si>
    <t>85216</t>
  </si>
  <si>
    <t>Zasiłki stałe</t>
  </si>
  <si>
    <t>25 857,00</t>
  </si>
  <si>
    <t>85219</t>
  </si>
  <si>
    <t>Ośrodki pomocy społecznej</t>
  </si>
  <si>
    <t>361 606,00</t>
  </si>
  <si>
    <t>395,00</t>
  </si>
  <si>
    <t>248 759,00</t>
  </si>
  <si>
    <t>19 989,00</t>
  </si>
  <si>
    <t>42 180,00</t>
  </si>
  <si>
    <t>6 680,00</t>
  </si>
  <si>
    <t>10 233,00</t>
  </si>
  <si>
    <t>7 321,00</t>
  </si>
  <si>
    <t>424,00</t>
  </si>
  <si>
    <t>7 152,00</t>
  </si>
  <si>
    <t>1 736,00</t>
  </si>
  <si>
    <t>435,00</t>
  </si>
  <si>
    <t>3 916,00</t>
  </si>
  <si>
    <t>4 092,00</t>
  </si>
  <si>
    <t>5 672,00</t>
  </si>
  <si>
    <t>2 046,00</t>
  </si>
  <si>
    <t>85228</t>
  </si>
  <si>
    <t>Usługi opiekuńcze i specjalistyczne usługi opiekuńcze</t>
  </si>
  <si>
    <t>9 902,00</t>
  </si>
  <si>
    <t>1 208,00</t>
  </si>
  <si>
    <t>106,00</t>
  </si>
  <si>
    <t>8 588,00</t>
  </si>
  <si>
    <t>85295</t>
  </si>
  <si>
    <t>64 360,00</t>
  </si>
  <si>
    <t>54 140,00</t>
  </si>
  <si>
    <t>730,00</t>
  </si>
  <si>
    <t>9 490,00</t>
  </si>
  <si>
    <t>853</t>
  </si>
  <si>
    <t>Pozostałe zadania w zakresie polityki społecznej</t>
  </si>
  <si>
    <t>48 042,00</t>
  </si>
  <si>
    <t>85311</t>
  </si>
  <si>
    <t>Rehabilitacja zawodowa i społeczna osób niepełnosprawnych</t>
  </si>
  <si>
    <t>5 166,00</t>
  </si>
  <si>
    <t>85395</t>
  </si>
  <si>
    <t>42 876,00</t>
  </si>
  <si>
    <t>3119</t>
  </si>
  <si>
    <t>4 502,00</t>
  </si>
  <si>
    <t>4017</t>
  </si>
  <si>
    <t>4 323,00</t>
  </si>
  <si>
    <t>4117</t>
  </si>
  <si>
    <t>2 461,00</t>
  </si>
  <si>
    <t>4127</t>
  </si>
  <si>
    <t>379,00</t>
  </si>
  <si>
    <t>4177</t>
  </si>
  <si>
    <t>18 323,00</t>
  </si>
  <si>
    <t>4217</t>
  </si>
  <si>
    <t>562,00</t>
  </si>
  <si>
    <t>4307</t>
  </si>
  <si>
    <t>10 396,00</t>
  </si>
  <si>
    <t>4309</t>
  </si>
  <si>
    <t>1 930,00</t>
  </si>
  <si>
    <t>854</t>
  </si>
  <si>
    <t>Edukacyjna opieka wychowawcza</t>
  </si>
  <si>
    <t>117 510,00</t>
  </si>
  <si>
    <t>85401</t>
  </si>
  <si>
    <t>Świetlice szkolne</t>
  </si>
  <si>
    <t>87 020,00</t>
  </si>
  <si>
    <t>4 422,00</t>
  </si>
  <si>
    <t>59 766,00</t>
  </si>
  <si>
    <t>3 472,00</t>
  </si>
  <si>
    <t>8 792,00</t>
  </si>
  <si>
    <t>1 673,00</t>
  </si>
  <si>
    <t>490,00</t>
  </si>
  <si>
    <t>3 942,00</t>
  </si>
  <si>
    <t>1 566,00</t>
  </si>
  <si>
    <t>206,00</t>
  </si>
  <si>
    <t>2 691,00</t>
  </si>
  <si>
    <t>85415</t>
  </si>
  <si>
    <t>Pomoc materialna dla uczniów</t>
  </si>
  <si>
    <t>29 901,00</t>
  </si>
  <si>
    <t>3240</t>
  </si>
  <si>
    <t>Stypendia dla uczniów</t>
  </si>
  <si>
    <t>85446</t>
  </si>
  <si>
    <t>589,00</t>
  </si>
  <si>
    <t>900</t>
  </si>
  <si>
    <t>Gospodarka komunalna i ochrona środowiska</t>
  </si>
  <si>
    <t>5 860 931,00</t>
  </si>
  <si>
    <t>90003</t>
  </si>
  <si>
    <t>Oczyszczanie miast i wsi</t>
  </si>
  <si>
    <t>63 800,00</t>
  </si>
  <si>
    <t>26 900,00</t>
  </si>
  <si>
    <t>36 900,00</t>
  </si>
  <si>
    <t>90004</t>
  </si>
  <si>
    <t>Utrzymanie zieleni w miastach i gminach</t>
  </si>
  <si>
    <t>1 366 421,00</t>
  </si>
  <si>
    <t>28 500,00</t>
  </si>
  <si>
    <t>59 800,00</t>
  </si>
  <si>
    <t>6058</t>
  </si>
  <si>
    <t>713 237,00</t>
  </si>
  <si>
    <t>6059</t>
  </si>
  <si>
    <t>564 884,00</t>
  </si>
  <si>
    <t>90013</t>
  </si>
  <si>
    <t>Schroniska dla zwierząt</t>
  </si>
  <si>
    <t>12 000,00</t>
  </si>
  <si>
    <t>4 300,00</t>
  </si>
  <si>
    <t>6 200,00</t>
  </si>
  <si>
    <t>90015</t>
  </si>
  <si>
    <t>Oświetlenie ulic, placów i dróg</t>
  </si>
  <si>
    <t>313 600,00</t>
  </si>
  <si>
    <t>219 000,00</t>
  </si>
  <si>
    <t>71 600,00</t>
  </si>
  <si>
    <t>18 000,00</t>
  </si>
  <si>
    <t>90017</t>
  </si>
  <si>
    <t>Zakłady gospodarki komunalnej</t>
  </si>
  <si>
    <t>3 961 150,00</t>
  </si>
  <si>
    <t>2650</t>
  </si>
  <si>
    <t>Dotacja przedmiotowa z budżetu dla samorządowego zakładu budżetowego</t>
  </si>
  <si>
    <t>800 800,00</t>
  </si>
  <si>
    <t>6210</t>
  </si>
  <si>
    <t>Dotacje celowe z budżetu na finansowanie lub dofinansowanie kosztów realizacji inwestycji i zakupów inwestycyjnych samorządowych zakładów budżetowych</t>
  </si>
  <si>
    <t>273 000,00</t>
  </si>
  <si>
    <t>6218</t>
  </si>
  <si>
    <t>1 587 350,00</t>
  </si>
  <si>
    <t>6219</t>
  </si>
  <si>
    <t>1 300 000,00</t>
  </si>
  <si>
    <t>90095</t>
  </si>
  <si>
    <t>143 960,00</t>
  </si>
  <si>
    <t>15 000,00</t>
  </si>
  <si>
    <t>400,00</t>
  </si>
  <si>
    <t>60,00</t>
  </si>
  <si>
    <t>3 500,00</t>
  </si>
  <si>
    <t>50 000,00</t>
  </si>
  <si>
    <t>21 000,00</t>
  </si>
  <si>
    <t>921</t>
  </si>
  <si>
    <t>Kultura i ochrona dziedzictwa narodowego</t>
  </si>
  <si>
    <t>2 210 386,00</t>
  </si>
  <si>
    <t>92114</t>
  </si>
  <si>
    <t>Pozostałe instytucje kultury</t>
  </si>
  <si>
    <t>687 099,00</t>
  </si>
  <si>
    <t>2480</t>
  </si>
  <si>
    <t>Dotacja podmiotowa z budżetu dla samorządowej instytucji kultury</t>
  </si>
  <si>
    <t>92116</t>
  </si>
  <si>
    <t>Biblioteki</t>
  </si>
  <si>
    <t>144 887,00</t>
  </si>
  <si>
    <t>92195</t>
  </si>
  <si>
    <t>1 378 400,00</t>
  </si>
  <si>
    <t>32 200,00</t>
  </si>
  <si>
    <t>588 000,00</t>
  </si>
  <si>
    <t>708 000,00</t>
  </si>
  <si>
    <t>926</t>
  </si>
  <si>
    <t>Kultura fizyczna</t>
  </si>
  <si>
    <t>453 998,00</t>
  </si>
  <si>
    <t>92601</t>
  </si>
  <si>
    <t>Obiekty sportowe</t>
  </si>
  <si>
    <t>247 300,00</t>
  </si>
  <si>
    <t>92695</t>
  </si>
  <si>
    <t>206 698,00</t>
  </si>
  <si>
    <t>31 065,00</t>
  </si>
  <si>
    <t>3040</t>
  </si>
  <si>
    <t>Nagrody o charakterze szczególnym niezaliczone do wynagrodzeń</t>
  </si>
  <si>
    <t>1 800,00</t>
  </si>
  <si>
    <t>3250</t>
  </si>
  <si>
    <t>Stypendia różne</t>
  </si>
  <si>
    <t>4 800,00</t>
  </si>
  <si>
    <t>139 033,00</t>
  </si>
  <si>
    <t>Razem:</t>
  </si>
  <si>
    <t>24 807 352,00</t>
  </si>
  <si>
    <t>Plan</t>
  </si>
  <si>
    <t>Wykonanie</t>
  </si>
  <si>
    <t>Roz dział</t>
  </si>
  <si>
    <t>Para graf</t>
  </si>
  <si>
    <t>% wykona nia planu</t>
  </si>
  <si>
    <t>Wydatki</t>
  </si>
  <si>
    <t>Kleszczewo 26.08.2011r.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</si>
</sst>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8" fillId="33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12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6"/>
  <sheetViews>
    <sheetView showGridLines="0" tabSelected="1" zoomScalePageLayoutView="0" workbookViewId="0" topLeftCell="A385">
      <selection activeCell="C399" sqref="C399"/>
    </sheetView>
  </sheetViews>
  <sheetFormatPr defaultColWidth="9.33203125" defaultRowHeight="12.75"/>
  <cols>
    <col min="1" max="1" width="6.16015625" style="1" customWidth="1"/>
    <col min="2" max="3" width="7.66015625" style="1" customWidth="1"/>
    <col min="4" max="4" width="57.5" style="1" customWidth="1"/>
    <col min="5" max="5" width="15.33203125" style="1" customWidth="1"/>
    <col min="6" max="6" width="14" style="2" customWidth="1"/>
    <col min="7" max="7" width="8.83203125" style="3" customWidth="1"/>
  </cols>
  <sheetData>
    <row r="1" spans="1:5" ht="12.75" customHeight="1">
      <c r="A1" s="26"/>
      <c r="B1" s="26"/>
      <c r="C1" s="26"/>
      <c r="D1" s="26"/>
      <c r="E1" s="26"/>
    </row>
    <row r="2" spans="1:5" ht="14.25" customHeight="1">
      <c r="A2" s="24" t="s">
        <v>587</v>
      </c>
      <c r="B2" s="25"/>
      <c r="C2" s="25"/>
      <c r="D2" s="25"/>
      <c r="E2" s="25"/>
    </row>
    <row r="3" spans="1:7" ht="40.5" customHeight="1">
      <c r="A3" s="18" t="s">
        <v>0</v>
      </c>
      <c r="B3" s="4" t="s">
        <v>584</v>
      </c>
      <c r="C3" s="4" t="s">
        <v>585</v>
      </c>
      <c r="D3" s="4" t="s">
        <v>1</v>
      </c>
      <c r="E3" s="4" t="s">
        <v>582</v>
      </c>
      <c r="F3" s="5" t="s">
        <v>583</v>
      </c>
      <c r="G3" s="6" t="s">
        <v>586</v>
      </c>
    </row>
    <row r="4" spans="1:7" ht="16.5" customHeight="1">
      <c r="A4" s="19" t="s">
        <v>2</v>
      </c>
      <c r="B4" s="7"/>
      <c r="C4" s="7"/>
      <c r="D4" s="8" t="s">
        <v>3</v>
      </c>
      <c r="E4" s="9" t="s">
        <v>4</v>
      </c>
      <c r="F4" s="10">
        <f>F5+F7+F9</f>
        <v>147658.45</v>
      </c>
      <c r="G4" s="11">
        <f>F4*100/E4</f>
        <v>81.40026350896923</v>
      </c>
    </row>
    <row r="5" spans="1:7" ht="16.5" customHeight="1">
      <c r="A5" s="20"/>
      <c r="B5" s="12" t="s">
        <v>5</v>
      </c>
      <c r="C5" s="13"/>
      <c r="D5" s="14" t="s">
        <v>6</v>
      </c>
      <c r="E5" s="15" t="s">
        <v>7</v>
      </c>
      <c r="F5" s="16">
        <f>F6</f>
        <v>0</v>
      </c>
      <c r="G5" s="17">
        <f aca="true" t="shared" si="0" ref="G5:G67">F5*100/E5</f>
        <v>0</v>
      </c>
    </row>
    <row r="6" spans="1:7" ht="16.5" customHeight="1">
      <c r="A6" s="21"/>
      <c r="B6" s="12"/>
      <c r="C6" s="12" t="s">
        <v>8</v>
      </c>
      <c r="D6" s="14" t="s">
        <v>9</v>
      </c>
      <c r="E6" s="15" t="s">
        <v>7</v>
      </c>
      <c r="F6" s="16"/>
      <c r="G6" s="17">
        <f t="shared" si="0"/>
        <v>0</v>
      </c>
    </row>
    <row r="7" spans="1:7" ht="16.5" customHeight="1">
      <c r="A7" s="20"/>
      <c r="B7" s="12" t="s">
        <v>12</v>
      </c>
      <c r="C7" s="13"/>
      <c r="D7" s="14" t="s">
        <v>13</v>
      </c>
      <c r="E7" s="15" t="s">
        <v>14</v>
      </c>
      <c r="F7" s="16">
        <f>F8</f>
        <v>7001.41</v>
      </c>
      <c r="G7" s="17">
        <f t="shared" si="0"/>
        <v>47.95486301369863</v>
      </c>
    </row>
    <row r="8" spans="1:7" ht="26.25" customHeight="1">
      <c r="A8" s="21"/>
      <c r="B8" s="12"/>
      <c r="C8" s="12" t="s">
        <v>15</v>
      </c>
      <c r="D8" s="14" t="s">
        <v>16</v>
      </c>
      <c r="E8" s="15" t="s">
        <v>14</v>
      </c>
      <c r="F8" s="16">
        <v>7001.41</v>
      </c>
      <c r="G8" s="17">
        <f t="shared" si="0"/>
        <v>47.95486301369863</v>
      </c>
    </row>
    <row r="9" spans="1:7" ht="16.5" customHeight="1">
      <c r="A9" s="20"/>
      <c r="B9" s="12" t="s">
        <v>17</v>
      </c>
      <c r="C9" s="13"/>
      <c r="D9" s="14" t="s">
        <v>18</v>
      </c>
      <c r="E9" s="15" t="s">
        <v>19</v>
      </c>
      <c r="F9" s="16">
        <f>SUM(F10:F15)</f>
        <v>140657.04</v>
      </c>
      <c r="G9" s="17">
        <f t="shared" si="0"/>
        <v>99.99931749349486</v>
      </c>
    </row>
    <row r="10" spans="1:7" ht="16.5" customHeight="1">
      <c r="A10" s="21"/>
      <c r="B10" s="12"/>
      <c r="C10" s="12" t="s">
        <v>20</v>
      </c>
      <c r="D10" s="14" t="s">
        <v>21</v>
      </c>
      <c r="E10" s="15" t="s">
        <v>22</v>
      </c>
      <c r="F10" s="16">
        <v>1454</v>
      </c>
      <c r="G10" s="17">
        <f t="shared" si="0"/>
        <v>100</v>
      </c>
    </row>
    <row r="11" spans="1:7" ht="16.5" customHeight="1">
      <c r="A11" s="21"/>
      <c r="B11" s="12"/>
      <c r="C11" s="12" t="s">
        <v>23</v>
      </c>
      <c r="D11" s="14" t="s">
        <v>24</v>
      </c>
      <c r="E11" s="15" t="s">
        <v>25</v>
      </c>
      <c r="F11" s="16">
        <v>219</v>
      </c>
      <c r="G11" s="17">
        <f t="shared" si="0"/>
        <v>100</v>
      </c>
    </row>
    <row r="12" spans="1:7" ht="16.5" customHeight="1">
      <c r="A12" s="21"/>
      <c r="B12" s="12"/>
      <c r="C12" s="12" t="s">
        <v>26</v>
      </c>
      <c r="D12" s="14" t="s">
        <v>27</v>
      </c>
      <c r="E12" s="15" t="s">
        <v>28</v>
      </c>
      <c r="F12" s="16">
        <v>35</v>
      </c>
      <c r="G12" s="17">
        <f t="shared" si="0"/>
        <v>100</v>
      </c>
    </row>
    <row r="13" spans="1:7" ht="16.5" customHeight="1">
      <c r="A13" s="21"/>
      <c r="B13" s="12"/>
      <c r="C13" s="12" t="s">
        <v>29</v>
      </c>
      <c r="D13" s="14" t="s">
        <v>30</v>
      </c>
      <c r="E13" s="15" t="s">
        <v>31</v>
      </c>
      <c r="F13" s="16">
        <v>49.98</v>
      </c>
      <c r="G13" s="17">
        <f t="shared" si="0"/>
        <v>99.96</v>
      </c>
    </row>
    <row r="14" spans="1:7" ht="16.5" customHeight="1">
      <c r="A14" s="21"/>
      <c r="B14" s="12"/>
      <c r="C14" s="12" t="s">
        <v>32</v>
      </c>
      <c r="D14" s="14" t="s">
        <v>33</v>
      </c>
      <c r="E14" s="15" t="s">
        <v>34</v>
      </c>
      <c r="F14" s="16">
        <v>1000</v>
      </c>
      <c r="G14" s="17">
        <f t="shared" si="0"/>
        <v>100</v>
      </c>
    </row>
    <row r="15" spans="1:7" ht="16.5" customHeight="1">
      <c r="A15" s="21"/>
      <c r="B15" s="12"/>
      <c r="C15" s="12" t="s">
        <v>35</v>
      </c>
      <c r="D15" s="14" t="s">
        <v>36</v>
      </c>
      <c r="E15" s="15" t="s">
        <v>37</v>
      </c>
      <c r="F15" s="16">
        <v>137899.06</v>
      </c>
      <c r="G15" s="17">
        <f t="shared" si="0"/>
        <v>99.99931834662799</v>
      </c>
    </row>
    <row r="16" spans="1:7" ht="16.5" customHeight="1">
      <c r="A16" s="19" t="s">
        <v>38</v>
      </c>
      <c r="B16" s="7"/>
      <c r="C16" s="7"/>
      <c r="D16" s="8" t="s">
        <v>39</v>
      </c>
      <c r="E16" s="9" t="s">
        <v>40</v>
      </c>
      <c r="F16" s="10">
        <f>F17+F19+F21+F24</f>
        <v>118833.87000000001</v>
      </c>
      <c r="G16" s="11">
        <f t="shared" si="0"/>
        <v>4.15558255992055</v>
      </c>
    </row>
    <row r="17" spans="1:7" ht="16.5" customHeight="1">
      <c r="A17" s="20"/>
      <c r="B17" s="12" t="s">
        <v>41</v>
      </c>
      <c r="C17" s="13"/>
      <c r="D17" s="14" t="s">
        <v>42</v>
      </c>
      <c r="E17" s="15" t="s">
        <v>43</v>
      </c>
      <c r="F17" s="16">
        <f>F18</f>
        <v>24386.67</v>
      </c>
      <c r="G17" s="17">
        <f t="shared" si="0"/>
        <v>47.76081081081081</v>
      </c>
    </row>
    <row r="18" spans="1:7" ht="33" customHeight="1">
      <c r="A18" s="21"/>
      <c r="B18" s="12"/>
      <c r="C18" s="12" t="s">
        <v>44</v>
      </c>
      <c r="D18" s="14" t="s">
        <v>45</v>
      </c>
      <c r="E18" s="15" t="s">
        <v>43</v>
      </c>
      <c r="F18" s="16">
        <v>24386.67</v>
      </c>
      <c r="G18" s="17">
        <f t="shared" si="0"/>
        <v>47.76081081081081</v>
      </c>
    </row>
    <row r="19" spans="1:7" ht="16.5" customHeight="1">
      <c r="A19" s="20"/>
      <c r="B19" s="12" t="s">
        <v>46</v>
      </c>
      <c r="C19" s="13"/>
      <c r="D19" s="14" t="s">
        <v>47</v>
      </c>
      <c r="E19" s="15" t="s">
        <v>48</v>
      </c>
      <c r="F19" s="16">
        <f>F20</f>
        <v>3941.4</v>
      </c>
      <c r="G19" s="17">
        <f t="shared" si="0"/>
        <v>78.828</v>
      </c>
    </row>
    <row r="20" spans="1:7" ht="16.5" customHeight="1">
      <c r="A20" s="21"/>
      <c r="B20" s="12"/>
      <c r="C20" s="12" t="s">
        <v>35</v>
      </c>
      <c r="D20" s="14" t="s">
        <v>36</v>
      </c>
      <c r="E20" s="15" t="s">
        <v>48</v>
      </c>
      <c r="F20" s="16">
        <v>3941.4</v>
      </c>
      <c r="G20" s="17">
        <f t="shared" si="0"/>
        <v>78.828</v>
      </c>
    </row>
    <row r="21" spans="1:7" ht="16.5" customHeight="1">
      <c r="A21" s="20"/>
      <c r="B21" s="12" t="s">
        <v>49</v>
      </c>
      <c r="C21" s="13"/>
      <c r="D21" s="14" t="s">
        <v>50</v>
      </c>
      <c r="E21" s="15" t="s">
        <v>51</v>
      </c>
      <c r="F21" s="16">
        <f>F22+F23</f>
        <v>16292.23</v>
      </c>
      <c r="G21" s="17">
        <f t="shared" si="0"/>
        <v>1.283368124207359</v>
      </c>
    </row>
    <row r="22" spans="1:7" ht="16.5" customHeight="1">
      <c r="A22" s="21"/>
      <c r="B22" s="12"/>
      <c r="C22" s="12" t="s">
        <v>35</v>
      </c>
      <c r="D22" s="14" t="s">
        <v>36</v>
      </c>
      <c r="E22" s="15" t="s">
        <v>54</v>
      </c>
      <c r="F22" s="16">
        <v>16292.23</v>
      </c>
      <c r="G22" s="17">
        <f t="shared" si="0"/>
        <v>65.16892</v>
      </c>
    </row>
    <row r="23" spans="1:7" ht="36" customHeight="1">
      <c r="A23" s="21"/>
      <c r="B23" s="12"/>
      <c r="C23" s="12" t="s">
        <v>55</v>
      </c>
      <c r="D23" s="14" t="s">
        <v>56</v>
      </c>
      <c r="E23" s="15" t="s">
        <v>57</v>
      </c>
      <c r="F23" s="16"/>
      <c r="G23" s="17">
        <f t="shared" si="0"/>
        <v>0</v>
      </c>
    </row>
    <row r="24" spans="1:7" ht="16.5" customHeight="1">
      <c r="A24" s="20"/>
      <c r="B24" s="12" t="s">
        <v>58</v>
      </c>
      <c r="C24" s="13"/>
      <c r="D24" s="14" t="s">
        <v>59</v>
      </c>
      <c r="E24" s="15" t="s">
        <v>60</v>
      </c>
      <c r="F24" s="16">
        <f>SUM(F25:F28)</f>
        <v>74213.57</v>
      </c>
      <c r="G24" s="17">
        <f t="shared" si="0"/>
        <v>4.837691239643563</v>
      </c>
    </row>
    <row r="25" spans="1:7" ht="16.5" customHeight="1">
      <c r="A25" s="21"/>
      <c r="B25" s="12"/>
      <c r="C25" s="12" t="s">
        <v>29</v>
      </c>
      <c r="D25" s="14" t="s">
        <v>30</v>
      </c>
      <c r="E25" s="15" t="s">
        <v>61</v>
      </c>
      <c r="F25" s="16">
        <v>6372.63</v>
      </c>
      <c r="G25" s="17">
        <f t="shared" si="0"/>
        <v>9.357753303964758</v>
      </c>
    </row>
    <row r="26" spans="1:7" ht="16.5" customHeight="1">
      <c r="A26" s="21"/>
      <c r="B26" s="12"/>
      <c r="C26" s="12" t="s">
        <v>62</v>
      </c>
      <c r="D26" s="14" t="s">
        <v>63</v>
      </c>
      <c r="E26" s="15" t="s">
        <v>64</v>
      </c>
      <c r="F26" s="16">
        <v>30463.96</v>
      </c>
      <c r="G26" s="17">
        <f t="shared" si="0"/>
        <v>7.673541561712846</v>
      </c>
    </row>
    <row r="27" spans="1:7" ht="16.5" customHeight="1">
      <c r="A27" s="21"/>
      <c r="B27" s="12"/>
      <c r="C27" s="12" t="s">
        <v>32</v>
      </c>
      <c r="D27" s="14" t="s">
        <v>33</v>
      </c>
      <c r="E27" s="15" t="s">
        <v>65</v>
      </c>
      <c r="F27" s="16">
        <v>29980.99</v>
      </c>
      <c r="G27" s="17">
        <f t="shared" si="0"/>
        <v>23.0623</v>
      </c>
    </row>
    <row r="28" spans="1:7" ht="16.5" customHeight="1">
      <c r="A28" s="21"/>
      <c r="B28" s="12"/>
      <c r="C28" s="12" t="s">
        <v>8</v>
      </c>
      <c r="D28" s="14" t="s">
        <v>9</v>
      </c>
      <c r="E28" s="15" t="s">
        <v>66</v>
      </c>
      <c r="F28" s="16">
        <v>7395.99</v>
      </c>
      <c r="G28" s="17">
        <f t="shared" si="0"/>
        <v>0.7876705326048755</v>
      </c>
    </row>
    <row r="29" spans="1:7" ht="16.5" customHeight="1">
      <c r="A29" s="19" t="s">
        <v>67</v>
      </c>
      <c r="B29" s="7"/>
      <c r="C29" s="7"/>
      <c r="D29" s="8" t="s">
        <v>68</v>
      </c>
      <c r="E29" s="9" t="s">
        <v>69</v>
      </c>
      <c r="F29" s="10">
        <f>F30</f>
        <v>297.7</v>
      </c>
      <c r="G29" s="11">
        <f t="shared" si="0"/>
        <v>2.7063636363636365</v>
      </c>
    </row>
    <row r="30" spans="1:7" ht="16.5" customHeight="1">
      <c r="A30" s="20"/>
      <c r="B30" s="12" t="s">
        <v>70</v>
      </c>
      <c r="C30" s="13"/>
      <c r="D30" s="14" t="s">
        <v>18</v>
      </c>
      <c r="E30" s="15" t="s">
        <v>69</v>
      </c>
      <c r="F30" s="16">
        <f>F31+F32</f>
        <v>297.7</v>
      </c>
      <c r="G30" s="17">
        <f t="shared" si="0"/>
        <v>2.7063636363636365</v>
      </c>
    </row>
    <row r="31" spans="1:7" ht="16.5" customHeight="1">
      <c r="A31" s="21"/>
      <c r="B31" s="12"/>
      <c r="C31" s="12" t="s">
        <v>29</v>
      </c>
      <c r="D31" s="14" t="s">
        <v>30</v>
      </c>
      <c r="E31" s="15" t="s">
        <v>34</v>
      </c>
      <c r="F31" s="16"/>
      <c r="G31" s="17">
        <f t="shared" si="0"/>
        <v>0</v>
      </c>
    </row>
    <row r="32" spans="1:7" ht="16.5" customHeight="1">
      <c r="A32" s="21"/>
      <c r="B32" s="12"/>
      <c r="C32" s="12" t="s">
        <v>32</v>
      </c>
      <c r="D32" s="14" t="s">
        <v>33</v>
      </c>
      <c r="E32" s="15" t="s">
        <v>71</v>
      </c>
      <c r="F32" s="16">
        <v>297.7</v>
      </c>
      <c r="G32" s="17">
        <f t="shared" si="0"/>
        <v>2.977</v>
      </c>
    </row>
    <row r="33" spans="1:7" ht="16.5" customHeight="1">
      <c r="A33" s="19" t="s">
        <v>72</v>
      </c>
      <c r="B33" s="7"/>
      <c r="C33" s="7"/>
      <c r="D33" s="8" t="s">
        <v>73</v>
      </c>
      <c r="E33" s="9" t="s">
        <v>74</v>
      </c>
      <c r="F33" s="10">
        <f>F34+F39</f>
        <v>2234.76</v>
      </c>
      <c r="G33" s="11">
        <f t="shared" si="0"/>
        <v>3.272455703616928</v>
      </c>
    </row>
    <row r="34" spans="1:7" ht="16.5" customHeight="1">
      <c r="A34" s="20"/>
      <c r="B34" s="12" t="s">
        <v>75</v>
      </c>
      <c r="C34" s="13"/>
      <c r="D34" s="14" t="s">
        <v>76</v>
      </c>
      <c r="E34" s="15" t="s">
        <v>77</v>
      </c>
      <c r="F34" s="16">
        <f>SUM(F35:F38)</f>
        <v>836.78</v>
      </c>
      <c r="G34" s="17">
        <f t="shared" si="0"/>
        <v>5.299430018999367</v>
      </c>
    </row>
    <row r="35" spans="1:7" ht="16.5" customHeight="1">
      <c r="A35" s="21"/>
      <c r="B35" s="12"/>
      <c r="C35" s="12" t="s">
        <v>29</v>
      </c>
      <c r="D35" s="14" t="s">
        <v>30</v>
      </c>
      <c r="E35" s="15" t="s">
        <v>78</v>
      </c>
      <c r="F35" s="16"/>
      <c r="G35" s="17">
        <f t="shared" si="0"/>
        <v>0</v>
      </c>
    </row>
    <row r="36" spans="1:7" ht="16.5" customHeight="1">
      <c r="A36" s="21"/>
      <c r="B36" s="12"/>
      <c r="C36" s="12" t="s">
        <v>62</v>
      </c>
      <c r="D36" s="14" t="s">
        <v>63</v>
      </c>
      <c r="E36" s="15" t="s">
        <v>79</v>
      </c>
      <c r="F36" s="16"/>
      <c r="G36" s="17">
        <f t="shared" si="0"/>
        <v>0</v>
      </c>
    </row>
    <row r="37" spans="1:7" ht="16.5" customHeight="1">
      <c r="A37" s="21"/>
      <c r="B37" s="12"/>
      <c r="C37" s="12" t="s">
        <v>32</v>
      </c>
      <c r="D37" s="14" t="s">
        <v>33</v>
      </c>
      <c r="E37" s="15" t="s">
        <v>80</v>
      </c>
      <c r="F37" s="16">
        <v>338.28</v>
      </c>
      <c r="G37" s="17">
        <f t="shared" si="0"/>
        <v>17.34769230769231</v>
      </c>
    </row>
    <row r="38" spans="1:7" ht="16.5" customHeight="1">
      <c r="A38" s="21"/>
      <c r="B38" s="12"/>
      <c r="C38" s="12" t="s">
        <v>35</v>
      </c>
      <c r="D38" s="14" t="s">
        <v>36</v>
      </c>
      <c r="E38" s="15" t="s">
        <v>81</v>
      </c>
      <c r="F38" s="16">
        <v>498.5</v>
      </c>
      <c r="G38" s="17">
        <f t="shared" si="0"/>
        <v>30.359317904993908</v>
      </c>
    </row>
    <row r="39" spans="1:7" ht="16.5" customHeight="1">
      <c r="A39" s="20"/>
      <c r="B39" s="12" t="s">
        <v>82</v>
      </c>
      <c r="C39" s="13"/>
      <c r="D39" s="14" t="s">
        <v>83</v>
      </c>
      <c r="E39" s="15" t="s">
        <v>84</v>
      </c>
      <c r="F39" s="16">
        <f>F40</f>
        <v>1397.98</v>
      </c>
      <c r="G39" s="17">
        <f t="shared" si="0"/>
        <v>2.6628190476190476</v>
      </c>
    </row>
    <row r="40" spans="1:7" ht="16.5" customHeight="1">
      <c r="A40" s="21"/>
      <c r="B40" s="12"/>
      <c r="C40" s="12" t="s">
        <v>10</v>
      </c>
      <c r="D40" s="14" t="s">
        <v>11</v>
      </c>
      <c r="E40" s="15" t="s">
        <v>84</v>
      </c>
      <c r="F40" s="16">
        <v>1397.98</v>
      </c>
      <c r="G40" s="17">
        <f t="shared" si="0"/>
        <v>2.6628190476190476</v>
      </c>
    </row>
    <row r="41" spans="1:7" ht="16.5" customHeight="1">
      <c r="A41" s="19" t="s">
        <v>85</v>
      </c>
      <c r="B41" s="7"/>
      <c r="C41" s="7"/>
      <c r="D41" s="8" t="s">
        <v>86</v>
      </c>
      <c r="E41" s="9" t="s">
        <v>87</v>
      </c>
      <c r="F41" s="10">
        <f>F42+F44+F46</f>
        <v>62597.33</v>
      </c>
      <c r="G41" s="11">
        <f t="shared" si="0"/>
        <v>14.746131919905771</v>
      </c>
    </row>
    <row r="42" spans="1:7" ht="16.5" customHeight="1">
      <c r="A42" s="20"/>
      <c r="B42" s="12" t="s">
        <v>88</v>
      </c>
      <c r="C42" s="13"/>
      <c r="D42" s="14" t="s">
        <v>89</v>
      </c>
      <c r="E42" s="15" t="s">
        <v>90</v>
      </c>
      <c r="F42" s="16">
        <f>F43</f>
        <v>30966.48</v>
      </c>
      <c r="G42" s="17">
        <f t="shared" si="0"/>
        <v>30.96648</v>
      </c>
    </row>
    <row r="43" spans="1:7" ht="16.5" customHeight="1">
      <c r="A43" s="21"/>
      <c r="B43" s="12"/>
      <c r="C43" s="12" t="s">
        <v>32</v>
      </c>
      <c r="D43" s="14" t="s">
        <v>33</v>
      </c>
      <c r="E43" s="15" t="s">
        <v>90</v>
      </c>
      <c r="F43" s="16">
        <v>30966.48</v>
      </c>
      <c r="G43" s="17">
        <f t="shared" si="0"/>
        <v>30.96648</v>
      </c>
    </row>
    <row r="44" spans="1:7" ht="16.5" customHeight="1">
      <c r="A44" s="20"/>
      <c r="B44" s="12" t="s">
        <v>91</v>
      </c>
      <c r="C44" s="13"/>
      <c r="D44" s="14" t="s">
        <v>92</v>
      </c>
      <c r="E44" s="15" t="s">
        <v>93</v>
      </c>
      <c r="F44" s="16">
        <f>F45</f>
        <v>7036.2</v>
      </c>
      <c r="G44" s="17">
        <f t="shared" si="0"/>
        <v>29.3175</v>
      </c>
    </row>
    <row r="45" spans="1:7" ht="16.5" customHeight="1">
      <c r="A45" s="21"/>
      <c r="B45" s="12"/>
      <c r="C45" s="12" t="s">
        <v>32</v>
      </c>
      <c r="D45" s="14" t="s">
        <v>33</v>
      </c>
      <c r="E45" s="15" t="s">
        <v>93</v>
      </c>
      <c r="F45" s="16">
        <v>7036.2</v>
      </c>
      <c r="G45" s="17">
        <f t="shared" si="0"/>
        <v>29.3175</v>
      </c>
    </row>
    <row r="46" spans="1:7" ht="16.5" customHeight="1">
      <c r="A46" s="20"/>
      <c r="B46" s="12" t="s">
        <v>94</v>
      </c>
      <c r="C46" s="13"/>
      <c r="D46" s="14" t="s">
        <v>18</v>
      </c>
      <c r="E46" s="15" t="s">
        <v>95</v>
      </c>
      <c r="F46" s="16">
        <f>SUM(F47:F49)</f>
        <v>24594.65</v>
      </c>
      <c r="G46" s="17">
        <f t="shared" si="0"/>
        <v>8.184575707154742</v>
      </c>
    </row>
    <row r="47" spans="1:7" ht="16.5" customHeight="1">
      <c r="A47" s="21"/>
      <c r="B47" s="12"/>
      <c r="C47" s="12" t="s">
        <v>32</v>
      </c>
      <c r="D47" s="14" t="s">
        <v>33</v>
      </c>
      <c r="E47" s="15" t="s">
        <v>96</v>
      </c>
      <c r="F47" s="16">
        <v>22274.65</v>
      </c>
      <c r="G47" s="17">
        <f t="shared" si="0"/>
        <v>76.80913793103448</v>
      </c>
    </row>
    <row r="48" spans="1:7" ht="16.5" customHeight="1">
      <c r="A48" s="21"/>
      <c r="B48" s="12"/>
      <c r="C48" s="12" t="s">
        <v>97</v>
      </c>
      <c r="D48" s="14" t="s">
        <v>98</v>
      </c>
      <c r="E48" s="15" t="s">
        <v>99</v>
      </c>
      <c r="F48" s="16">
        <v>2320</v>
      </c>
      <c r="G48" s="17">
        <f t="shared" si="0"/>
        <v>25.77777777777778</v>
      </c>
    </row>
    <row r="49" spans="1:7" ht="16.5" customHeight="1">
      <c r="A49" s="21"/>
      <c r="B49" s="12"/>
      <c r="C49" s="12" t="s">
        <v>8</v>
      </c>
      <c r="D49" s="14" t="s">
        <v>9</v>
      </c>
      <c r="E49" s="15" t="s">
        <v>100</v>
      </c>
      <c r="F49" s="16"/>
      <c r="G49" s="17">
        <f t="shared" si="0"/>
        <v>0</v>
      </c>
    </row>
    <row r="50" spans="1:7" ht="16.5" customHeight="1">
      <c r="A50" s="19" t="s">
        <v>101</v>
      </c>
      <c r="B50" s="7"/>
      <c r="C50" s="7"/>
      <c r="D50" s="8" t="s">
        <v>102</v>
      </c>
      <c r="E50" s="9" t="s">
        <v>103</v>
      </c>
      <c r="F50" s="10">
        <f>F51+F58+F62+F84+F93+F97</f>
        <v>911603.8200000001</v>
      </c>
      <c r="G50" s="11">
        <f t="shared" si="0"/>
        <v>49.55669450187196</v>
      </c>
    </row>
    <row r="51" spans="1:7" ht="16.5" customHeight="1">
      <c r="A51" s="20"/>
      <c r="B51" s="12" t="s">
        <v>104</v>
      </c>
      <c r="C51" s="13"/>
      <c r="D51" s="14" t="s">
        <v>105</v>
      </c>
      <c r="E51" s="15" t="s">
        <v>106</v>
      </c>
      <c r="F51" s="16">
        <f>SUM(F52:F57)</f>
        <v>22292.999999999996</v>
      </c>
      <c r="G51" s="17">
        <f t="shared" si="0"/>
        <v>49.98430493273541</v>
      </c>
    </row>
    <row r="52" spans="1:7" ht="16.5" customHeight="1">
      <c r="A52" s="21"/>
      <c r="B52" s="12"/>
      <c r="C52" s="12" t="s">
        <v>20</v>
      </c>
      <c r="D52" s="14" t="s">
        <v>21</v>
      </c>
      <c r="E52" s="15" t="s">
        <v>107</v>
      </c>
      <c r="F52" s="16">
        <v>12780</v>
      </c>
      <c r="G52" s="17">
        <f t="shared" si="0"/>
        <v>50</v>
      </c>
    </row>
    <row r="53" spans="1:7" ht="16.5" customHeight="1">
      <c r="A53" s="21"/>
      <c r="B53" s="12"/>
      <c r="C53" s="12" t="s">
        <v>23</v>
      </c>
      <c r="D53" s="14" t="s">
        <v>24</v>
      </c>
      <c r="E53" s="15" t="s">
        <v>108</v>
      </c>
      <c r="F53" s="16">
        <v>1929.52</v>
      </c>
      <c r="G53" s="17">
        <f t="shared" si="0"/>
        <v>50.0005182689816</v>
      </c>
    </row>
    <row r="54" spans="1:7" ht="16.5" customHeight="1">
      <c r="A54" s="21"/>
      <c r="B54" s="12"/>
      <c r="C54" s="12" t="s">
        <v>26</v>
      </c>
      <c r="D54" s="14" t="s">
        <v>27</v>
      </c>
      <c r="E54" s="15" t="s">
        <v>109</v>
      </c>
      <c r="F54" s="16">
        <v>312.98</v>
      </c>
      <c r="G54" s="17">
        <f t="shared" si="0"/>
        <v>49.99680511182109</v>
      </c>
    </row>
    <row r="55" spans="1:7" ht="16.5" customHeight="1">
      <c r="A55" s="21"/>
      <c r="B55" s="12"/>
      <c r="C55" s="12" t="s">
        <v>29</v>
      </c>
      <c r="D55" s="14" t="s">
        <v>30</v>
      </c>
      <c r="E55" s="15" t="s">
        <v>34</v>
      </c>
      <c r="F55" s="16">
        <v>457.21</v>
      </c>
      <c r="G55" s="17">
        <f t="shared" si="0"/>
        <v>45.721</v>
      </c>
    </row>
    <row r="56" spans="1:7" ht="16.5" customHeight="1">
      <c r="A56" s="21"/>
      <c r="B56" s="12"/>
      <c r="C56" s="12" t="s">
        <v>32</v>
      </c>
      <c r="D56" s="14" t="s">
        <v>33</v>
      </c>
      <c r="E56" s="15" t="s">
        <v>110</v>
      </c>
      <c r="F56" s="16">
        <v>6335.62</v>
      </c>
      <c r="G56" s="17">
        <f t="shared" si="0"/>
        <v>50.66469412235106</v>
      </c>
    </row>
    <row r="57" spans="1:7" ht="16.5" customHeight="1">
      <c r="A57" s="21"/>
      <c r="B57" s="12"/>
      <c r="C57" s="12" t="s">
        <v>111</v>
      </c>
      <c r="D57" s="14" t="s">
        <v>112</v>
      </c>
      <c r="E57" s="15" t="s">
        <v>113</v>
      </c>
      <c r="F57" s="16">
        <v>477.67</v>
      </c>
      <c r="G57" s="17">
        <f t="shared" si="0"/>
        <v>45.492380952380955</v>
      </c>
    </row>
    <row r="58" spans="1:7" ht="16.5" customHeight="1">
      <c r="A58" s="20"/>
      <c r="B58" s="12" t="s">
        <v>114</v>
      </c>
      <c r="C58" s="13"/>
      <c r="D58" s="14" t="s">
        <v>115</v>
      </c>
      <c r="E58" s="15" t="s">
        <v>116</v>
      </c>
      <c r="F58" s="16">
        <f>SUM(F59:F61)</f>
        <v>44030.630000000005</v>
      </c>
      <c r="G58" s="17">
        <f t="shared" si="0"/>
        <v>39.64937415578568</v>
      </c>
    </row>
    <row r="59" spans="1:7" ht="16.5" customHeight="1">
      <c r="A59" s="21"/>
      <c r="B59" s="12"/>
      <c r="C59" s="12" t="s">
        <v>117</v>
      </c>
      <c r="D59" s="14" t="s">
        <v>118</v>
      </c>
      <c r="E59" s="15" t="s">
        <v>119</v>
      </c>
      <c r="F59" s="16">
        <v>42751.85</v>
      </c>
      <c r="G59" s="17">
        <f t="shared" si="0"/>
        <v>40.52308056872038</v>
      </c>
    </row>
    <row r="60" spans="1:7" ht="16.5" customHeight="1">
      <c r="A60" s="21"/>
      <c r="B60" s="12"/>
      <c r="C60" s="12" t="s">
        <v>29</v>
      </c>
      <c r="D60" s="14" t="s">
        <v>30</v>
      </c>
      <c r="E60" s="15" t="s">
        <v>120</v>
      </c>
      <c r="F60" s="16">
        <v>456.8</v>
      </c>
      <c r="G60" s="17">
        <f t="shared" si="0"/>
        <v>14.055384615384616</v>
      </c>
    </row>
    <row r="61" spans="1:7" ht="16.5" customHeight="1">
      <c r="A61" s="21"/>
      <c r="B61" s="12"/>
      <c r="C61" s="12" t="s">
        <v>32</v>
      </c>
      <c r="D61" s="14" t="s">
        <v>33</v>
      </c>
      <c r="E61" s="15" t="s">
        <v>121</v>
      </c>
      <c r="F61" s="16">
        <v>821.98</v>
      </c>
      <c r="G61" s="17">
        <f t="shared" si="0"/>
        <v>35.73826086956522</v>
      </c>
    </row>
    <row r="62" spans="1:7" ht="16.5" customHeight="1">
      <c r="A62" s="20"/>
      <c r="B62" s="12" t="s">
        <v>122</v>
      </c>
      <c r="C62" s="13"/>
      <c r="D62" s="14" t="s">
        <v>123</v>
      </c>
      <c r="E62" s="15" t="s">
        <v>124</v>
      </c>
      <c r="F62" s="16">
        <f>SUM(F63:F83)</f>
        <v>799361.19</v>
      </c>
      <c r="G62" s="17">
        <f t="shared" si="0"/>
        <v>51.033695749326455</v>
      </c>
    </row>
    <row r="63" spans="1:7" ht="33" customHeight="1">
      <c r="A63" s="21"/>
      <c r="B63" s="12"/>
      <c r="C63" s="12" t="s">
        <v>52</v>
      </c>
      <c r="D63" s="14" t="s">
        <v>53</v>
      </c>
      <c r="E63" s="15" t="s">
        <v>125</v>
      </c>
      <c r="F63" s="16">
        <v>1550</v>
      </c>
      <c r="G63" s="17">
        <f t="shared" si="0"/>
        <v>100</v>
      </c>
    </row>
    <row r="64" spans="1:7" ht="16.5" customHeight="1">
      <c r="A64" s="21"/>
      <c r="B64" s="12"/>
      <c r="C64" s="12" t="s">
        <v>126</v>
      </c>
      <c r="D64" s="14" t="s">
        <v>127</v>
      </c>
      <c r="E64" s="15" t="s">
        <v>128</v>
      </c>
      <c r="F64" s="16">
        <v>427.3</v>
      </c>
      <c r="G64" s="17">
        <f t="shared" si="0"/>
        <v>15.825925925925926</v>
      </c>
    </row>
    <row r="65" spans="1:7" ht="16.5" customHeight="1">
      <c r="A65" s="21"/>
      <c r="B65" s="12"/>
      <c r="C65" s="12" t="s">
        <v>20</v>
      </c>
      <c r="D65" s="14" t="s">
        <v>21</v>
      </c>
      <c r="E65" s="15" t="s">
        <v>129</v>
      </c>
      <c r="F65" s="16">
        <v>443872.87</v>
      </c>
      <c r="G65" s="17">
        <f t="shared" si="0"/>
        <v>47.220518085106384</v>
      </c>
    </row>
    <row r="66" spans="1:7" ht="16.5" customHeight="1">
      <c r="A66" s="21"/>
      <c r="B66" s="12"/>
      <c r="C66" s="12" t="s">
        <v>130</v>
      </c>
      <c r="D66" s="14" t="s">
        <v>131</v>
      </c>
      <c r="E66" s="15" t="s">
        <v>132</v>
      </c>
      <c r="F66" s="16">
        <v>70633.32</v>
      </c>
      <c r="G66" s="17">
        <f t="shared" si="0"/>
        <v>96.75797260273974</v>
      </c>
    </row>
    <row r="67" spans="1:7" ht="16.5" customHeight="1">
      <c r="A67" s="21"/>
      <c r="B67" s="12"/>
      <c r="C67" s="12" t="s">
        <v>23</v>
      </c>
      <c r="D67" s="14" t="s">
        <v>24</v>
      </c>
      <c r="E67" s="15" t="s">
        <v>133</v>
      </c>
      <c r="F67" s="16">
        <v>77016.47</v>
      </c>
      <c r="G67" s="17">
        <f t="shared" si="0"/>
        <v>51.51603344481605</v>
      </c>
    </row>
    <row r="68" spans="1:7" ht="16.5" customHeight="1">
      <c r="A68" s="21"/>
      <c r="B68" s="12"/>
      <c r="C68" s="12" t="s">
        <v>26</v>
      </c>
      <c r="D68" s="14" t="s">
        <v>27</v>
      </c>
      <c r="E68" s="15" t="s">
        <v>134</v>
      </c>
      <c r="F68" s="16">
        <v>10744.48</v>
      </c>
      <c r="G68" s="17">
        <f aca="true" t="shared" si="1" ref="G68:G131">F68*100/E68</f>
        <v>44.2159670781893</v>
      </c>
    </row>
    <row r="69" spans="1:7" ht="16.5" customHeight="1">
      <c r="A69" s="21"/>
      <c r="B69" s="12"/>
      <c r="C69" s="12" t="s">
        <v>135</v>
      </c>
      <c r="D69" s="14" t="s">
        <v>136</v>
      </c>
      <c r="E69" s="15" t="s">
        <v>137</v>
      </c>
      <c r="F69" s="16"/>
      <c r="G69" s="17">
        <f t="shared" si="1"/>
        <v>0</v>
      </c>
    </row>
    <row r="70" spans="1:7" ht="16.5" customHeight="1">
      <c r="A70" s="21"/>
      <c r="B70" s="12"/>
      <c r="C70" s="12" t="s">
        <v>29</v>
      </c>
      <c r="D70" s="14" t="s">
        <v>30</v>
      </c>
      <c r="E70" s="15" t="s">
        <v>138</v>
      </c>
      <c r="F70" s="16">
        <v>19385.87</v>
      </c>
      <c r="G70" s="17">
        <f t="shared" si="1"/>
        <v>68.89079601990049</v>
      </c>
    </row>
    <row r="71" spans="1:7" ht="16.5" customHeight="1">
      <c r="A71" s="21"/>
      <c r="B71" s="12"/>
      <c r="C71" s="12" t="s">
        <v>139</v>
      </c>
      <c r="D71" s="14" t="s">
        <v>140</v>
      </c>
      <c r="E71" s="15" t="s">
        <v>141</v>
      </c>
      <c r="F71" s="16">
        <v>20844.99</v>
      </c>
      <c r="G71" s="17">
        <f t="shared" si="1"/>
        <v>57.902750000000005</v>
      </c>
    </row>
    <row r="72" spans="1:7" ht="16.5" customHeight="1">
      <c r="A72" s="21"/>
      <c r="B72" s="12"/>
      <c r="C72" s="12" t="s">
        <v>142</v>
      </c>
      <c r="D72" s="14" t="s">
        <v>143</v>
      </c>
      <c r="E72" s="15" t="s">
        <v>144</v>
      </c>
      <c r="F72" s="16">
        <v>114</v>
      </c>
      <c r="G72" s="17">
        <f t="shared" si="1"/>
        <v>7.6</v>
      </c>
    </row>
    <row r="73" spans="1:7" ht="16.5" customHeight="1">
      <c r="A73" s="21"/>
      <c r="B73" s="12"/>
      <c r="C73" s="12" t="s">
        <v>32</v>
      </c>
      <c r="D73" s="14" t="s">
        <v>33</v>
      </c>
      <c r="E73" s="15" t="s">
        <v>145</v>
      </c>
      <c r="F73" s="16">
        <v>102811.18</v>
      </c>
      <c r="G73" s="17">
        <f t="shared" si="1"/>
        <v>53.715350052246606</v>
      </c>
    </row>
    <row r="74" spans="1:7" ht="16.5" customHeight="1">
      <c r="A74" s="21"/>
      <c r="B74" s="12"/>
      <c r="C74" s="12" t="s">
        <v>146</v>
      </c>
      <c r="D74" s="14" t="s">
        <v>147</v>
      </c>
      <c r="E74" s="15" t="s">
        <v>69</v>
      </c>
      <c r="F74" s="16">
        <v>5142.59</v>
      </c>
      <c r="G74" s="17">
        <f t="shared" si="1"/>
        <v>46.75081818181818</v>
      </c>
    </row>
    <row r="75" spans="1:7" ht="23.25" customHeight="1">
      <c r="A75" s="21"/>
      <c r="B75" s="12"/>
      <c r="C75" s="12" t="s">
        <v>148</v>
      </c>
      <c r="D75" s="14" t="s">
        <v>149</v>
      </c>
      <c r="E75" s="15" t="s">
        <v>150</v>
      </c>
      <c r="F75" s="16">
        <v>3246.83</v>
      </c>
      <c r="G75" s="17">
        <f t="shared" si="1"/>
        <v>49.95123076923077</v>
      </c>
    </row>
    <row r="76" spans="1:7" ht="19.5" customHeight="1">
      <c r="A76" s="21"/>
      <c r="B76" s="12"/>
      <c r="C76" s="12" t="s">
        <v>151</v>
      </c>
      <c r="D76" s="14" t="s">
        <v>152</v>
      </c>
      <c r="E76" s="15" t="s">
        <v>153</v>
      </c>
      <c r="F76" s="16">
        <v>2319.86</v>
      </c>
      <c r="G76" s="17">
        <f t="shared" si="1"/>
        <v>22.306346153846153</v>
      </c>
    </row>
    <row r="77" spans="1:7" ht="16.5" customHeight="1">
      <c r="A77" s="21"/>
      <c r="B77" s="12"/>
      <c r="C77" s="12" t="s">
        <v>111</v>
      </c>
      <c r="D77" s="14" t="s">
        <v>112</v>
      </c>
      <c r="E77" s="15" t="s">
        <v>71</v>
      </c>
      <c r="F77" s="16">
        <v>5215.31</v>
      </c>
      <c r="G77" s="17">
        <f t="shared" si="1"/>
        <v>52.15310000000001</v>
      </c>
    </row>
    <row r="78" spans="1:7" ht="16.5" customHeight="1">
      <c r="A78" s="21"/>
      <c r="B78" s="12"/>
      <c r="C78" s="12" t="s">
        <v>154</v>
      </c>
      <c r="D78" s="14" t="s">
        <v>155</v>
      </c>
      <c r="E78" s="15" t="s">
        <v>144</v>
      </c>
      <c r="F78" s="16"/>
      <c r="G78" s="17">
        <f t="shared" si="1"/>
        <v>0</v>
      </c>
    </row>
    <row r="79" spans="1:7" ht="16.5" customHeight="1">
      <c r="A79" s="21"/>
      <c r="B79" s="12"/>
      <c r="C79" s="12" t="s">
        <v>35</v>
      </c>
      <c r="D79" s="14" t="s">
        <v>36</v>
      </c>
      <c r="E79" s="15" t="s">
        <v>54</v>
      </c>
      <c r="F79" s="16">
        <v>11606.62</v>
      </c>
      <c r="G79" s="17">
        <f t="shared" si="1"/>
        <v>46.42648</v>
      </c>
    </row>
    <row r="80" spans="1:7" ht="16.5" customHeight="1">
      <c r="A80" s="21"/>
      <c r="B80" s="12"/>
      <c r="C80" s="12" t="s">
        <v>156</v>
      </c>
      <c r="D80" s="14" t="s">
        <v>157</v>
      </c>
      <c r="E80" s="15" t="s">
        <v>158</v>
      </c>
      <c r="F80" s="16">
        <v>17250</v>
      </c>
      <c r="G80" s="17">
        <f t="shared" si="1"/>
        <v>75</v>
      </c>
    </row>
    <row r="81" spans="1:7" ht="16.5" customHeight="1">
      <c r="A81" s="21"/>
      <c r="B81" s="12"/>
      <c r="C81" s="12" t="s">
        <v>97</v>
      </c>
      <c r="D81" s="14" t="s">
        <v>98</v>
      </c>
      <c r="E81" s="15" t="s">
        <v>159</v>
      </c>
      <c r="F81" s="16"/>
      <c r="G81" s="17">
        <f t="shared" si="1"/>
        <v>0</v>
      </c>
    </row>
    <row r="82" spans="1:7" ht="23.25" customHeight="1">
      <c r="A82" s="21"/>
      <c r="B82" s="12"/>
      <c r="C82" s="12" t="s">
        <v>160</v>
      </c>
      <c r="D82" s="14" t="s">
        <v>161</v>
      </c>
      <c r="E82" s="15" t="s">
        <v>162</v>
      </c>
      <c r="F82" s="16">
        <v>1035</v>
      </c>
      <c r="G82" s="17">
        <f t="shared" si="1"/>
        <v>12.9375</v>
      </c>
    </row>
    <row r="83" spans="1:7" ht="16.5" customHeight="1">
      <c r="A83" s="21"/>
      <c r="B83" s="12"/>
      <c r="C83" s="12" t="s">
        <v>10</v>
      </c>
      <c r="D83" s="14" t="s">
        <v>11</v>
      </c>
      <c r="E83" s="15" t="s">
        <v>163</v>
      </c>
      <c r="F83" s="16">
        <v>6144.5</v>
      </c>
      <c r="G83" s="17">
        <f t="shared" si="1"/>
        <v>30.7225</v>
      </c>
    </row>
    <row r="84" spans="1:7" ht="16.5" customHeight="1">
      <c r="A84" s="20"/>
      <c r="B84" s="12" t="s">
        <v>164</v>
      </c>
      <c r="C84" s="13"/>
      <c r="D84" s="14" t="s">
        <v>165</v>
      </c>
      <c r="E84" s="15" t="s">
        <v>166</v>
      </c>
      <c r="F84" s="16">
        <f>SUM(F85:F92)</f>
        <v>8058.55</v>
      </c>
      <c r="G84" s="17">
        <f t="shared" si="1"/>
        <v>78.7968123594407</v>
      </c>
    </row>
    <row r="85" spans="1:7" ht="16.5" customHeight="1">
      <c r="A85" s="21"/>
      <c r="B85" s="12"/>
      <c r="C85" s="12" t="s">
        <v>126</v>
      </c>
      <c r="D85" s="14" t="s">
        <v>127</v>
      </c>
      <c r="E85" s="15" t="s">
        <v>167</v>
      </c>
      <c r="F85" s="16">
        <v>6371.39</v>
      </c>
      <c r="G85" s="17">
        <f t="shared" si="1"/>
        <v>79.44376558603491</v>
      </c>
    </row>
    <row r="86" spans="1:7" ht="16.5" customHeight="1">
      <c r="A86" s="21"/>
      <c r="B86" s="12"/>
      <c r="C86" s="12" t="s">
        <v>23</v>
      </c>
      <c r="D86" s="14" t="s">
        <v>24</v>
      </c>
      <c r="E86" s="15" t="s">
        <v>168</v>
      </c>
      <c r="F86" s="16">
        <v>969.04</v>
      </c>
      <c r="G86" s="17">
        <f t="shared" si="1"/>
        <v>80.01981833195705</v>
      </c>
    </row>
    <row r="87" spans="1:7" ht="16.5" customHeight="1">
      <c r="A87" s="21"/>
      <c r="B87" s="12"/>
      <c r="C87" s="12" t="s">
        <v>26</v>
      </c>
      <c r="D87" s="14" t="s">
        <v>27</v>
      </c>
      <c r="E87" s="15" t="s">
        <v>169</v>
      </c>
      <c r="F87" s="16">
        <v>152.97</v>
      </c>
      <c r="G87" s="17">
        <f t="shared" si="1"/>
        <v>78.04591836734694</v>
      </c>
    </row>
    <row r="88" spans="1:7" ht="16.5" customHeight="1">
      <c r="A88" s="21"/>
      <c r="B88" s="12"/>
      <c r="C88" s="12" t="s">
        <v>29</v>
      </c>
      <c r="D88" s="14" t="s">
        <v>30</v>
      </c>
      <c r="E88" s="15" t="s">
        <v>170</v>
      </c>
      <c r="F88" s="16">
        <v>100</v>
      </c>
      <c r="G88" s="17">
        <f t="shared" si="1"/>
        <v>100</v>
      </c>
    </row>
    <row r="89" spans="1:7" ht="16.5" customHeight="1">
      <c r="A89" s="21"/>
      <c r="B89" s="12"/>
      <c r="C89" s="12" t="s">
        <v>139</v>
      </c>
      <c r="D89" s="14" t="s">
        <v>140</v>
      </c>
      <c r="E89" s="15" t="s">
        <v>170</v>
      </c>
      <c r="F89" s="16">
        <v>100</v>
      </c>
      <c r="G89" s="17">
        <f t="shared" si="1"/>
        <v>100</v>
      </c>
    </row>
    <row r="90" spans="1:7" ht="16.5" customHeight="1">
      <c r="A90" s="21"/>
      <c r="B90" s="12"/>
      <c r="C90" s="12" t="s">
        <v>32</v>
      </c>
      <c r="D90" s="14" t="s">
        <v>33</v>
      </c>
      <c r="E90" s="15" t="s">
        <v>171</v>
      </c>
      <c r="F90" s="16">
        <v>183.15</v>
      </c>
      <c r="G90" s="17">
        <f t="shared" si="1"/>
        <v>91.575</v>
      </c>
    </row>
    <row r="91" spans="1:7" ht="19.5" customHeight="1">
      <c r="A91" s="21"/>
      <c r="B91" s="12"/>
      <c r="C91" s="12" t="s">
        <v>151</v>
      </c>
      <c r="D91" s="14" t="s">
        <v>152</v>
      </c>
      <c r="E91" s="15" t="s">
        <v>171</v>
      </c>
      <c r="F91" s="16">
        <v>100</v>
      </c>
      <c r="G91" s="17">
        <f t="shared" si="1"/>
        <v>50</v>
      </c>
    </row>
    <row r="92" spans="1:7" ht="16.5" customHeight="1">
      <c r="A92" s="21"/>
      <c r="B92" s="12"/>
      <c r="C92" s="12" t="s">
        <v>111</v>
      </c>
      <c r="D92" s="14" t="s">
        <v>112</v>
      </c>
      <c r="E92" s="15" t="s">
        <v>171</v>
      </c>
      <c r="F92" s="16">
        <v>82</v>
      </c>
      <c r="G92" s="17">
        <f t="shared" si="1"/>
        <v>41</v>
      </c>
    </row>
    <row r="93" spans="1:7" ht="16.5" customHeight="1">
      <c r="A93" s="20"/>
      <c r="B93" s="12" t="s">
        <v>172</v>
      </c>
      <c r="C93" s="13"/>
      <c r="D93" s="14" t="s">
        <v>173</v>
      </c>
      <c r="E93" s="15" t="s">
        <v>174</v>
      </c>
      <c r="F93" s="16">
        <f>SUM(F94:F96)</f>
        <v>21336.4</v>
      </c>
      <c r="G93" s="17">
        <f t="shared" si="1"/>
        <v>29.10832196452933</v>
      </c>
    </row>
    <row r="94" spans="1:7" ht="16.5" customHeight="1">
      <c r="A94" s="21"/>
      <c r="B94" s="12"/>
      <c r="C94" s="12" t="s">
        <v>135</v>
      </c>
      <c r="D94" s="14" t="s">
        <v>136</v>
      </c>
      <c r="E94" s="15" t="s">
        <v>175</v>
      </c>
      <c r="F94" s="16">
        <v>4480</v>
      </c>
      <c r="G94" s="17">
        <f t="shared" si="1"/>
        <v>80</v>
      </c>
    </row>
    <row r="95" spans="1:7" ht="16.5" customHeight="1">
      <c r="A95" s="21"/>
      <c r="B95" s="12"/>
      <c r="C95" s="12" t="s">
        <v>29</v>
      </c>
      <c r="D95" s="14" t="s">
        <v>30</v>
      </c>
      <c r="E95" s="15" t="s">
        <v>176</v>
      </c>
      <c r="F95" s="16">
        <v>820.95</v>
      </c>
      <c r="G95" s="17">
        <f t="shared" si="1"/>
        <v>9.436206896551724</v>
      </c>
    </row>
    <row r="96" spans="1:7" ht="16.5" customHeight="1">
      <c r="A96" s="21"/>
      <c r="B96" s="12"/>
      <c r="C96" s="12" t="s">
        <v>32</v>
      </c>
      <c r="D96" s="14" t="s">
        <v>33</v>
      </c>
      <c r="E96" s="15" t="s">
        <v>177</v>
      </c>
      <c r="F96" s="16">
        <v>16035.45</v>
      </c>
      <c r="G96" s="17">
        <f t="shared" si="1"/>
        <v>27.17872881355932</v>
      </c>
    </row>
    <row r="97" spans="1:7" ht="16.5" customHeight="1">
      <c r="A97" s="20"/>
      <c r="B97" s="12" t="s">
        <v>178</v>
      </c>
      <c r="C97" s="13"/>
      <c r="D97" s="14" t="s">
        <v>18</v>
      </c>
      <c r="E97" s="15" t="s">
        <v>179</v>
      </c>
      <c r="F97" s="16">
        <f>SUM(F98:F102)</f>
        <v>16524.05</v>
      </c>
      <c r="G97" s="17">
        <f t="shared" si="1"/>
        <v>48.60014705882353</v>
      </c>
    </row>
    <row r="98" spans="1:7" ht="16.5" customHeight="1">
      <c r="A98" s="21"/>
      <c r="B98" s="12"/>
      <c r="C98" s="12" t="s">
        <v>117</v>
      </c>
      <c r="D98" s="14" t="s">
        <v>118</v>
      </c>
      <c r="E98" s="15" t="s">
        <v>93</v>
      </c>
      <c r="F98" s="16">
        <v>12180</v>
      </c>
      <c r="G98" s="17">
        <f t="shared" si="1"/>
        <v>50.75</v>
      </c>
    </row>
    <row r="99" spans="1:7" ht="16.5" customHeight="1">
      <c r="A99" s="21"/>
      <c r="B99" s="12"/>
      <c r="C99" s="12" t="s">
        <v>29</v>
      </c>
      <c r="D99" s="14" t="s">
        <v>30</v>
      </c>
      <c r="E99" s="15" t="s">
        <v>34</v>
      </c>
      <c r="F99" s="16">
        <v>555.03</v>
      </c>
      <c r="G99" s="17">
        <f t="shared" si="1"/>
        <v>55.503</v>
      </c>
    </row>
    <row r="100" spans="1:7" ht="16.5" customHeight="1">
      <c r="A100" s="21"/>
      <c r="B100" s="12"/>
      <c r="C100" s="12" t="s">
        <v>32</v>
      </c>
      <c r="D100" s="14" t="s">
        <v>33</v>
      </c>
      <c r="E100" s="15" t="s">
        <v>180</v>
      </c>
      <c r="F100" s="16">
        <v>586.47</v>
      </c>
      <c r="G100" s="17">
        <f t="shared" si="1"/>
        <v>97.745</v>
      </c>
    </row>
    <row r="101" spans="1:7" ht="24" customHeight="1">
      <c r="A101" s="21"/>
      <c r="B101" s="12"/>
      <c r="C101" s="12" t="s">
        <v>148</v>
      </c>
      <c r="D101" s="14" t="s">
        <v>149</v>
      </c>
      <c r="E101" s="15" t="s">
        <v>181</v>
      </c>
      <c r="F101" s="16">
        <v>3202.55</v>
      </c>
      <c r="G101" s="17">
        <f t="shared" si="1"/>
        <v>50.03984375</v>
      </c>
    </row>
    <row r="102" spans="1:7" ht="16.5" customHeight="1">
      <c r="A102" s="21"/>
      <c r="B102" s="12"/>
      <c r="C102" s="12" t="s">
        <v>111</v>
      </c>
      <c r="D102" s="14" t="s">
        <v>112</v>
      </c>
      <c r="E102" s="15" t="s">
        <v>182</v>
      </c>
      <c r="F102" s="16"/>
      <c r="G102" s="17">
        <f t="shared" si="1"/>
        <v>0</v>
      </c>
    </row>
    <row r="103" spans="1:7" ht="24" customHeight="1">
      <c r="A103" s="19" t="s">
        <v>183</v>
      </c>
      <c r="B103" s="7"/>
      <c r="C103" s="7"/>
      <c r="D103" s="8" t="s">
        <v>184</v>
      </c>
      <c r="E103" s="9" t="s">
        <v>185</v>
      </c>
      <c r="F103" s="10">
        <f>F104</f>
        <v>450</v>
      </c>
      <c r="G103" s="11">
        <f t="shared" si="1"/>
        <v>50</v>
      </c>
    </row>
    <row r="104" spans="1:7" ht="24" customHeight="1">
      <c r="A104" s="20"/>
      <c r="B104" s="12" t="s">
        <v>186</v>
      </c>
      <c r="C104" s="13"/>
      <c r="D104" s="14" t="s">
        <v>187</v>
      </c>
      <c r="E104" s="15" t="s">
        <v>185</v>
      </c>
      <c r="F104" s="16">
        <f>F105+F106</f>
        <v>450</v>
      </c>
      <c r="G104" s="17">
        <f t="shared" si="1"/>
        <v>50</v>
      </c>
    </row>
    <row r="105" spans="1:7" ht="16.5" customHeight="1">
      <c r="A105" s="21"/>
      <c r="B105" s="12"/>
      <c r="C105" s="12" t="s">
        <v>29</v>
      </c>
      <c r="D105" s="14" t="s">
        <v>30</v>
      </c>
      <c r="E105" s="15" t="s">
        <v>31</v>
      </c>
      <c r="F105" s="16">
        <v>50</v>
      </c>
      <c r="G105" s="17">
        <f t="shared" si="1"/>
        <v>100</v>
      </c>
    </row>
    <row r="106" spans="1:7" ht="16.5" customHeight="1">
      <c r="A106" s="21"/>
      <c r="B106" s="12"/>
      <c r="C106" s="12" t="s">
        <v>32</v>
      </c>
      <c r="D106" s="14" t="s">
        <v>33</v>
      </c>
      <c r="E106" s="15" t="s">
        <v>188</v>
      </c>
      <c r="F106" s="16">
        <v>400</v>
      </c>
      <c r="G106" s="17">
        <f t="shared" si="1"/>
        <v>47.05882352941177</v>
      </c>
    </row>
    <row r="107" spans="1:7" ht="16.5" customHeight="1">
      <c r="A107" s="19" t="s">
        <v>189</v>
      </c>
      <c r="B107" s="7"/>
      <c r="C107" s="7"/>
      <c r="D107" s="8" t="s">
        <v>190</v>
      </c>
      <c r="E107" s="9" t="s">
        <v>191</v>
      </c>
      <c r="F107" s="10">
        <f>F108+F110+F120</f>
        <v>79456.36000000002</v>
      </c>
      <c r="G107" s="11">
        <f t="shared" si="1"/>
        <v>37.82195354150801</v>
      </c>
    </row>
    <row r="108" spans="1:7" ht="16.5" customHeight="1">
      <c r="A108" s="20"/>
      <c r="B108" s="12" t="s">
        <v>192</v>
      </c>
      <c r="C108" s="13"/>
      <c r="D108" s="14" t="s">
        <v>193</v>
      </c>
      <c r="E108" s="15" t="s">
        <v>34</v>
      </c>
      <c r="F108" s="16">
        <f>F109</f>
        <v>0</v>
      </c>
      <c r="G108" s="17">
        <f t="shared" si="1"/>
        <v>0</v>
      </c>
    </row>
    <row r="109" spans="1:7" ht="16.5" customHeight="1">
      <c r="A109" s="21"/>
      <c r="B109" s="12"/>
      <c r="C109" s="12" t="s">
        <v>32</v>
      </c>
      <c r="D109" s="14" t="s">
        <v>33</v>
      </c>
      <c r="E109" s="15" t="s">
        <v>34</v>
      </c>
      <c r="F109" s="16"/>
      <c r="G109" s="17">
        <f t="shared" si="1"/>
        <v>0</v>
      </c>
    </row>
    <row r="110" spans="1:7" ht="16.5" customHeight="1">
      <c r="A110" s="20"/>
      <c r="B110" s="12" t="s">
        <v>194</v>
      </c>
      <c r="C110" s="13"/>
      <c r="D110" s="14" t="s">
        <v>195</v>
      </c>
      <c r="E110" s="15" t="s">
        <v>196</v>
      </c>
      <c r="F110" s="16">
        <f>SUM(F111:F119)</f>
        <v>79220.04000000001</v>
      </c>
      <c r="G110" s="17">
        <f t="shared" si="1"/>
        <v>48.488211531399195</v>
      </c>
    </row>
    <row r="111" spans="1:7" ht="16.5" customHeight="1">
      <c r="A111" s="21"/>
      <c r="B111" s="12"/>
      <c r="C111" s="12" t="s">
        <v>117</v>
      </c>
      <c r="D111" s="14" t="s">
        <v>118</v>
      </c>
      <c r="E111" s="15" t="s">
        <v>197</v>
      </c>
      <c r="F111" s="16">
        <v>6866.6</v>
      </c>
      <c r="G111" s="17">
        <f t="shared" si="1"/>
        <v>53.10595514307811</v>
      </c>
    </row>
    <row r="112" spans="1:7" ht="16.5" customHeight="1">
      <c r="A112" s="21"/>
      <c r="B112" s="12"/>
      <c r="C112" s="12" t="s">
        <v>135</v>
      </c>
      <c r="D112" s="14" t="s">
        <v>136</v>
      </c>
      <c r="E112" s="15" t="s">
        <v>198</v>
      </c>
      <c r="F112" s="16">
        <v>9230</v>
      </c>
      <c r="G112" s="17">
        <f t="shared" si="1"/>
        <v>48.578947368421055</v>
      </c>
    </row>
    <row r="113" spans="1:7" ht="16.5" customHeight="1">
      <c r="A113" s="21"/>
      <c r="B113" s="12"/>
      <c r="C113" s="12" t="s">
        <v>29</v>
      </c>
      <c r="D113" s="14" t="s">
        <v>30</v>
      </c>
      <c r="E113" s="15" t="s">
        <v>199</v>
      </c>
      <c r="F113" s="16">
        <v>8060.42</v>
      </c>
      <c r="G113" s="17">
        <f t="shared" si="1"/>
        <v>25.171507088876396</v>
      </c>
    </row>
    <row r="114" spans="1:7" ht="16.5" customHeight="1">
      <c r="A114" s="21"/>
      <c r="B114" s="12"/>
      <c r="C114" s="12" t="s">
        <v>139</v>
      </c>
      <c r="D114" s="14" t="s">
        <v>140</v>
      </c>
      <c r="E114" s="15" t="s">
        <v>200</v>
      </c>
      <c r="F114" s="16">
        <v>20040.11</v>
      </c>
      <c r="G114" s="17">
        <f t="shared" si="1"/>
        <v>62.62534375</v>
      </c>
    </row>
    <row r="115" spans="1:7" ht="16.5" customHeight="1">
      <c r="A115" s="21"/>
      <c r="B115" s="12"/>
      <c r="C115" s="12" t="s">
        <v>62</v>
      </c>
      <c r="D115" s="14" t="s">
        <v>63</v>
      </c>
      <c r="E115" s="15" t="s">
        <v>201</v>
      </c>
      <c r="F115" s="16"/>
      <c r="G115" s="17">
        <f t="shared" si="1"/>
        <v>0</v>
      </c>
    </row>
    <row r="116" spans="1:7" ht="16.5" customHeight="1">
      <c r="A116" s="21"/>
      <c r="B116" s="12"/>
      <c r="C116" s="12" t="s">
        <v>32</v>
      </c>
      <c r="D116" s="14" t="s">
        <v>33</v>
      </c>
      <c r="E116" s="15" t="s">
        <v>202</v>
      </c>
      <c r="F116" s="16">
        <v>12361.84</v>
      </c>
      <c r="G116" s="17">
        <f t="shared" si="1"/>
        <v>34.773108298171586</v>
      </c>
    </row>
    <row r="117" spans="1:7" ht="24" customHeight="1">
      <c r="A117" s="21"/>
      <c r="B117" s="12"/>
      <c r="C117" s="12" t="s">
        <v>148</v>
      </c>
      <c r="D117" s="14" t="s">
        <v>149</v>
      </c>
      <c r="E117" s="15" t="s">
        <v>34</v>
      </c>
      <c r="F117" s="16">
        <v>421.41</v>
      </c>
      <c r="G117" s="17">
        <f t="shared" si="1"/>
        <v>42.141</v>
      </c>
    </row>
    <row r="118" spans="1:7" ht="16.5" customHeight="1">
      <c r="A118" s="21"/>
      <c r="B118" s="12"/>
      <c r="C118" s="12" t="s">
        <v>35</v>
      </c>
      <c r="D118" s="14" t="s">
        <v>36</v>
      </c>
      <c r="E118" s="15" t="s">
        <v>203</v>
      </c>
      <c r="F118" s="16">
        <v>10461.66</v>
      </c>
      <c r="G118" s="17">
        <f t="shared" si="1"/>
        <v>61.53917647058824</v>
      </c>
    </row>
    <row r="119" spans="1:7" ht="16.5" customHeight="1">
      <c r="A119" s="21"/>
      <c r="B119" s="12"/>
      <c r="C119" s="12" t="s">
        <v>10</v>
      </c>
      <c r="D119" s="14" t="s">
        <v>11</v>
      </c>
      <c r="E119" s="15" t="s">
        <v>204</v>
      </c>
      <c r="F119" s="16">
        <v>11778</v>
      </c>
      <c r="G119" s="17">
        <f t="shared" si="1"/>
        <v>100</v>
      </c>
    </row>
    <row r="120" spans="1:7" ht="16.5" customHeight="1">
      <c r="A120" s="20"/>
      <c r="B120" s="12" t="s">
        <v>205</v>
      </c>
      <c r="C120" s="13"/>
      <c r="D120" s="14" t="s">
        <v>206</v>
      </c>
      <c r="E120" s="15" t="s">
        <v>207</v>
      </c>
      <c r="F120" s="16">
        <f>F121+F122</f>
        <v>236.32</v>
      </c>
      <c r="G120" s="17">
        <f t="shared" si="1"/>
        <v>0.5171115973741794</v>
      </c>
    </row>
    <row r="121" spans="1:7" ht="23.25" customHeight="1">
      <c r="A121" s="21"/>
      <c r="B121" s="12"/>
      <c r="C121" s="12" t="s">
        <v>148</v>
      </c>
      <c r="D121" s="14" t="s">
        <v>149</v>
      </c>
      <c r="E121" s="15" t="s">
        <v>78</v>
      </c>
      <c r="F121" s="16">
        <v>236.32</v>
      </c>
      <c r="G121" s="17">
        <f t="shared" si="1"/>
        <v>47.264</v>
      </c>
    </row>
    <row r="122" spans="1:7" ht="16.5" customHeight="1">
      <c r="A122" s="21"/>
      <c r="B122" s="12"/>
      <c r="C122" s="12" t="s">
        <v>208</v>
      </c>
      <c r="D122" s="14" t="s">
        <v>209</v>
      </c>
      <c r="E122" s="15" t="s">
        <v>210</v>
      </c>
      <c r="F122" s="16"/>
      <c r="G122" s="17">
        <f t="shared" si="1"/>
        <v>0</v>
      </c>
    </row>
    <row r="123" spans="1:7" ht="34.5" customHeight="1">
      <c r="A123" s="19" t="s">
        <v>211</v>
      </c>
      <c r="B123" s="7"/>
      <c r="C123" s="7"/>
      <c r="D123" s="8" t="s">
        <v>212</v>
      </c>
      <c r="E123" s="9" t="s">
        <v>213</v>
      </c>
      <c r="F123" s="10">
        <f>F124</f>
        <v>24191.129999999997</v>
      </c>
      <c r="G123" s="11">
        <f t="shared" si="1"/>
        <v>66.00581173260572</v>
      </c>
    </row>
    <row r="124" spans="1:7" ht="18" customHeight="1">
      <c r="A124" s="20"/>
      <c r="B124" s="12" t="s">
        <v>214</v>
      </c>
      <c r="C124" s="13"/>
      <c r="D124" s="14" t="s">
        <v>215</v>
      </c>
      <c r="E124" s="15" t="s">
        <v>213</v>
      </c>
      <c r="F124" s="16">
        <f>SUM(F125:F128)</f>
        <v>24191.129999999997</v>
      </c>
      <c r="G124" s="17">
        <f t="shared" si="1"/>
        <v>66.00581173260572</v>
      </c>
    </row>
    <row r="125" spans="1:7" ht="16.5" customHeight="1">
      <c r="A125" s="21"/>
      <c r="B125" s="12"/>
      <c r="C125" s="12" t="s">
        <v>216</v>
      </c>
      <c r="D125" s="14" t="s">
        <v>217</v>
      </c>
      <c r="E125" s="15" t="s">
        <v>218</v>
      </c>
      <c r="F125" s="16">
        <v>9848.8</v>
      </c>
      <c r="G125" s="17">
        <f t="shared" si="1"/>
        <v>61.55499999999999</v>
      </c>
    </row>
    <row r="126" spans="1:7" ht="16.5" customHeight="1">
      <c r="A126" s="21"/>
      <c r="B126" s="12"/>
      <c r="C126" s="12" t="s">
        <v>29</v>
      </c>
      <c r="D126" s="14" t="s">
        <v>30</v>
      </c>
      <c r="E126" s="15" t="s">
        <v>34</v>
      </c>
      <c r="F126" s="16"/>
      <c r="G126" s="17">
        <f t="shared" si="1"/>
        <v>0</v>
      </c>
    </row>
    <row r="127" spans="1:7" ht="16.5" customHeight="1">
      <c r="A127" s="21"/>
      <c r="B127" s="12"/>
      <c r="C127" s="12" t="s">
        <v>32</v>
      </c>
      <c r="D127" s="14" t="s">
        <v>33</v>
      </c>
      <c r="E127" s="15" t="s">
        <v>219</v>
      </c>
      <c r="F127" s="16">
        <v>14270.33</v>
      </c>
      <c r="G127" s="17">
        <f t="shared" si="1"/>
        <v>73.18117948717949</v>
      </c>
    </row>
    <row r="128" spans="1:7" ht="16.5" customHeight="1">
      <c r="A128" s="21"/>
      <c r="B128" s="12"/>
      <c r="C128" s="12" t="s">
        <v>35</v>
      </c>
      <c r="D128" s="14" t="s">
        <v>36</v>
      </c>
      <c r="E128" s="15" t="s">
        <v>220</v>
      </c>
      <c r="F128" s="16">
        <v>72</v>
      </c>
      <c r="G128" s="17">
        <f t="shared" si="1"/>
        <v>48</v>
      </c>
    </row>
    <row r="129" spans="1:7" ht="16.5" customHeight="1">
      <c r="A129" s="19" t="s">
        <v>221</v>
      </c>
      <c r="B129" s="7"/>
      <c r="C129" s="7"/>
      <c r="D129" s="8" t="s">
        <v>222</v>
      </c>
      <c r="E129" s="9" t="s">
        <v>223</v>
      </c>
      <c r="F129" s="10">
        <f>F130</f>
        <v>193718.04</v>
      </c>
      <c r="G129" s="11">
        <f t="shared" si="1"/>
        <v>42.85797345132743</v>
      </c>
    </row>
    <row r="130" spans="1:7" ht="24.75" customHeight="1">
      <c r="A130" s="20"/>
      <c r="B130" s="12" t="s">
        <v>224</v>
      </c>
      <c r="C130" s="13"/>
      <c r="D130" s="14" t="s">
        <v>225</v>
      </c>
      <c r="E130" s="15" t="s">
        <v>223</v>
      </c>
      <c r="F130" s="16">
        <f>F131+F132</f>
        <v>193718.04</v>
      </c>
      <c r="G130" s="17">
        <f t="shared" si="1"/>
        <v>42.85797345132743</v>
      </c>
    </row>
    <row r="131" spans="1:7" ht="16.5" customHeight="1">
      <c r="A131" s="21"/>
      <c r="B131" s="12"/>
      <c r="C131" s="12" t="s">
        <v>226</v>
      </c>
      <c r="D131" s="14" t="s">
        <v>227</v>
      </c>
      <c r="E131" s="15" t="s">
        <v>93</v>
      </c>
      <c r="F131" s="16"/>
      <c r="G131" s="17">
        <f t="shared" si="1"/>
        <v>0</v>
      </c>
    </row>
    <row r="132" spans="1:7" ht="36" customHeight="1">
      <c r="A132" s="21"/>
      <c r="B132" s="12"/>
      <c r="C132" s="12" t="s">
        <v>228</v>
      </c>
      <c r="D132" s="14" t="s">
        <v>229</v>
      </c>
      <c r="E132" s="15" t="s">
        <v>230</v>
      </c>
      <c r="F132" s="16">
        <v>193718.04</v>
      </c>
      <c r="G132" s="17">
        <f aca="true" t="shared" si="2" ref="G132:G195">F132*100/E132</f>
        <v>45.26122429906542</v>
      </c>
    </row>
    <row r="133" spans="1:7" ht="16.5" customHeight="1">
      <c r="A133" s="19" t="s">
        <v>231</v>
      </c>
      <c r="B133" s="7"/>
      <c r="C133" s="7"/>
      <c r="D133" s="8" t="s">
        <v>232</v>
      </c>
      <c r="E133" s="9" t="s">
        <v>233</v>
      </c>
      <c r="F133" s="10">
        <f>F134</f>
        <v>0</v>
      </c>
      <c r="G133" s="11">
        <f t="shared" si="2"/>
        <v>0</v>
      </c>
    </row>
    <row r="134" spans="1:7" ht="16.5" customHeight="1">
      <c r="A134" s="20"/>
      <c r="B134" s="12" t="s">
        <v>234</v>
      </c>
      <c r="C134" s="13"/>
      <c r="D134" s="14" t="s">
        <v>235</v>
      </c>
      <c r="E134" s="15" t="s">
        <v>233</v>
      </c>
      <c r="F134" s="16">
        <f>F135</f>
        <v>0</v>
      </c>
      <c r="G134" s="17">
        <f t="shared" si="2"/>
        <v>0</v>
      </c>
    </row>
    <row r="135" spans="1:7" ht="16.5" customHeight="1">
      <c r="A135" s="21"/>
      <c r="B135" s="12"/>
      <c r="C135" s="12" t="s">
        <v>208</v>
      </c>
      <c r="D135" s="14" t="s">
        <v>209</v>
      </c>
      <c r="E135" s="15" t="s">
        <v>233</v>
      </c>
      <c r="F135" s="16"/>
      <c r="G135" s="17">
        <f t="shared" si="2"/>
        <v>0</v>
      </c>
    </row>
    <row r="136" spans="1:7" ht="16.5" customHeight="1">
      <c r="A136" s="19" t="s">
        <v>236</v>
      </c>
      <c r="B136" s="7"/>
      <c r="C136" s="7"/>
      <c r="D136" s="8" t="s">
        <v>237</v>
      </c>
      <c r="E136" s="9" t="s">
        <v>238</v>
      </c>
      <c r="F136" s="10">
        <f>F137+F160+F184+F186+F206+F209+F230+F215</f>
        <v>3906938.6</v>
      </c>
      <c r="G136" s="11">
        <f t="shared" si="2"/>
        <v>49.98716204078771</v>
      </c>
    </row>
    <row r="137" spans="1:7" ht="16.5" customHeight="1">
      <c r="A137" s="20"/>
      <c r="B137" s="12" t="s">
        <v>239</v>
      </c>
      <c r="C137" s="13"/>
      <c r="D137" s="14" t="s">
        <v>240</v>
      </c>
      <c r="E137" s="15" t="s">
        <v>241</v>
      </c>
      <c r="F137" s="16">
        <f>SUM(F138:F159)</f>
        <v>1608365.1200000003</v>
      </c>
      <c r="G137" s="17">
        <f t="shared" si="2"/>
        <v>49.3207553071406</v>
      </c>
    </row>
    <row r="138" spans="1:7" ht="36.75" customHeight="1">
      <c r="A138" s="21"/>
      <c r="B138" s="12"/>
      <c r="C138" s="12" t="s">
        <v>242</v>
      </c>
      <c r="D138" s="14" t="s">
        <v>243</v>
      </c>
      <c r="E138" s="15" t="s">
        <v>244</v>
      </c>
      <c r="F138" s="16">
        <v>272078.69</v>
      </c>
      <c r="G138" s="17">
        <f t="shared" si="2"/>
        <v>50.384942592592594</v>
      </c>
    </row>
    <row r="139" spans="1:7" ht="16.5" customHeight="1">
      <c r="A139" s="21"/>
      <c r="B139" s="12"/>
      <c r="C139" s="12" t="s">
        <v>126</v>
      </c>
      <c r="D139" s="14" t="s">
        <v>127</v>
      </c>
      <c r="E139" s="15" t="s">
        <v>245</v>
      </c>
      <c r="F139" s="16">
        <v>64941.12</v>
      </c>
      <c r="G139" s="17">
        <f t="shared" si="2"/>
        <v>48.51457130263935</v>
      </c>
    </row>
    <row r="140" spans="1:7" ht="16.5" customHeight="1">
      <c r="A140" s="21"/>
      <c r="B140" s="12"/>
      <c r="C140" s="12" t="s">
        <v>20</v>
      </c>
      <c r="D140" s="14" t="s">
        <v>21</v>
      </c>
      <c r="E140" s="15" t="s">
        <v>246</v>
      </c>
      <c r="F140" s="16">
        <v>748300.53</v>
      </c>
      <c r="G140" s="17">
        <f t="shared" si="2"/>
        <v>49.60047419690108</v>
      </c>
    </row>
    <row r="141" spans="1:7" ht="16.5" customHeight="1">
      <c r="A141" s="21"/>
      <c r="B141" s="12"/>
      <c r="C141" s="12" t="s">
        <v>130</v>
      </c>
      <c r="D141" s="14" t="s">
        <v>131</v>
      </c>
      <c r="E141" s="15" t="s">
        <v>247</v>
      </c>
      <c r="F141" s="16">
        <v>117032.63</v>
      </c>
      <c r="G141" s="17">
        <f t="shared" si="2"/>
        <v>99.58359285920933</v>
      </c>
    </row>
    <row r="142" spans="1:7" ht="16.5" customHeight="1">
      <c r="A142" s="21"/>
      <c r="B142" s="12"/>
      <c r="C142" s="12" t="s">
        <v>23</v>
      </c>
      <c r="D142" s="14" t="s">
        <v>24</v>
      </c>
      <c r="E142" s="15" t="s">
        <v>248</v>
      </c>
      <c r="F142" s="16">
        <v>136431.68</v>
      </c>
      <c r="G142" s="17">
        <f t="shared" si="2"/>
        <v>51.422140307632006</v>
      </c>
    </row>
    <row r="143" spans="1:7" ht="16.5" customHeight="1">
      <c r="A143" s="21"/>
      <c r="B143" s="12"/>
      <c r="C143" s="12" t="s">
        <v>26</v>
      </c>
      <c r="D143" s="14" t="s">
        <v>27</v>
      </c>
      <c r="E143" s="15" t="s">
        <v>249</v>
      </c>
      <c r="F143" s="16">
        <v>20215.12</v>
      </c>
      <c r="G143" s="17">
        <f t="shared" si="2"/>
        <v>46.96275990242769</v>
      </c>
    </row>
    <row r="144" spans="1:7" ht="22.5" customHeight="1">
      <c r="A144" s="21"/>
      <c r="B144" s="12"/>
      <c r="C144" s="12" t="s">
        <v>250</v>
      </c>
      <c r="D144" s="14" t="s">
        <v>251</v>
      </c>
      <c r="E144" s="15" t="s">
        <v>252</v>
      </c>
      <c r="F144" s="16"/>
      <c r="G144" s="17">
        <f t="shared" si="2"/>
        <v>0</v>
      </c>
    </row>
    <row r="145" spans="1:7" ht="16.5" customHeight="1">
      <c r="A145" s="21"/>
      <c r="B145" s="12"/>
      <c r="C145" s="12" t="s">
        <v>135</v>
      </c>
      <c r="D145" s="14" t="s">
        <v>136</v>
      </c>
      <c r="E145" s="15" t="s">
        <v>253</v>
      </c>
      <c r="F145" s="16"/>
      <c r="G145" s="17">
        <f t="shared" si="2"/>
        <v>0</v>
      </c>
    </row>
    <row r="146" spans="1:7" ht="16.5" customHeight="1">
      <c r="A146" s="21"/>
      <c r="B146" s="12"/>
      <c r="C146" s="12" t="s">
        <v>29</v>
      </c>
      <c r="D146" s="14" t="s">
        <v>30</v>
      </c>
      <c r="E146" s="15" t="s">
        <v>254</v>
      </c>
      <c r="F146" s="16">
        <v>31284.93</v>
      </c>
      <c r="G146" s="17">
        <f t="shared" si="2"/>
        <v>49.34765051974068</v>
      </c>
    </row>
    <row r="147" spans="1:7" ht="16.5" customHeight="1">
      <c r="A147" s="21"/>
      <c r="B147" s="12"/>
      <c r="C147" s="12" t="s">
        <v>255</v>
      </c>
      <c r="D147" s="14" t="s">
        <v>256</v>
      </c>
      <c r="E147" s="15" t="s">
        <v>257</v>
      </c>
      <c r="F147" s="16">
        <v>4773.65</v>
      </c>
      <c r="G147" s="17">
        <f t="shared" si="2"/>
        <v>48.42903520340874</v>
      </c>
    </row>
    <row r="148" spans="1:7" ht="16.5" customHeight="1">
      <c r="A148" s="21"/>
      <c r="B148" s="12"/>
      <c r="C148" s="12" t="s">
        <v>139</v>
      </c>
      <c r="D148" s="14" t="s">
        <v>140</v>
      </c>
      <c r="E148" s="15" t="s">
        <v>258</v>
      </c>
      <c r="F148" s="16">
        <v>63398.12</v>
      </c>
      <c r="G148" s="17">
        <f t="shared" si="2"/>
        <v>63.43046953946513</v>
      </c>
    </row>
    <row r="149" spans="1:7" ht="16.5" customHeight="1">
      <c r="A149" s="21"/>
      <c r="B149" s="12"/>
      <c r="C149" s="12" t="s">
        <v>62</v>
      </c>
      <c r="D149" s="14" t="s">
        <v>63</v>
      </c>
      <c r="E149" s="15" t="s">
        <v>259</v>
      </c>
      <c r="F149" s="16">
        <v>3774.22</v>
      </c>
      <c r="G149" s="17">
        <f t="shared" si="2"/>
        <v>21.168994335072075</v>
      </c>
    </row>
    <row r="150" spans="1:7" ht="16.5" customHeight="1">
      <c r="A150" s="21"/>
      <c r="B150" s="12"/>
      <c r="C150" s="12" t="s">
        <v>142</v>
      </c>
      <c r="D150" s="14" t="s">
        <v>143</v>
      </c>
      <c r="E150" s="15" t="s">
        <v>260</v>
      </c>
      <c r="F150" s="16">
        <v>2478.16</v>
      </c>
      <c r="G150" s="17">
        <f t="shared" si="2"/>
        <v>63.96902426432628</v>
      </c>
    </row>
    <row r="151" spans="1:7" ht="16.5" customHeight="1">
      <c r="A151" s="21"/>
      <c r="B151" s="12"/>
      <c r="C151" s="12" t="s">
        <v>32</v>
      </c>
      <c r="D151" s="14" t="s">
        <v>33</v>
      </c>
      <c r="E151" s="15" t="s">
        <v>261</v>
      </c>
      <c r="F151" s="16">
        <v>50085.02</v>
      </c>
      <c r="G151" s="17">
        <f t="shared" si="2"/>
        <v>61.97260511272241</v>
      </c>
    </row>
    <row r="152" spans="1:7" ht="16.5" customHeight="1">
      <c r="A152" s="21"/>
      <c r="B152" s="12"/>
      <c r="C152" s="12" t="s">
        <v>146</v>
      </c>
      <c r="D152" s="14" t="s">
        <v>147</v>
      </c>
      <c r="E152" s="15" t="s">
        <v>262</v>
      </c>
      <c r="F152" s="16">
        <v>529.31</v>
      </c>
      <c r="G152" s="17">
        <f t="shared" si="2"/>
        <v>26.13876543209876</v>
      </c>
    </row>
    <row r="153" spans="1:7" ht="24" customHeight="1">
      <c r="A153" s="21"/>
      <c r="B153" s="12"/>
      <c r="C153" s="12" t="s">
        <v>148</v>
      </c>
      <c r="D153" s="14" t="s">
        <v>149</v>
      </c>
      <c r="E153" s="15" t="s">
        <v>263</v>
      </c>
      <c r="F153" s="16">
        <v>494.71</v>
      </c>
      <c r="G153" s="17">
        <f t="shared" si="2"/>
        <v>19.947983870967743</v>
      </c>
    </row>
    <row r="154" spans="1:7" ht="24.75" customHeight="1">
      <c r="A154" s="21"/>
      <c r="B154" s="12"/>
      <c r="C154" s="12" t="s">
        <v>151</v>
      </c>
      <c r="D154" s="14" t="s">
        <v>152</v>
      </c>
      <c r="E154" s="15" t="s">
        <v>264</v>
      </c>
      <c r="F154" s="16">
        <v>1070</v>
      </c>
      <c r="G154" s="17">
        <f t="shared" si="2"/>
        <v>35.22053982883476</v>
      </c>
    </row>
    <row r="155" spans="1:7" ht="16.5" customHeight="1">
      <c r="A155" s="21"/>
      <c r="B155" s="12"/>
      <c r="C155" s="12" t="s">
        <v>111</v>
      </c>
      <c r="D155" s="14" t="s">
        <v>112</v>
      </c>
      <c r="E155" s="15" t="s">
        <v>265</v>
      </c>
      <c r="F155" s="16">
        <v>2475.84</v>
      </c>
      <c r="G155" s="17">
        <f t="shared" si="2"/>
        <v>61.22255192878338</v>
      </c>
    </row>
    <row r="156" spans="1:7" ht="16.5" customHeight="1">
      <c r="A156" s="21"/>
      <c r="B156" s="12"/>
      <c r="C156" s="12" t="s">
        <v>35</v>
      </c>
      <c r="D156" s="14" t="s">
        <v>36</v>
      </c>
      <c r="E156" s="15" t="s">
        <v>266</v>
      </c>
      <c r="F156" s="16">
        <v>2068.62</v>
      </c>
      <c r="G156" s="17">
        <f t="shared" si="2"/>
        <v>60.134302325581395</v>
      </c>
    </row>
    <row r="157" spans="1:7" ht="16.5" customHeight="1">
      <c r="A157" s="21"/>
      <c r="B157" s="12"/>
      <c r="C157" s="12" t="s">
        <v>156</v>
      </c>
      <c r="D157" s="14" t="s">
        <v>157</v>
      </c>
      <c r="E157" s="15" t="s">
        <v>267</v>
      </c>
      <c r="F157" s="16">
        <v>73358</v>
      </c>
      <c r="G157" s="17">
        <f t="shared" si="2"/>
        <v>75.00127800100195</v>
      </c>
    </row>
    <row r="158" spans="1:7" ht="16.5" customHeight="1">
      <c r="A158" s="21"/>
      <c r="B158" s="12"/>
      <c r="C158" s="12" t="s">
        <v>160</v>
      </c>
      <c r="D158" s="14" t="s">
        <v>161</v>
      </c>
      <c r="E158" s="15" t="s">
        <v>268</v>
      </c>
      <c r="F158" s="16"/>
      <c r="G158" s="17">
        <f t="shared" si="2"/>
        <v>0</v>
      </c>
    </row>
    <row r="159" spans="1:7" ht="16.5" customHeight="1">
      <c r="A159" s="21"/>
      <c r="B159" s="12"/>
      <c r="C159" s="12" t="s">
        <v>8</v>
      </c>
      <c r="D159" s="14" t="s">
        <v>9</v>
      </c>
      <c r="E159" s="15" t="s">
        <v>269</v>
      </c>
      <c r="F159" s="16">
        <v>13574.77</v>
      </c>
      <c r="G159" s="17">
        <f t="shared" si="2"/>
        <v>5.409352460649532</v>
      </c>
    </row>
    <row r="160" spans="1:7" ht="16.5" customHeight="1">
      <c r="A160" s="20"/>
      <c r="B160" s="12" t="s">
        <v>270</v>
      </c>
      <c r="C160" s="13"/>
      <c r="D160" s="14" t="s">
        <v>271</v>
      </c>
      <c r="E160" s="15" t="s">
        <v>272</v>
      </c>
      <c r="F160" s="16">
        <f>SUM(F161:F183)</f>
        <v>906343.4199999998</v>
      </c>
      <c r="G160" s="17">
        <f t="shared" si="2"/>
        <v>51.682931877939915</v>
      </c>
    </row>
    <row r="161" spans="1:7" ht="35.25" customHeight="1">
      <c r="A161" s="21"/>
      <c r="B161" s="12"/>
      <c r="C161" s="12" t="s">
        <v>44</v>
      </c>
      <c r="D161" s="14" t="s">
        <v>45</v>
      </c>
      <c r="E161" s="15" t="s">
        <v>273</v>
      </c>
      <c r="F161" s="16">
        <v>59627.52</v>
      </c>
      <c r="G161" s="17">
        <f t="shared" si="2"/>
        <v>66.2528</v>
      </c>
    </row>
    <row r="162" spans="1:7" ht="19.5" customHeight="1">
      <c r="A162" s="21"/>
      <c r="B162" s="12"/>
      <c r="C162" s="12" t="s">
        <v>274</v>
      </c>
      <c r="D162" s="14" t="s">
        <v>275</v>
      </c>
      <c r="E162" s="15" t="s">
        <v>276</v>
      </c>
      <c r="F162" s="16">
        <v>247293.28</v>
      </c>
      <c r="G162" s="17">
        <f t="shared" si="2"/>
        <v>54.17158378970427</v>
      </c>
    </row>
    <row r="163" spans="1:7" ht="37.5" customHeight="1">
      <c r="A163" s="21"/>
      <c r="B163" s="12"/>
      <c r="C163" s="12" t="s">
        <v>242</v>
      </c>
      <c r="D163" s="14" t="s">
        <v>243</v>
      </c>
      <c r="E163" s="15" t="s">
        <v>277</v>
      </c>
      <c r="F163" s="16">
        <v>31448.04</v>
      </c>
      <c r="G163" s="17">
        <f t="shared" si="2"/>
        <v>46.42462356067316</v>
      </c>
    </row>
    <row r="164" spans="1:7" ht="16.5" customHeight="1">
      <c r="A164" s="21"/>
      <c r="B164" s="12"/>
      <c r="C164" s="12" t="s">
        <v>126</v>
      </c>
      <c r="D164" s="14" t="s">
        <v>127</v>
      </c>
      <c r="E164" s="15" t="s">
        <v>278</v>
      </c>
      <c r="F164" s="16">
        <v>27320.23</v>
      </c>
      <c r="G164" s="17">
        <f t="shared" si="2"/>
        <v>50.81982551758775</v>
      </c>
    </row>
    <row r="165" spans="1:7" ht="16.5" customHeight="1">
      <c r="A165" s="21"/>
      <c r="B165" s="12"/>
      <c r="C165" s="12" t="s">
        <v>20</v>
      </c>
      <c r="D165" s="14" t="s">
        <v>21</v>
      </c>
      <c r="E165" s="15" t="s">
        <v>279</v>
      </c>
      <c r="F165" s="16">
        <v>330207.66</v>
      </c>
      <c r="G165" s="17">
        <f t="shared" si="2"/>
        <v>45.953507596347734</v>
      </c>
    </row>
    <row r="166" spans="1:7" ht="16.5" customHeight="1">
      <c r="A166" s="21"/>
      <c r="B166" s="12"/>
      <c r="C166" s="12" t="s">
        <v>130</v>
      </c>
      <c r="D166" s="14" t="s">
        <v>131</v>
      </c>
      <c r="E166" s="15" t="s">
        <v>280</v>
      </c>
      <c r="F166" s="16">
        <v>40757.9</v>
      </c>
      <c r="G166" s="17">
        <f t="shared" si="2"/>
        <v>85.68164140511678</v>
      </c>
    </row>
    <row r="167" spans="1:7" ht="16.5" customHeight="1">
      <c r="A167" s="21"/>
      <c r="B167" s="12"/>
      <c r="C167" s="12" t="s">
        <v>23</v>
      </c>
      <c r="D167" s="14" t="s">
        <v>24</v>
      </c>
      <c r="E167" s="15" t="s">
        <v>281</v>
      </c>
      <c r="F167" s="16">
        <v>59456.65</v>
      </c>
      <c r="G167" s="17">
        <f t="shared" si="2"/>
        <v>48.020554860073496</v>
      </c>
    </row>
    <row r="168" spans="1:7" ht="16.5" customHeight="1">
      <c r="A168" s="21"/>
      <c r="B168" s="12"/>
      <c r="C168" s="12" t="s">
        <v>26</v>
      </c>
      <c r="D168" s="14" t="s">
        <v>27</v>
      </c>
      <c r="E168" s="15" t="s">
        <v>282</v>
      </c>
      <c r="F168" s="16">
        <v>8823.7</v>
      </c>
      <c r="G168" s="17">
        <f t="shared" si="2"/>
        <v>43.92304246104834</v>
      </c>
    </row>
    <row r="169" spans="1:7" ht="16.5" customHeight="1">
      <c r="A169" s="21"/>
      <c r="B169" s="12"/>
      <c r="C169" s="12" t="s">
        <v>250</v>
      </c>
      <c r="D169" s="14" t="s">
        <v>251</v>
      </c>
      <c r="E169" s="15" t="s">
        <v>283</v>
      </c>
      <c r="F169" s="16"/>
      <c r="G169" s="17">
        <f t="shared" si="2"/>
        <v>0</v>
      </c>
    </row>
    <row r="170" spans="1:7" ht="16.5" customHeight="1">
      <c r="A170" s="21"/>
      <c r="B170" s="12"/>
      <c r="C170" s="12" t="s">
        <v>135</v>
      </c>
      <c r="D170" s="14" t="s">
        <v>136</v>
      </c>
      <c r="E170" s="15" t="s">
        <v>284</v>
      </c>
      <c r="F170" s="16">
        <v>489</v>
      </c>
      <c r="G170" s="17">
        <f t="shared" si="2"/>
        <v>15.72853007397877</v>
      </c>
    </row>
    <row r="171" spans="1:7" ht="16.5" customHeight="1">
      <c r="A171" s="21"/>
      <c r="B171" s="12"/>
      <c r="C171" s="12" t="s">
        <v>29</v>
      </c>
      <c r="D171" s="14" t="s">
        <v>30</v>
      </c>
      <c r="E171" s="15" t="s">
        <v>285</v>
      </c>
      <c r="F171" s="16">
        <v>13177.96</v>
      </c>
      <c r="G171" s="17">
        <f t="shared" si="2"/>
        <v>44.523143455638895</v>
      </c>
    </row>
    <row r="172" spans="1:7" ht="16.5" customHeight="1">
      <c r="A172" s="21"/>
      <c r="B172" s="12"/>
      <c r="C172" s="12" t="s">
        <v>255</v>
      </c>
      <c r="D172" s="14" t="s">
        <v>256</v>
      </c>
      <c r="E172" s="15" t="s">
        <v>286</v>
      </c>
      <c r="F172" s="16">
        <v>1534.5</v>
      </c>
      <c r="G172" s="17">
        <f t="shared" si="2"/>
        <v>50.37754432042022</v>
      </c>
    </row>
    <row r="173" spans="1:7" ht="16.5" customHeight="1">
      <c r="A173" s="21"/>
      <c r="B173" s="12"/>
      <c r="C173" s="12" t="s">
        <v>139</v>
      </c>
      <c r="D173" s="14" t="s">
        <v>140</v>
      </c>
      <c r="E173" s="15" t="s">
        <v>287</v>
      </c>
      <c r="F173" s="16">
        <v>31247.62</v>
      </c>
      <c r="G173" s="17">
        <f t="shared" si="2"/>
        <v>71.83856357909741</v>
      </c>
    </row>
    <row r="174" spans="1:7" ht="16.5" customHeight="1">
      <c r="A174" s="21"/>
      <c r="B174" s="12"/>
      <c r="C174" s="12" t="s">
        <v>62</v>
      </c>
      <c r="D174" s="14" t="s">
        <v>63</v>
      </c>
      <c r="E174" s="15" t="s">
        <v>288</v>
      </c>
      <c r="F174" s="16">
        <v>2156.7</v>
      </c>
      <c r="G174" s="17">
        <f t="shared" si="2"/>
        <v>17.832809657681494</v>
      </c>
    </row>
    <row r="175" spans="1:7" ht="16.5" customHeight="1">
      <c r="A175" s="21"/>
      <c r="B175" s="12"/>
      <c r="C175" s="12" t="s">
        <v>142</v>
      </c>
      <c r="D175" s="14" t="s">
        <v>143</v>
      </c>
      <c r="E175" s="15" t="s">
        <v>289</v>
      </c>
      <c r="F175" s="16">
        <v>1112.22</v>
      </c>
      <c r="G175" s="17">
        <f t="shared" si="2"/>
        <v>63.70103092783505</v>
      </c>
    </row>
    <row r="176" spans="1:7" ht="16.5" customHeight="1">
      <c r="A176" s="21"/>
      <c r="B176" s="12"/>
      <c r="C176" s="12" t="s">
        <v>32</v>
      </c>
      <c r="D176" s="14" t="s">
        <v>33</v>
      </c>
      <c r="E176" s="15" t="s">
        <v>290</v>
      </c>
      <c r="F176" s="16">
        <v>16685.7</v>
      </c>
      <c r="G176" s="17">
        <f t="shared" si="2"/>
        <v>60.9545554175495</v>
      </c>
    </row>
    <row r="177" spans="1:7" ht="16.5" customHeight="1">
      <c r="A177" s="21"/>
      <c r="B177" s="12"/>
      <c r="C177" s="12" t="s">
        <v>146</v>
      </c>
      <c r="D177" s="14" t="s">
        <v>147</v>
      </c>
      <c r="E177" s="15" t="s">
        <v>291</v>
      </c>
      <c r="F177" s="16">
        <v>231.7</v>
      </c>
      <c r="G177" s="17">
        <f t="shared" si="2"/>
        <v>28.394607843137255</v>
      </c>
    </row>
    <row r="178" spans="1:7" ht="27" customHeight="1">
      <c r="A178" s="21"/>
      <c r="B178" s="12"/>
      <c r="C178" s="12" t="s">
        <v>148</v>
      </c>
      <c r="D178" s="14" t="s">
        <v>149</v>
      </c>
      <c r="E178" s="15" t="s">
        <v>292</v>
      </c>
      <c r="F178" s="16">
        <v>218.27</v>
      </c>
      <c r="G178" s="17">
        <f t="shared" si="2"/>
        <v>23.195536663124336</v>
      </c>
    </row>
    <row r="179" spans="1:7" ht="24.75" customHeight="1">
      <c r="A179" s="21"/>
      <c r="B179" s="12"/>
      <c r="C179" s="12" t="s">
        <v>151</v>
      </c>
      <c r="D179" s="14" t="s">
        <v>152</v>
      </c>
      <c r="E179" s="15" t="s">
        <v>293</v>
      </c>
      <c r="F179" s="16">
        <v>481.16</v>
      </c>
      <c r="G179" s="17">
        <f t="shared" si="2"/>
        <v>35.80059523809524</v>
      </c>
    </row>
    <row r="180" spans="1:7" ht="16.5" customHeight="1">
      <c r="A180" s="21"/>
      <c r="B180" s="12"/>
      <c r="C180" s="12" t="s">
        <v>111</v>
      </c>
      <c r="D180" s="14" t="s">
        <v>112</v>
      </c>
      <c r="E180" s="15" t="s">
        <v>294</v>
      </c>
      <c r="F180" s="16">
        <v>66.86</v>
      </c>
      <c r="G180" s="17">
        <f t="shared" si="2"/>
        <v>4.86608442503639</v>
      </c>
    </row>
    <row r="181" spans="1:7" ht="16.5" customHeight="1">
      <c r="A181" s="21"/>
      <c r="B181" s="12"/>
      <c r="C181" s="12" t="s">
        <v>35</v>
      </c>
      <c r="D181" s="14" t="s">
        <v>36</v>
      </c>
      <c r="E181" s="15" t="s">
        <v>295</v>
      </c>
      <c r="F181" s="16">
        <v>975.75</v>
      </c>
      <c r="G181" s="17">
        <f t="shared" si="2"/>
        <v>71.53592375366568</v>
      </c>
    </row>
    <row r="182" spans="1:7" ht="16.5" customHeight="1">
      <c r="A182" s="21"/>
      <c r="B182" s="12"/>
      <c r="C182" s="12" t="s">
        <v>156</v>
      </c>
      <c r="D182" s="14" t="s">
        <v>157</v>
      </c>
      <c r="E182" s="15" t="s">
        <v>296</v>
      </c>
      <c r="F182" s="16">
        <v>33031</v>
      </c>
      <c r="G182" s="17">
        <f t="shared" si="2"/>
        <v>75.0022706630336</v>
      </c>
    </row>
    <row r="183" spans="1:7" ht="26.25" customHeight="1">
      <c r="A183" s="21"/>
      <c r="B183" s="12"/>
      <c r="C183" s="12" t="s">
        <v>160</v>
      </c>
      <c r="D183" s="14" t="s">
        <v>161</v>
      </c>
      <c r="E183" s="15" t="s">
        <v>297</v>
      </c>
      <c r="F183" s="16"/>
      <c r="G183" s="17">
        <f t="shared" si="2"/>
        <v>0</v>
      </c>
    </row>
    <row r="184" spans="1:7" ht="16.5" customHeight="1">
      <c r="A184" s="20"/>
      <c r="B184" s="12" t="s">
        <v>298</v>
      </c>
      <c r="C184" s="13"/>
      <c r="D184" s="14" t="s">
        <v>299</v>
      </c>
      <c r="E184" s="15" t="s">
        <v>300</v>
      </c>
      <c r="F184" s="16">
        <f>F185</f>
        <v>0</v>
      </c>
      <c r="G184" s="17">
        <f t="shared" si="2"/>
        <v>0</v>
      </c>
    </row>
    <row r="185" spans="1:7" ht="36.75" customHeight="1">
      <c r="A185" s="21"/>
      <c r="B185" s="12"/>
      <c r="C185" s="12" t="s">
        <v>44</v>
      </c>
      <c r="D185" s="14" t="s">
        <v>45</v>
      </c>
      <c r="E185" s="15" t="s">
        <v>300</v>
      </c>
      <c r="F185" s="16"/>
      <c r="G185" s="17">
        <f t="shared" si="2"/>
        <v>0</v>
      </c>
    </row>
    <row r="186" spans="1:7" ht="16.5" customHeight="1">
      <c r="A186" s="20"/>
      <c r="B186" s="12" t="s">
        <v>301</v>
      </c>
      <c r="C186" s="13"/>
      <c r="D186" s="14" t="s">
        <v>302</v>
      </c>
      <c r="E186" s="15" t="s">
        <v>303</v>
      </c>
      <c r="F186" s="16">
        <f>SUM(F187:F205)</f>
        <v>956202.9500000001</v>
      </c>
      <c r="G186" s="17">
        <f t="shared" si="2"/>
        <v>49.8751794290817</v>
      </c>
    </row>
    <row r="187" spans="1:7" ht="16.5" customHeight="1">
      <c r="A187" s="21"/>
      <c r="B187" s="12"/>
      <c r="C187" s="12" t="s">
        <v>126</v>
      </c>
      <c r="D187" s="14" t="s">
        <v>127</v>
      </c>
      <c r="E187" s="15" t="s">
        <v>304</v>
      </c>
      <c r="F187" s="16">
        <v>49049.53</v>
      </c>
      <c r="G187" s="17">
        <f t="shared" si="2"/>
        <v>46.95981809478219</v>
      </c>
    </row>
    <row r="188" spans="1:7" ht="16.5" customHeight="1">
      <c r="A188" s="21"/>
      <c r="B188" s="12"/>
      <c r="C188" s="12" t="s">
        <v>20</v>
      </c>
      <c r="D188" s="14" t="s">
        <v>21</v>
      </c>
      <c r="E188" s="15" t="s">
        <v>305</v>
      </c>
      <c r="F188" s="16">
        <v>550956.23</v>
      </c>
      <c r="G188" s="17">
        <f t="shared" si="2"/>
        <v>44.708280047000166</v>
      </c>
    </row>
    <row r="189" spans="1:7" ht="16.5" customHeight="1">
      <c r="A189" s="21"/>
      <c r="B189" s="12"/>
      <c r="C189" s="12" t="s">
        <v>130</v>
      </c>
      <c r="D189" s="14" t="s">
        <v>131</v>
      </c>
      <c r="E189" s="15" t="s">
        <v>306</v>
      </c>
      <c r="F189" s="16">
        <v>81223.67</v>
      </c>
      <c r="G189" s="17">
        <f t="shared" si="2"/>
        <v>94.55937925655145</v>
      </c>
    </row>
    <row r="190" spans="1:7" ht="16.5" customHeight="1">
      <c r="A190" s="21"/>
      <c r="B190" s="12"/>
      <c r="C190" s="12" t="s">
        <v>23</v>
      </c>
      <c r="D190" s="14" t="s">
        <v>24</v>
      </c>
      <c r="E190" s="15" t="s">
        <v>307</v>
      </c>
      <c r="F190" s="16">
        <v>102904.08</v>
      </c>
      <c r="G190" s="17">
        <f t="shared" si="2"/>
        <v>47.74134403488831</v>
      </c>
    </row>
    <row r="191" spans="1:7" ht="16.5" customHeight="1">
      <c r="A191" s="21"/>
      <c r="B191" s="12"/>
      <c r="C191" s="12" t="s">
        <v>26</v>
      </c>
      <c r="D191" s="14" t="s">
        <v>27</v>
      </c>
      <c r="E191" s="15" t="s">
        <v>308</v>
      </c>
      <c r="F191" s="16">
        <v>14651.54</v>
      </c>
      <c r="G191" s="17">
        <f t="shared" si="2"/>
        <v>41.90104956101467</v>
      </c>
    </row>
    <row r="192" spans="1:7" ht="23.25" customHeight="1">
      <c r="A192" s="21"/>
      <c r="B192" s="12"/>
      <c r="C192" s="12" t="s">
        <v>250</v>
      </c>
      <c r="D192" s="14" t="s">
        <v>251</v>
      </c>
      <c r="E192" s="15" t="s">
        <v>309</v>
      </c>
      <c r="F192" s="16"/>
      <c r="G192" s="17">
        <f t="shared" si="2"/>
        <v>0</v>
      </c>
    </row>
    <row r="193" spans="1:7" ht="16.5" customHeight="1">
      <c r="A193" s="21"/>
      <c r="B193" s="12"/>
      <c r="C193" s="12" t="s">
        <v>29</v>
      </c>
      <c r="D193" s="14" t="s">
        <v>30</v>
      </c>
      <c r="E193" s="15" t="s">
        <v>310</v>
      </c>
      <c r="F193" s="16">
        <v>17585.31</v>
      </c>
      <c r="G193" s="17">
        <f t="shared" si="2"/>
        <v>56.35956028459715</v>
      </c>
    </row>
    <row r="194" spans="1:7" ht="16.5" customHeight="1">
      <c r="A194" s="21"/>
      <c r="B194" s="12"/>
      <c r="C194" s="12" t="s">
        <v>255</v>
      </c>
      <c r="D194" s="14" t="s">
        <v>256</v>
      </c>
      <c r="E194" s="15" t="s">
        <v>311</v>
      </c>
      <c r="F194" s="16">
        <v>3069.22</v>
      </c>
      <c r="G194" s="17">
        <f t="shared" si="2"/>
        <v>53.51734960767219</v>
      </c>
    </row>
    <row r="195" spans="1:7" ht="16.5" customHeight="1">
      <c r="A195" s="21"/>
      <c r="B195" s="12"/>
      <c r="C195" s="12" t="s">
        <v>139</v>
      </c>
      <c r="D195" s="14" t="s">
        <v>140</v>
      </c>
      <c r="E195" s="15" t="s">
        <v>312</v>
      </c>
      <c r="F195" s="16">
        <v>43258.95</v>
      </c>
      <c r="G195" s="17">
        <f t="shared" si="2"/>
        <v>68.32985831398379</v>
      </c>
    </row>
    <row r="196" spans="1:7" ht="16.5" customHeight="1">
      <c r="A196" s="21"/>
      <c r="B196" s="12"/>
      <c r="C196" s="12" t="s">
        <v>62</v>
      </c>
      <c r="D196" s="14" t="s">
        <v>63</v>
      </c>
      <c r="E196" s="15" t="s">
        <v>313</v>
      </c>
      <c r="F196" s="16">
        <v>3235.04</v>
      </c>
      <c r="G196" s="17">
        <f aca="true" t="shared" si="3" ref="G196:G259">F196*100/E196</f>
        <v>30.121415270018623</v>
      </c>
    </row>
    <row r="197" spans="1:7" ht="16.5" customHeight="1">
      <c r="A197" s="21"/>
      <c r="B197" s="12"/>
      <c r="C197" s="12" t="s">
        <v>142</v>
      </c>
      <c r="D197" s="14" t="s">
        <v>143</v>
      </c>
      <c r="E197" s="15" t="s">
        <v>314</v>
      </c>
      <c r="F197" s="16">
        <v>1480.62</v>
      </c>
      <c r="G197" s="17">
        <f t="shared" si="3"/>
        <v>62.02848764139087</v>
      </c>
    </row>
    <row r="198" spans="1:7" ht="16.5" customHeight="1">
      <c r="A198" s="21"/>
      <c r="B198" s="12"/>
      <c r="C198" s="12" t="s">
        <v>32</v>
      </c>
      <c r="D198" s="14" t="s">
        <v>33</v>
      </c>
      <c r="E198" s="15" t="s">
        <v>315</v>
      </c>
      <c r="F198" s="16">
        <v>29056.78</v>
      </c>
      <c r="G198" s="17">
        <f t="shared" si="3"/>
        <v>71.09388074673974</v>
      </c>
    </row>
    <row r="199" spans="1:7" ht="16.5" customHeight="1">
      <c r="A199" s="21"/>
      <c r="B199" s="12"/>
      <c r="C199" s="12" t="s">
        <v>146</v>
      </c>
      <c r="D199" s="14" t="s">
        <v>147</v>
      </c>
      <c r="E199" s="15" t="s">
        <v>316</v>
      </c>
      <c r="F199" s="16">
        <v>303.75</v>
      </c>
      <c r="G199" s="17">
        <f t="shared" si="3"/>
        <v>33.052230685527746</v>
      </c>
    </row>
    <row r="200" spans="1:7" ht="24.75" customHeight="1">
      <c r="A200" s="21"/>
      <c r="B200" s="12"/>
      <c r="C200" s="12" t="s">
        <v>148</v>
      </c>
      <c r="D200" s="14" t="s">
        <v>149</v>
      </c>
      <c r="E200" s="15" t="s">
        <v>317</v>
      </c>
      <c r="F200" s="16">
        <v>287.6</v>
      </c>
      <c r="G200" s="17">
        <f t="shared" si="3"/>
        <v>23.788254755996693</v>
      </c>
    </row>
    <row r="201" spans="1:7" ht="25.5" customHeight="1">
      <c r="A201" s="21"/>
      <c r="B201" s="12"/>
      <c r="C201" s="12" t="s">
        <v>151</v>
      </c>
      <c r="D201" s="14" t="s">
        <v>152</v>
      </c>
      <c r="E201" s="15" t="s">
        <v>318</v>
      </c>
      <c r="F201" s="16">
        <v>641.26</v>
      </c>
      <c r="G201" s="17">
        <f t="shared" si="3"/>
        <v>44.62491301322199</v>
      </c>
    </row>
    <row r="202" spans="1:7" ht="16.5" customHeight="1">
      <c r="A202" s="21"/>
      <c r="B202" s="12"/>
      <c r="C202" s="12" t="s">
        <v>111</v>
      </c>
      <c r="D202" s="14" t="s">
        <v>112</v>
      </c>
      <c r="E202" s="15" t="s">
        <v>319</v>
      </c>
      <c r="F202" s="16">
        <v>1812.24</v>
      </c>
      <c r="G202" s="17">
        <f t="shared" si="3"/>
        <v>35.793798143393246</v>
      </c>
    </row>
    <row r="203" spans="1:7" ht="16.5" customHeight="1">
      <c r="A203" s="21"/>
      <c r="B203" s="12"/>
      <c r="C203" s="12" t="s">
        <v>35</v>
      </c>
      <c r="D203" s="14" t="s">
        <v>36</v>
      </c>
      <c r="E203" s="15" t="s">
        <v>289</v>
      </c>
      <c r="F203" s="16">
        <v>1336.13</v>
      </c>
      <c r="G203" s="17">
        <f t="shared" si="3"/>
        <v>76.52520045819016</v>
      </c>
    </row>
    <row r="204" spans="1:7" ht="16.5" customHeight="1">
      <c r="A204" s="21"/>
      <c r="B204" s="12"/>
      <c r="C204" s="12" t="s">
        <v>156</v>
      </c>
      <c r="D204" s="14" t="s">
        <v>157</v>
      </c>
      <c r="E204" s="15" t="s">
        <v>320</v>
      </c>
      <c r="F204" s="16">
        <v>55351</v>
      </c>
      <c r="G204" s="17">
        <f t="shared" si="3"/>
        <v>75.00135501355014</v>
      </c>
    </row>
    <row r="205" spans="1:7" ht="16.5" customHeight="1">
      <c r="A205" s="21"/>
      <c r="B205" s="12"/>
      <c r="C205" s="12" t="s">
        <v>160</v>
      </c>
      <c r="D205" s="14" t="s">
        <v>161</v>
      </c>
      <c r="E205" s="15" t="s">
        <v>321</v>
      </c>
      <c r="F205" s="16"/>
      <c r="G205" s="17">
        <f t="shared" si="3"/>
        <v>0</v>
      </c>
    </row>
    <row r="206" spans="1:7" ht="16.5" customHeight="1">
      <c r="A206" s="20"/>
      <c r="B206" s="12" t="s">
        <v>322</v>
      </c>
      <c r="C206" s="13"/>
      <c r="D206" s="14" t="s">
        <v>323</v>
      </c>
      <c r="E206" s="15" t="s">
        <v>324</v>
      </c>
      <c r="F206" s="16">
        <f>F207+F208</f>
        <v>203504.91</v>
      </c>
      <c r="G206" s="17">
        <f t="shared" si="3"/>
        <v>54.779248990578736</v>
      </c>
    </row>
    <row r="207" spans="1:7" ht="16.5" customHeight="1">
      <c r="A207" s="21"/>
      <c r="B207" s="12"/>
      <c r="C207" s="12" t="s">
        <v>29</v>
      </c>
      <c r="D207" s="14" t="s">
        <v>30</v>
      </c>
      <c r="E207" s="15" t="s">
        <v>144</v>
      </c>
      <c r="F207" s="16">
        <v>983.77</v>
      </c>
      <c r="G207" s="17">
        <f t="shared" si="3"/>
        <v>65.58466666666666</v>
      </c>
    </row>
    <row r="208" spans="1:7" ht="16.5" customHeight="1">
      <c r="A208" s="21"/>
      <c r="B208" s="12"/>
      <c r="C208" s="12" t="s">
        <v>32</v>
      </c>
      <c r="D208" s="14" t="s">
        <v>33</v>
      </c>
      <c r="E208" s="15" t="s">
        <v>325</v>
      </c>
      <c r="F208" s="16">
        <v>202521.14</v>
      </c>
      <c r="G208" s="17">
        <f t="shared" si="3"/>
        <v>54.735443243243246</v>
      </c>
    </row>
    <row r="209" spans="1:7" ht="16.5" customHeight="1">
      <c r="A209" s="20"/>
      <c r="B209" s="12" t="s">
        <v>326</v>
      </c>
      <c r="C209" s="13"/>
      <c r="D209" s="14" t="s">
        <v>327</v>
      </c>
      <c r="E209" s="15" t="s">
        <v>328</v>
      </c>
      <c r="F209" s="16">
        <f>SUM(F210:F214)</f>
        <v>17055.6</v>
      </c>
      <c r="G209" s="17">
        <f t="shared" si="3"/>
        <v>55.42210957301617</v>
      </c>
    </row>
    <row r="210" spans="1:7" ht="16.5" customHeight="1">
      <c r="A210" s="21"/>
      <c r="B210" s="12"/>
      <c r="C210" s="12" t="s">
        <v>135</v>
      </c>
      <c r="D210" s="14" t="s">
        <v>136</v>
      </c>
      <c r="E210" s="15" t="s">
        <v>329</v>
      </c>
      <c r="F210" s="16"/>
      <c r="G210" s="17">
        <f t="shared" si="3"/>
        <v>0</v>
      </c>
    </row>
    <row r="211" spans="1:7" ht="16.5" customHeight="1">
      <c r="A211" s="21"/>
      <c r="B211" s="12"/>
      <c r="C211" s="12" t="s">
        <v>29</v>
      </c>
      <c r="D211" s="14" t="s">
        <v>30</v>
      </c>
      <c r="E211" s="15" t="s">
        <v>330</v>
      </c>
      <c r="F211" s="16">
        <v>915.77</v>
      </c>
      <c r="G211" s="17">
        <f t="shared" si="3"/>
        <v>29.540967741935482</v>
      </c>
    </row>
    <row r="212" spans="1:7" ht="16.5" customHeight="1">
      <c r="A212" s="21"/>
      <c r="B212" s="12"/>
      <c r="C212" s="12" t="s">
        <v>32</v>
      </c>
      <c r="D212" s="14" t="s">
        <v>33</v>
      </c>
      <c r="E212" s="15" t="s">
        <v>331</v>
      </c>
      <c r="F212" s="16">
        <v>1400</v>
      </c>
      <c r="G212" s="17">
        <f t="shared" si="3"/>
        <v>35</v>
      </c>
    </row>
    <row r="213" spans="1:7" ht="16.5" customHeight="1">
      <c r="A213" s="21"/>
      <c r="B213" s="12"/>
      <c r="C213" s="12" t="s">
        <v>111</v>
      </c>
      <c r="D213" s="14" t="s">
        <v>112</v>
      </c>
      <c r="E213" s="15" t="s">
        <v>332</v>
      </c>
      <c r="F213" s="16">
        <v>1944.83</v>
      </c>
      <c r="G213" s="17">
        <f t="shared" si="3"/>
        <v>52.56297297297297</v>
      </c>
    </row>
    <row r="214" spans="1:7" ht="22.5" customHeight="1">
      <c r="A214" s="21"/>
      <c r="B214" s="12"/>
      <c r="C214" s="12" t="s">
        <v>160</v>
      </c>
      <c r="D214" s="14" t="s">
        <v>161</v>
      </c>
      <c r="E214" s="15" t="s">
        <v>333</v>
      </c>
      <c r="F214" s="16">
        <v>12795</v>
      </c>
      <c r="G214" s="17">
        <f t="shared" si="3"/>
        <v>67.79167108191163</v>
      </c>
    </row>
    <row r="215" spans="1:7" ht="16.5" customHeight="1">
      <c r="A215" s="20"/>
      <c r="B215" s="12" t="s">
        <v>334</v>
      </c>
      <c r="C215" s="13"/>
      <c r="D215" s="14" t="s">
        <v>335</v>
      </c>
      <c r="E215" s="15" t="s">
        <v>336</v>
      </c>
      <c r="F215" s="16">
        <f>SUM(F216:F229)</f>
        <v>125095.31999999999</v>
      </c>
      <c r="G215" s="17">
        <f t="shared" si="3"/>
        <v>49.49134759180573</v>
      </c>
    </row>
    <row r="216" spans="1:7" ht="16.5" customHeight="1">
      <c r="A216" s="21"/>
      <c r="B216" s="12"/>
      <c r="C216" s="12" t="s">
        <v>126</v>
      </c>
      <c r="D216" s="14" t="s">
        <v>127</v>
      </c>
      <c r="E216" s="15" t="s">
        <v>125</v>
      </c>
      <c r="F216" s="16">
        <v>620</v>
      </c>
      <c r="G216" s="17">
        <f t="shared" si="3"/>
        <v>40</v>
      </c>
    </row>
    <row r="217" spans="1:7" ht="16.5" customHeight="1">
      <c r="A217" s="21"/>
      <c r="B217" s="12"/>
      <c r="C217" s="12" t="s">
        <v>20</v>
      </c>
      <c r="D217" s="14" t="s">
        <v>21</v>
      </c>
      <c r="E217" s="15" t="s">
        <v>337</v>
      </c>
      <c r="F217" s="16">
        <v>78118.39</v>
      </c>
      <c r="G217" s="17">
        <f t="shared" si="3"/>
        <v>48.70011283796842</v>
      </c>
    </row>
    <row r="218" spans="1:7" ht="16.5" customHeight="1">
      <c r="A218" s="21"/>
      <c r="B218" s="12"/>
      <c r="C218" s="12" t="s">
        <v>130</v>
      </c>
      <c r="D218" s="14" t="s">
        <v>131</v>
      </c>
      <c r="E218" s="15" t="s">
        <v>338</v>
      </c>
      <c r="F218" s="16">
        <v>11921.98</v>
      </c>
      <c r="G218" s="17">
        <f t="shared" si="3"/>
        <v>93.9552368192923</v>
      </c>
    </row>
    <row r="219" spans="1:7" ht="16.5" customHeight="1">
      <c r="A219" s="21"/>
      <c r="B219" s="12"/>
      <c r="C219" s="12" t="s">
        <v>23</v>
      </c>
      <c r="D219" s="14" t="s">
        <v>24</v>
      </c>
      <c r="E219" s="15" t="s">
        <v>339</v>
      </c>
      <c r="F219" s="16">
        <v>13129.79</v>
      </c>
      <c r="G219" s="17">
        <f t="shared" si="3"/>
        <v>50.23449516011784</v>
      </c>
    </row>
    <row r="220" spans="1:7" ht="16.5" customHeight="1">
      <c r="A220" s="21"/>
      <c r="B220" s="12"/>
      <c r="C220" s="12" t="s">
        <v>26</v>
      </c>
      <c r="D220" s="14" t="s">
        <v>27</v>
      </c>
      <c r="E220" s="15" t="s">
        <v>340</v>
      </c>
      <c r="F220" s="16">
        <v>2007.17</v>
      </c>
      <c r="G220" s="17">
        <f t="shared" si="3"/>
        <v>47.338915094339626</v>
      </c>
    </row>
    <row r="221" spans="1:7" ht="22.5" customHeight="1">
      <c r="A221" s="21"/>
      <c r="B221" s="12"/>
      <c r="C221" s="12" t="s">
        <v>250</v>
      </c>
      <c r="D221" s="14" t="s">
        <v>251</v>
      </c>
      <c r="E221" s="15" t="s">
        <v>341</v>
      </c>
      <c r="F221" s="16"/>
      <c r="G221" s="17">
        <f t="shared" si="3"/>
        <v>0</v>
      </c>
    </row>
    <row r="222" spans="1:7" ht="16.5" customHeight="1">
      <c r="A222" s="21"/>
      <c r="B222" s="12"/>
      <c r="C222" s="12" t="s">
        <v>29</v>
      </c>
      <c r="D222" s="14" t="s">
        <v>30</v>
      </c>
      <c r="E222" s="15" t="s">
        <v>342</v>
      </c>
      <c r="F222" s="16">
        <v>3957.25</v>
      </c>
      <c r="G222" s="17">
        <f t="shared" si="3"/>
        <v>35.304219823356235</v>
      </c>
    </row>
    <row r="223" spans="1:7" ht="16.5" customHeight="1">
      <c r="A223" s="21"/>
      <c r="B223" s="12"/>
      <c r="C223" s="12" t="s">
        <v>139</v>
      </c>
      <c r="D223" s="14" t="s">
        <v>140</v>
      </c>
      <c r="E223" s="15" t="s">
        <v>343</v>
      </c>
      <c r="F223" s="16">
        <v>5542.57</v>
      </c>
      <c r="G223" s="17">
        <f t="shared" si="3"/>
        <v>44.97744055830561</v>
      </c>
    </row>
    <row r="224" spans="1:7" ht="16.5" customHeight="1">
      <c r="A224" s="21"/>
      <c r="B224" s="12"/>
      <c r="C224" s="12" t="s">
        <v>62</v>
      </c>
      <c r="D224" s="14" t="s">
        <v>63</v>
      </c>
      <c r="E224" s="15" t="s">
        <v>344</v>
      </c>
      <c r="F224" s="16"/>
      <c r="G224" s="17">
        <f t="shared" si="3"/>
        <v>0</v>
      </c>
    </row>
    <row r="225" spans="1:7" ht="16.5" customHeight="1">
      <c r="A225" s="21"/>
      <c r="B225" s="12"/>
      <c r="C225" s="12" t="s">
        <v>142</v>
      </c>
      <c r="D225" s="14" t="s">
        <v>143</v>
      </c>
      <c r="E225" s="15" t="s">
        <v>345</v>
      </c>
      <c r="F225" s="16">
        <v>320</v>
      </c>
      <c r="G225" s="17">
        <f t="shared" si="3"/>
        <v>34.51995685005394</v>
      </c>
    </row>
    <row r="226" spans="1:7" ht="16.5" customHeight="1">
      <c r="A226" s="21"/>
      <c r="B226" s="12"/>
      <c r="C226" s="12" t="s">
        <v>32</v>
      </c>
      <c r="D226" s="14" t="s">
        <v>33</v>
      </c>
      <c r="E226" s="15" t="s">
        <v>346</v>
      </c>
      <c r="F226" s="16">
        <v>2346.13</v>
      </c>
      <c r="G226" s="17">
        <f t="shared" si="3"/>
        <v>48.81668747399085</v>
      </c>
    </row>
    <row r="227" spans="1:7" ht="16.5" customHeight="1">
      <c r="A227" s="21"/>
      <c r="B227" s="12"/>
      <c r="C227" s="12" t="s">
        <v>111</v>
      </c>
      <c r="D227" s="14" t="s">
        <v>112</v>
      </c>
      <c r="E227" s="15" t="s">
        <v>347</v>
      </c>
      <c r="F227" s="16">
        <v>1023.04</v>
      </c>
      <c r="G227" s="17">
        <f t="shared" si="3"/>
        <v>32.9375402446877</v>
      </c>
    </row>
    <row r="228" spans="1:7" ht="16.5" customHeight="1">
      <c r="A228" s="21"/>
      <c r="B228" s="12"/>
      <c r="C228" s="12" t="s">
        <v>156</v>
      </c>
      <c r="D228" s="14" t="s">
        <v>157</v>
      </c>
      <c r="E228" s="15" t="s">
        <v>348</v>
      </c>
      <c r="F228" s="16">
        <v>6109</v>
      </c>
      <c r="G228" s="17">
        <f t="shared" si="3"/>
        <v>75.01227897838899</v>
      </c>
    </row>
    <row r="229" spans="1:7" ht="24.75" customHeight="1">
      <c r="A229" s="21"/>
      <c r="B229" s="12"/>
      <c r="C229" s="12" t="s">
        <v>160</v>
      </c>
      <c r="D229" s="14" t="s">
        <v>161</v>
      </c>
      <c r="E229" s="15" t="s">
        <v>349</v>
      </c>
      <c r="F229" s="16"/>
      <c r="G229" s="17">
        <f t="shared" si="3"/>
        <v>0</v>
      </c>
    </row>
    <row r="230" spans="1:7" ht="16.5" customHeight="1">
      <c r="A230" s="20"/>
      <c r="B230" s="12" t="s">
        <v>350</v>
      </c>
      <c r="C230" s="13"/>
      <c r="D230" s="14" t="s">
        <v>18</v>
      </c>
      <c r="E230" s="15" t="s">
        <v>351</v>
      </c>
      <c r="F230" s="16">
        <f>SUM(F231:F243)</f>
        <v>90371.28</v>
      </c>
      <c r="G230" s="17">
        <f t="shared" si="3"/>
        <v>43.665217139212615</v>
      </c>
    </row>
    <row r="231" spans="1:7" ht="27" customHeight="1">
      <c r="A231" s="21"/>
      <c r="B231" s="12"/>
      <c r="C231" s="12" t="s">
        <v>352</v>
      </c>
      <c r="D231" s="14" t="s">
        <v>353</v>
      </c>
      <c r="E231" s="15" t="s">
        <v>354</v>
      </c>
      <c r="F231" s="16">
        <v>5000</v>
      </c>
      <c r="G231" s="17">
        <f t="shared" si="3"/>
        <v>50.080128205128204</v>
      </c>
    </row>
    <row r="232" spans="1:7" ht="16.5" customHeight="1">
      <c r="A232" s="21"/>
      <c r="B232" s="12"/>
      <c r="C232" s="12" t="s">
        <v>126</v>
      </c>
      <c r="D232" s="14" t="s">
        <v>127</v>
      </c>
      <c r="E232" s="15" t="s">
        <v>180</v>
      </c>
      <c r="F232" s="16">
        <v>5.7</v>
      </c>
      <c r="G232" s="17">
        <f t="shared" si="3"/>
        <v>0.95</v>
      </c>
    </row>
    <row r="233" spans="1:7" ht="16.5" customHeight="1">
      <c r="A233" s="21"/>
      <c r="B233" s="12"/>
      <c r="C233" s="12" t="s">
        <v>20</v>
      </c>
      <c r="D233" s="14" t="s">
        <v>21</v>
      </c>
      <c r="E233" s="15" t="s">
        <v>355</v>
      </c>
      <c r="F233" s="16">
        <v>35818.1</v>
      </c>
      <c r="G233" s="17">
        <f t="shared" si="3"/>
        <v>38.43143776824034</v>
      </c>
    </row>
    <row r="234" spans="1:7" ht="16.5" customHeight="1">
      <c r="A234" s="21"/>
      <c r="B234" s="12"/>
      <c r="C234" s="12" t="s">
        <v>130</v>
      </c>
      <c r="D234" s="14" t="s">
        <v>131</v>
      </c>
      <c r="E234" s="15" t="s">
        <v>356</v>
      </c>
      <c r="F234" s="16">
        <v>4185</v>
      </c>
      <c r="G234" s="17">
        <f t="shared" si="3"/>
        <v>54.748822605965465</v>
      </c>
    </row>
    <row r="235" spans="1:7" ht="16.5" customHeight="1">
      <c r="A235" s="21"/>
      <c r="B235" s="12"/>
      <c r="C235" s="12" t="s">
        <v>23</v>
      </c>
      <c r="D235" s="14" t="s">
        <v>24</v>
      </c>
      <c r="E235" s="15" t="s">
        <v>357</v>
      </c>
      <c r="F235" s="16">
        <v>5992.47</v>
      </c>
      <c r="G235" s="17">
        <f t="shared" si="3"/>
        <v>39.29488524590164</v>
      </c>
    </row>
    <row r="236" spans="1:7" ht="16.5" customHeight="1">
      <c r="A236" s="21"/>
      <c r="B236" s="12"/>
      <c r="C236" s="12" t="s">
        <v>26</v>
      </c>
      <c r="D236" s="14" t="s">
        <v>27</v>
      </c>
      <c r="E236" s="15" t="s">
        <v>358</v>
      </c>
      <c r="F236" s="16">
        <v>703.01</v>
      </c>
      <c r="G236" s="17">
        <f t="shared" si="3"/>
        <v>28.461943319838056</v>
      </c>
    </row>
    <row r="237" spans="1:7" ht="16.5" customHeight="1">
      <c r="A237" s="21"/>
      <c r="B237" s="12"/>
      <c r="C237" s="12" t="s">
        <v>135</v>
      </c>
      <c r="D237" s="14" t="s">
        <v>136</v>
      </c>
      <c r="E237" s="15" t="s">
        <v>182</v>
      </c>
      <c r="F237" s="16"/>
      <c r="G237" s="17">
        <f t="shared" si="3"/>
        <v>0</v>
      </c>
    </row>
    <row r="238" spans="1:7" ht="16.5" customHeight="1">
      <c r="A238" s="21"/>
      <c r="B238" s="12"/>
      <c r="C238" s="12" t="s">
        <v>29</v>
      </c>
      <c r="D238" s="14" t="s">
        <v>30</v>
      </c>
      <c r="E238" s="15" t="s">
        <v>359</v>
      </c>
      <c r="F238" s="16">
        <v>5002.23</v>
      </c>
      <c r="G238" s="17">
        <f t="shared" si="3"/>
        <v>56.740358439201444</v>
      </c>
    </row>
    <row r="239" spans="1:7" ht="16.5" customHeight="1">
      <c r="A239" s="21"/>
      <c r="B239" s="12"/>
      <c r="C239" s="12" t="s">
        <v>139</v>
      </c>
      <c r="D239" s="14" t="s">
        <v>140</v>
      </c>
      <c r="E239" s="15" t="s">
        <v>360</v>
      </c>
      <c r="F239" s="16"/>
      <c r="G239" s="17">
        <f t="shared" si="3"/>
        <v>0</v>
      </c>
    </row>
    <row r="240" spans="1:7" ht="16.5" customHeight="1">
      <c r="A240" s="21"/>
      <c r="B240" s="12"/>
      <c r="C240" s="12" t="s">
        <v>32</v>
      </c>
      <c r="D240" s="14" t="s">
        <v>33</v>
      </c>
      <c r="E240" s="15" t="s">
        <v>361</v>
      </c>
      <c r="F240" s="16">
        <v>3389.77</v>
      </c>
      <c r="G240" s="17">
        <f t="shared" si="3"/>
        <v>15.549403669724772</v>
      </c>
    </row>
    <row r="241" spans="1:7" ht="16.5" customHeight="1">
      <c r="A241" s="21"/>
      <c r="B241" s="12"/>
      <c r="C241" s="12" t="s">
        <v>111</v>
      </c>
      <c r="D241" s="14" t="s">
        <v>112</v>
      </c>
      <c r="E241" s="15" t="s">
        <v>362</v>
      </c>
      <c r="F241" s="16">
        <v>30</v>
      </c>
      <c r="G241" s="17">
        <f t="shared" si="3"/>
        <v>3.75</v>
      </c>
    </row>
    <row r="242" spans="1:7" ht="16.5" customHeight="1">
      <c r="A242" s="21"/>
      <c r="B242" s="12"/>
      <c r="C242" s="12" t="s">
        <v>156</v>
      </c>
      <c r="D242" s="14" t="s">
        <v>157</v>
      </c>
      <c r="E242" s="15" t="s">
        <v>363</v>
      </c>
      <c r="F242" s="16">
        <v>30245</v>
      </c>
      <c r="G242" s="17">
        <f t="shared" si="3"/>
        <v>75.2363184079602</v>
      </c>
    </row>
    <row r="243" spans="1:7" ht="24" customHeight="1">
      <c r="A243" s="21"/>
      <c r="B243" s="12"/>
      <c r="C243" s="12" t="s">
        <v>160</v>
      </c>
      <c r="D243" s="14" t="s">
        <v>161</v>
      </c>
      <c r="E243" s="15" t="s">
        <v>364</v>
      </c>
      <c r="F243" s="16"/>
      <c r="G243" s="17">
        <f t="shared" si="3"/>
        <v>0</v>
      </c>
    </row>
    <row r="244" spans="1:7" ht="16.5" customHeight="1">
      <c r="A244" s="19" t="s">
        <v>365</v>
      </c>
      <c r="B244" s="7"/>
      <c r="C244" s="7"/>
      <c r="D244" s="8" t="s">
        <v>366</v>
      </c>
      <c r="E244" s="9" t="s">
        <v>367</v>
      </c>
      <c r="F244" s="10">
        <f>F245+F247</f>
        <v>28540.429999999997</v>
      </c>
      <c r="G244" s="11">
        <f t="shared" si="3"/>
        <v>28.353298231670966</v>
      </c>
    </row>
    <row r="245" spans="1:7" ht="16.5" customHeight="1">
      <c r="A245" s="20"/>
      <c r="B245" s="12" t="s">
        <v>368</v>
      </c>
      <c r="C245" s="13"/>
      <c r="D245" s="14" t="s">
        <v>369</v>
      </c>
      <c r="E245" s="15" t="s">
        <v>360</v>
      </c>
      <c r="F245" s="16">
        <f>F246</f>
        <v>0</v>
      </c>
      <c r="G245" s="17">
        <f t="shared" si="3"/>
        <v>0</v>
      </c>
    </row>
    <row r="246" spans="1:7" ht="16.5" customHeight="1">
      <c r="A246" s="21"/>
      <c r="B246" s="12"/>
      <c r="C246" s="12" t="s">
        <v>32</v>
      </c>
      <c r="D246" s="14" t="s">
        <v>33</v>
      </c>
      <c r="E246" s="15" t="s">
        <v>360</v>
      </c>
      <c r="F246" s="16"/>
      <c r="G246" s="17">
        <f t="shared" si="3"/>
        <v>0</v>
      </c>
    </row>
    <row r="247" spans="1:7" ht="16.5" customHeight="1">
      <c r="A247" s="20"/>
      <c r="B247" s="12" t="s">
        <v>370</v>
      </c>
      <c r="C247" s="13"/>
      <c r="D247" s="14" t="s">
        <v>371</v>
      </c>
      <c r="E247" s="15" t="s">
        <v>372</v>
      </c>
      <c r="F247" s="16">
        <f>SUM(F248:F258)</f>
        <v>28540.429999999997</v>
      </c>
      <c r="G247" s="17">
        <f t="shared" si="3"/>
        <v>29.224278107720657</v>
      </c>
    </row>
    <row r="248" spans="1:7" ht="16.5" customHeight="1">
      <c r="A248" s="21"/>
      <c r="B248" s="12"/>
      <c r="C248" s="12" t="s">
        <v>20</v>
      </c>
      <c r="D248" s="14" t="s">
        <v>21</v>
      </c>
      <c r="E248" s="15" t="s">
        <v>373</v>
      </c>
      <c r="F248" s="16">
        <v>11439.01</v>
      </c>
      <c r="G248" s="17">
        <f t="shared" si="3"/>
        <v>45.56829860972792</v>
      </c>
    </row>
    <row r="249" spans="1:7" ht="16.5" customHeight="1">
      <c r="A249" s="21"/>
      <c r="B249" s="12"/>
      <c r="C249" s="12" t="s">
        <v>130</v>
      </c>
      <c r="D249" s="14" t="s">
        <v>131</v>
      </c>
      <c r="E249" s="15" t="s">
        <v>374</v>
      </c>
      <c r="F249" s="16">
        <v>1727.06</v>
      </c>
      <c r="G249" s="17">
        <f t="shared" si="3"/>
        <v>99.94560185185185</v>
      </c>
    </row>
    <row r="250" spans="1:7" ht="16.5" customHeight="1">
      <c r="A250" s="21"/>
      <c r="B250" s="12"/>
      <c r="C250" s="12" t="s">
        <v>23</v>
      </c>
      <c r="D250" s="14" t="s">
        <v>24</v>
      </c>
      <c r="E250" s="15" t="s">
        <v>375</v>
      </c>
      <c r="F250" s="16">
        <v>1604.51</v>
      </c>
      <c r="G250" s="17">
        <f t="shared" si="3"/>
        <v>35.11731232217115</v>
      </c>
    </row>
    <row r="251" spans="1:7" ht="16.5" customHeight="1">
      <c r="A251" s="21"/>
      <c r="B251" s="12"/>
      <c r="C251" s="12" t="s">
        <v>26</v>
      </c>
      <c r="D251" s="14" t="s">
        <v>27</v>
      </c>
      <c r="E251" s="15" t="s">
        <v>376</v>
      </c>
      <c r="F251" s="16">
        <v>246.77</v>
      </c>
      <c r="G251" s="17">
        <f t="shared" si="3"/>
        <v>37.50303951367781</v>
      </c>
    </row>
    <row r="252" spans="1:7" ht="16.5" customHeight="1">
      <c r="A252" s="21"/>
      <c r="B252" s="12"/>
      <c r="C252" s="12" t="s">
        <v>135</v>
      </c>
      <c r="D252" s="14" t="s">
        <v>136</v>
      </c>
      <c r="E252" s="15" t="s">
        <v>99</v>
      </c>
      <c r="F252" s="16">
        <v>4403</v>
      </c>
      <c r="G252" s="17">
        <f t="shared" si="3"/>
        <v>48.922222222222224</v>
      </c>
    </row>
    <row r="253" spans="1:7" ht="16.5" customHeight="1">
      <c r="A253" s="21"/>
      <c r="B253" s="12"/>
      <c r="C253" s="12" t="s">
        <v>29</v>
      </c>
      <c r="D253" s="14" t="s">
        <v>30</v>
      </c>
      <c r="E253" s="15" t="s">
        <v>377</v>
      </c>
      <c r="F253" s="16">
        <v>2495.75</v>
      </c>
      <c r="G253" s="17">
        <f t="shared" si="3"/>
        <v>22.103888052431138</v>
      </c>
    </row>
    <row r="254" spans="1:7" ht="16.5" customHeight="1">
      <c r="A254" s="21"/>
      <c r="B254" s="12"/>
      <c r="C254" s="12" t="s">
        <v>32</v>
      </c>
      <c r="D254" s="14" t="s">
        <v>33</v>
      </c>
      <c r="E254" s="15" t="s">
        <v>378</v>
      </c>
      <c r="F254" s="16">
        <v>6214.1</v>
      </c>
      <c r="G254" s="17">
        <f t="shared" si="3"/>
        <v>14.781750279502367</v>
      </c>
    </row>
    <row r="255" spans="1:7" ht="16.5" customHeight="1">
      <c r="A255" s="21"/>
      <c r="B255" s="12"/>
      <c r="C255" s="12" t="s">
        <v>111</v>
      </c>
      <c r="D255" s="14" t="s">
        <v>112</v>
      </c>
      <c r="E255" s="15" t="s">
        <v>379</v>
      </c>
      <c r="F255" s="16"/>
      <c r="G255" s="17">
        <f t="shared" si="3"/>
        <v>0</v>
      </c>
    </row>
    <row r="256" spans="1:7" ht="16.5" customHeight="1">
      <c r="A256" s="21"/>
      <c r="B256" s="12"/>
      <c r="C256" s="12" t="s">
        <v>156</v>
      </c>
      <c r="D256" s="14" t="s">
        <v>157</v>
      </c>
      <c r="E256" s="15" t="s">
        <v>380</v>
      </c>
      <c r="F256" s="16">
        <v>410.23</v>
      </c>
      <c r="G256" s="17">
        <f t="shared" si="3"/>
        <v>76.39292364990689</v>
      </c>
    </row>
    <row r="257" spans="1:7" ht="16.5" customHeight="1">
      <c r="A257" s="21"/>
      <c r="B257" s="12"/>
      <c r="C257" s="12" t="s">
        <v>97</v>
      </c>
      <c r="D257" s="14" t="s">
        <v>98</v>
      </c>
      <c r="E257" s="15" t="s">
        <v>182</v>
      </c>
      <c r="F257" s="16"/>
      <c r="G257" s="17">
        <f t="shared" si="3"/>
        <v>0</v>
      </c>
    </row>
    <row r="258" spans="1:7" ht="23.25" customHeight="1">
      <c r="A258" s="21"/>
      <c r="B258" s="12"/>
      <c r="C258" s="12" t="s">
        <v>160</v>
      </c>
      <c r="D258" s="14" t="s">
        <v>161</v>
      </c>
      <c r="E258" s="15" t="s">
        <v>381</v>
      </c>
      <c r="F258" s="16"/>
      <c r="G258" s="17">
        <f t="shared" si="3"/>
        <v>0</v>
      </c>
    </row>
    <row r="259" spans="1:7" ht="16.5" customHeight="1">
      <c r="A259" s="19" t="s">
        <v>382</v>
      </c>
      <c r="B259" s="7"/>
      <c r="C259" s="7"/>
      <c r="D259" s="8" t="s">
        <v>383</v>
      </c>
      <c r="E259" s="9" t="s">
        <v>384</v>
      </c>
      <c r="F259" s="10">
        <f>F260+F262+F276+F264+F278+F280+F283+F285+F303+F307</f>
        <v>1004570</v>
      </c>
      <c r="G259" s="11">
        <f t="shared" si="3"/>
        <v>48.111912627766664</v>
      </c>
    </row>
    <row r="260" spans="1:7" ht="16.5" customHeight="1">
      <c r="A260" s="20"/>
      <c r="B260" s="12" t="s">
        <v>385</v>
      </c>
      <c r="C260" s="13"/>
      <c r="D260" s="14" t="s">
        <v>386</v>
      </c>
      <c r="E260" s="15" t="s">
        <v>387</v>
      </c>
      <c r="F260" s="16">
        <f>F261</f>
        <v>99696.41</v>
      </c>
      <c r="G260" s="17">
        <f aca="true" t="shared" si="4" ref="G260:G322">F260*100/E260</f>
        <v>53.23473250853014</v>
      </c>
    </row>
    <row r="261" spans="1:7" ht="23.25" customHeight="1">
      <c r="A261" s="21"/>
      <c r="B261" s="12"/>
      <c r="C261" s="12" t="s">
        <v>388</v>
      </c>
      <c r="D261" s="14" t="s">
        <v>389</v>
      </c>
      <c r="E261" s="15" t="s">
        <v>387</v>
      </c>
      <c r="F261" s="16">
        <v>99696.41</v>
      </c>
      <c r="G261" s="17">
        <f t="shared" si="4"/>
        <v>53.23473250853014</v>
      </c>
    </row>
    <row r="262" spans="1:7" ht="16.5" customHeight="1">
      <c r="A262" s="20"/>
      <c r="B262" s="12" t="s">
        <v>390</v>
      </c>
      <c r="C262" s="13"/>
      <c r="D262" s="14" t="s">
        <v>391</v>
      </c>
      <c r="E262" s="15" t="s">
        <v>182</v>
      </c>
      <c r="F262" s="16">
        <f>F263</f>
        <v>500</v>
      </c>
      <c r="G262" s="17">
        <f t="shared" si="4"/>
        <v>25</v>
      </c>
    </row>
    <row r="263" spans="1:7" ht="16.5" customHeight="1">
      <c r="A263" s="21"/>
      <c r="B263" s="12"/>
      <c r="C263" s="12" t="s">
        <v>32</v>
      </c>
      <c r="D263" s="14" t="s">
        <v>33</v>
      </c>
      <c r="E263" s="15" t="s">
        <v>182</v>
      </c>
      <c r="F263" s="16">
        <v>500</v>
      </c>
      <c r="G263" s="17">
        <f t="shared" si="4"/>
        <v>25</v>
      </c>
    </row>
    <row r="264" spans="1:7" ht="35.25" customHeight="1">
      <c r="A264" s="20"/>
      <c r="B264" s="12" t="s">
        <v>392</v>
      </c>
      <c r="C264" s="13"/>
      <c r="D264" s="14" t="s">
        <v>393</v>
      </c>
      <c r="E264" s="15" t="s">
        <v>394</v>
      </c>
      <c r="F264" s="16">
        <f>SUM(F265:F275)</f>
        <v>598795.7</v>
      </c>
      <c r="G264" s="17">
        <f t="shared" si="4"/>
        <v>46.749686732690265</v>
      </c>
    </row>
    <row r="265" spans="1:7" ht="16.5" customHeight="1">
      <c r="A265" s="21"/>
      <c r="B265" s="12"/>
      <c r="C265" s="12" t="s">
        <v>395</v>
      </c>
      <c r="D265" s="14" t="s">
        <v>396</v>
      </c>
      <c r="E265" s="15" t="s">
        <v>397</v>
      </c>
      <c r="F265" s="16">
        <v>571276.5</v>
      </c>
      <c r="G265" s="17">
        <f t="shared" si="4"/>
        <v>46.94924210796222</v>
      </c>
    </row>
    <row r="266" spans="1:7" ht="16.5" customHeight="1">
      <c r="A266" s="21"/>
      <c r="B266" s="12"/>
      <c r="C266" s="12" t="s">
        <v>20</v>
      </c>
      <c r="D266" s="14" t="s">
        <v>21</v>
      </c>
      <c r="E266" s="15" t="s">
        <v>398</v>
      </c>
      <c r="F266" s="16">
        <v>8009.78</v>
      </c>
      <c r="G266" s="17">
        <f t="shared" si="4"/>
        <v>40.217814822253466</v>
      </c>
    </row>
    <row r="267" spans="1:7" ht="16.5" customHeight="1">
      <c r="A267" s="21"/>
      <c r="B267" s="12"/>
      <c r="C267" s="12" t="s">
        <v>23</v>
      </c>
      <c r="D267" s="14" t="s">
        <v>24</v>
      </c>
      <c r="E267" s="15" t="s">
        <v>399</v>
      </c>
      <c r="F267" s="16">
        <v>10980.05</v>
      </c>
      <c r="G267" s="17">
        <f t="shared" si="4"/>
        <v>62.603626204458635</v>
      </c>
    </row>
    <row r="268" spans="1:7" ht="16.5" customHeight="1">
      <c r="A268" s="21"/>
      <c r="B268" s="12"/>
      <c r="C268" s="12" t="s">
        <v>26</v>
      </c>
      <c r="D268" s="14" t="s">
        <v>27</v>
      </c>
      <c r="E268" s="15" t="s">
        <v>400</v>
      </c>
      <c r="F268" s="16">
        <v>428.04</v>
      </c>
      <c r="G268" s="17">
        <f t="shared" si="4"/>
        <v>87.71311475409836</v>
      </c>
    </row>
    <row r="269" spans="1:7" ht="16.5" customHeight="1">
      <c r="A269" s="21"/>
      <c r="B269" s="12"/>
      <c r="C269" s="12" t="s">
        <v>29</v>
      </c>
      <c r="D269" s="14" t="s">
        <v>30</v>
      </c>
      <c r="E269" s="15" t="s">
        <v>401</v>
      </c>
      <c r="F269" s="16">
        <v>662.96</v>
      </c>
      <c r="G269" s="17">
        <f t="shared" si="4"/>
        <v>14.105531914893618</v>
      </c>
    </row>
    <row r="270" spans="1:7" ht="16.5" customHeight="1">
      <c r="A270" s="21"/>
      <c r="B270" s="12"/>
      <c r="C270" s="12" t="s">
        <v>139</v>
      </c>
      <c r="D270" s="14" t="s">
        <v>140</v>
      </c>
      <c r="E270" s="15" t="s">
        <v>402</v>
      </c>
      <c r="F270" s="16">
        <v>2958.57</v>
      </c>
      <c r="G270" s="17">
        <f t="shared" si="4"/>
        <v>32.70945273631841</v>
      </c>
    </row>
    <row r="271" spans="1:7" ht="16.5" customHeight="1">
      <c r="A271" s="21"/>
      <c r="B271" s="12"/>
      <c r="C271" s="12" t="s">
        <v>32</v>
      </c>
      <c r="D271" s="14" t="s">
        <v>33</v>
      </c>
      <c r="E271" s="15" t="s">
        <v>403</v>
      </c>
      <c r="F271" s="16">
        <v>2515.72</v>
      </c>
      <c r="G271" s="17">
        <f t="shared" si="4"/>
        <v>39.938402921098586</v>
      </c>
    </row>
    <row r="272" spans="1:7" ht="24.75" customHeight="1">
      <c r="A272" s="21"/>
      <c r="B272" s="12"/>
      <c r="C272" s="12" t="s">
        <v>151</v>
      </c>
      <c r="D272" s="14" t="s">
        <v>152</v>
      </c>
      <c r="E272" s="15" t="s">
        <v>404</v>
      </c>
      <c r="F272" s="16">
        <v>491.93</v>
      </c>
      <c r="G272" s="17">
        <f t="shared" si="4"/>
        <v>20.497083333333332</v>
      </c>
    </row>
    <row r="273" spans="1:7" ht="16.5" customHeight="1">
      <c r="A273" s="21"/>
      <c r="B273" s="12"/>
      <c r="C273" s="12" t="s">
        <v>111</v>
      </c>
      <c r="D273" s="14" t="s">
        <v>112</v>
      </c>
      <c r="E273" s="15" t="s">
        <v>170</v>
      </c>
      <c r="F273" s="16">
        <v>15</v>
      </c>
      <c r="G273" s="17">
        <f t="shared" si="4"/>
        <v>15</v>
      </c>
    </row>
    <row r="274" spans="1:7" ht="16.5" customHeight="1">
      <c r="A274" s="21"/>
      <c r="B274" s="12"/>
      <c r="C274" s="12" t="s">
        <v>156</v>
      </c>
      <c r="D274" s="14" t="s">
        <v>157</v>
      </c>
      <c r="E274" s="15" t="s">
        <v>405</v>
      </c>
      <c r="F274" s="16">
        <v>820.45</v>
      </c>
      <c r="G274" s="17">
        <f t="shared" si="4"/>
        <v>76.53451492537313</v>
      </c>
    </row>
    <row r="275" spans="1:7" ht="21" customHeight="1">
      <c r="A275" s="21"/>
      <c r="B275" s="12"/>
      <c r="C275" s="12" t="s">
        <v>160</v>
      </c>
      <c r="D275" s="14" t="s">
        <v>161</v>
      </c>
      <c r="E275" s="15" t="s">
        <v>406</v>
      </c>
      <c r="F275" s="16">
        <v>636.7</v>
      </c>
      <c r="G275" s="17">
        <f t="shared" si="4"/>
        <v>25.468000000000004</v>
      </c>
    </row>
    <row r="276" spans="1:7" ht="36" customHeight="1">
      <c r="A276" s="20"/>
      <c r="B276" s="12" t="s">
        <v>407</v>
      </c>
      <c r="C276" s="13"/>
      <c r="D276" s="14" t="s">
        <v>408</v>
      </c>
      <c r="E276" s="15" t="s">
        <v>409</v>
      </c>
      <c r="F276" s="16">
        <f>F277</f>
        <v>1936.16</v>
      </c>
      <c r="G276" s="17">
        <f t="shared" si="4"/>
        <v>41.521767102723565</v>
      </c>
    </row>
    <row r="277" spans="1:7" ht="16.5" customHeight="1">
      <c r="A277" s="21"/>
      <c r="B277" s="12"/>
      <c r="C277" s="12" t="s">
        <v>410</v>
      </c>
      <c r="D277" s="14" t="s">
        <v>411</v>
      </c>
      <c r="E277" s="15" t="s">
        <v>409</v>
      </c>
      <c r="F277" s="16">
        <v>1936.16</v>
      </c>
      <c r="G277" s="17">
        <f t="shared" si="4"/>
        <v>41.521767102723565</v>
      </c>
    </row>
    <row r="278" spans="1:7" ht="23.25" customHeight="1">
      <c r="A278" s="20"/>
      <c r="B278" s="12" t="s">
        <v>412</v>
      </c>
      <c r="C278" s="13"/>
      <c r="D278" s="14" t="s">
        <v>413</v>
      </c>
      <c r="E278" s="15" t="s">
        <v>414</v>
      </c>
      <c r="F278" s="16">
        <f>F279</f>
        <v>72118.34</v>
      </c>
      <c r="G278" s="17">
        <f t="shared" si="4"/>
        <v>57.17053255751272</v>
      </c>
    </row>
    <row r="279" spans="1:7" ht="16.5" customHeight="1">
      <c r="A279" s="21"/>
      <c r="B279" s="12"/>
      <c r="C279" s="12" t="s">
        <v>395</v>
      </c>
      <c r="D279" s="14" t="s">
        <v>396</v>
      </c>
      <c r="E279" s="15" t="s">
        <v>414</v>
      </c>
      <c r="F279" s="16">
        <v>72118.34</v>
      </c>
      <c r="G279" s="17">
        <f t="shared" si="4"/>
        <v>57.17053255751272</v>
      </c>
    </row>
    <row r="280" spans="1:7" ht="16.5" customHeight="1">
      <c r="A280" s="20"/>
      <c r="B280" s="12" t="s">
        <v>415</v>
      </c>
      <c r="C280" s="13"/>
      <c r="D280" s="14" t="s">
        <v>416</v>
      </c>
      <c r="E280" s="15" t="s">
        <v>417</v>
      </c>
      <c r="F280" s="16">
        <f>F281+F282</f>
        <v>7521.57</v>
      </c>
      <c r="G280" s="17">
        <f t="shared" si="4"/>
        <v>29.706042654028437</v>
      </c>
    </row>
    <row r="281" spans="1:7" ht="16.5" customHeight="1">
      <c r="A281" s="21"/>
      <c r="B281" s="12"/>
      <c r="C281" s="12" t="s">
        <v>395</v>
      </c>
      <c r="D281" s="14" t="s">
        <v>396</v>
      </c>
      <c r="E281" s="15" t="s">
        <v>418</v>
      </c>
      <c r="F281" s="16">
        <v>6781.9</v>
      </c>
      <c r="G281" s="17">
        <f t="shared" si="4"/>
        <v>28.84441987070432</v>
      </c>
    </row>
    <row r="282" spans="1:7" ht="16.5" customHeight="1">
      <c r="A282" s="21"/>
      <c r="B282" s="12"/>
      <c r="C282" s="12" t="s">
        <v>32</v>
      </c>
      <c r="D282" s="14" t="s">
        <v>33</v>
      </c>
      <c r="E282" s="15" t="s">
        <v>419</v>
      </c>
      <c r="F282" s="16">
        <v>739.67</v>
      </c>
      <c r="G282" s="17">
        <f t="shared" si="4"/>
        <v>40.91095132743363</v>
      </c>
    </row>
    <row r="283" spans="1:7" ht="16.5" customHeight="1">
      <c r="A283" s="20"/>
      <c r="B283" s="12" t="s">
        <v>420</v>
      </c>
      <c r="C283" s="13"/>
      <c r="D283" s="14" t="s">
        <v>421</v>
      </c>
      <c r="E283" s="15" t="s">
        <v>422</v>
      </c>
      <c r="F283" s="16">
        <f>F284</f>
        <v>8956.55</v>
      </c>
      <c r="G283" s="17">
        <f t="shared" si="4"/>
        <v>34.63878253471013</v>
      </c>
    </row>
    <row r="284" spans="1:7" ht="16.5" customHeight="1">
      <c r="A284" s="21"/>
      <c r="B284" s="12"/>
      <c r="C284" s="12" t="s">
        <v>395</v>
      </c>
      <c r="D284" s="14" t="s">
        <v>396</v>
      </c>
      <c r="E284" s="15" t="s">
        <v>422</v>
      </c>
      <c r="F284" s="16">
        <v>8956.55</v>
      </c>
      <c r="G284" s="17">
        <f t="shared" si="4"/>
        <v>34.63878253471013</v>
      </c>
    </row>
    <row r="285" spans="1:7" ht="16.5" customHeight="1">
      <c r="A285" s="20"/>
      <c r="B285" s="12" t="s">
        <v>423</v>
      </c>
      <c r="C285" s="13"/>
      <c r="D285" s="14" t="s">
        <v>424</v>
      </c>
      <c r="E285" s="15" t="s">
        <v>425</v>
      </c>
      <c r="F285" s="16">
        <f>SUM(F286:F302)</f>
        <v>186098.24999999997</v>
      </c>
      <c r="G285" s="17">
        <f t="shared" si="4"/>
        <v>51.46437006023129</v>
      </c>
    </row>
    <row r="286" spans="1:7" ht="16.5" customHeight="1">
      <c r="A286" s="21"/>
      <c r="B286" s="12"/>
      <c r="C286" s="12" t="s">
        <v>126</v>
      </c>
      <c r="D286" s="14" t="s">
        <v>127</v>
      </c>
      <c r="E286" s="15" t="s">
        <v>426</v>
      </c>
      <c r="F286" s="16">
        <v>56.4</v>
      </c>
      <c r="G286" s="17">
        <f t="shared" si="4"/>
        <v>14.278481012658228</v>
      </c>
    </row>
    <row r="287" spans="1:7" ht="16.5" customHeight="1">
      <c r="A287" s="21"/>
      <c r="B287" s="12"/>
      <c r="C287" s="12" t="s">
        <v>20</v>
      </c>
      <c r="D287" s="14" t="s">
        <v>21</v>
      </c>
      <c r="E287" s="15" t="s">
        <v>427</v>
      </c>
      <c r="F287" s="16">
        <v>121335.95</v>
      </c>
      <c r="G287" s="17">
        <f t="shared" si="4"/>
        <v>48.77650657865645</v>
      </c>
    </row>
    <row r="288" spans="1:7" ht="16.5" customHeight="1">
      <c r="A288" s="21"/>
      <c r="B288" s="12"/>
      <c r="C288" s="12" t="s">
        <v>130</v>
      </c>
      <c r="D288" s="14" t="s">
        <v>131</v>
      </c>
      <c r="E288" s="15" t="s">
        <v>428</v>
      </c>
      <c r="F288" s="16">
        <v>19988.58</v>
      </c>
      <c r="G288" s="17">
        <f t="shared" si="4"/>
        <v>99.99789884436441</v>
      </c>
    </row>
    <row r="289" spans="1:7" ht="16.5" customHeight="1">
      <c r="A289" s="21"/>
      <c r="B289" s="12"/>
      <c r="C289" s="12" t="s">
        <v>23</v>
      </c>
      <c r="D289" s="14" t="s">
        <v>24</v>
      </c>
      <c r="E289" s="15" t="s">
        <v>429</v>
      </c>
      <c r="F289" s="16">
        <v>20953.93</v>
      </c>
      <c r="G289" s="17">
        <f t="shared" si="4"/>
        <v>49.67740635372214</v>
      </c>
    </row>
    <row r="290" spans="1:7" ht="16.5" customHeight="1">
      <c r="A290" s="21"/>
      <c r="B290" s="12"/>
      <c r="C290" s="12" t="s">
        <v>26</v>
      </c>
      <c r="D290" s="14" t="s">
        <v>27</v>
      </c>
      <c r="E290" s="15" t="s">
        <v>430</v>
      </c>
      <c r="F290" s="16">
        <v>2563.32</v>
      </c>
      <c r="G290" s="17">
        <f t="shared" si="4"/>
        <v>38.37305389221557</v>
      </c>
    </row>
    <row r="291" spans="1:7" ht="16.5" customHeight="1">
      <c r="A291" s="21"/>
      <c r="B291" s="12"/>
      <c r="C291" s="12" t="s">
        <v>29</v>
      </c>
      <c r="D291" s="14" t="s">
        <v>30</v>
      </c>
      <c r="E291" s="15" t="s">
        <v>431</v>
      </c>
      <c r="F291" s="16">
        <v>5549.59</v>
      </c>
      <c r="G291" s="17">
        <f t="shared" si="4"/>
        <v>54.23228769666764</v>
      </c>
    </row>
    <row r="292" spans="1:7" ht="16.5" customHeight="1">
      <c r="A292" s="21"/>
      <c r="B292" s="12"/>
      <c r="C292" s="12" t="s">
        <v>139</v>
      </c>
      <c r="D292" s="14" t="s">
        <v>140</v>
      </c>
      <c r="E292" s="15" t="s">
        <v>432</v>
      </c>
      <c r="F292" s="16">
        <v>3330.74</v>
      </c>
      <c r="G292" s="17">
        <f t="shared" si="4"/>
        <v>45.495697309110774</v>
      </c>
    </row>
    <row r="293" spans="1:7" ht="16.5" customHeight="1">
      <c r="A293" s="21"/>
      <c r="B293" s="12"/>
      <c r="C293" s="12" t="s">
        <v>142</v>
      </c>
      <c r="D293" s="14" t="s">
        <v>143</v>
      </c>
      <c r="E293" s="15" t="s">
        <v>433</v>
      </c>
      <c r="F293" s="16">
        <v>254</v>
      </c>
      <c r="G293" s="17">
        <f t="shared" si="4"/>
        <v>59.905660377358494</v>
      </c>
    </row>
    <row r="294" spans="1:7" ht="16.5" customHeight="1">
      <c r="A294" s="21"/>
      <c r="B294" s="12"/>
      <c r="C294" s="12" t="s">
        <v>32</v>
      </c>
      <c r="D294" s="14" t="s">
        <v>33</v>
      </c>
      <c r="E294" s="15" t="s">
        <v>434</v>
      </c>
      <c r="F294" s="16">
        <v>3649.27</v>
      </c>
      <c r="G294" s="17">
        <f t="shared" si="4"/>
        <v>51.024468680089484</v>
      </c>
    </row>
    <row r="295" spans="1:7" ht="16.5" customHeight="1">
      <c r="A295" s="21"/>
      <c r="B295" s="12"/>
      <c r="C295" s="12" t="s">
        <v>146</v>
      </c>
      <c r="D295" s="14" t="s">
        <v>147</v>
      </c>
      <c r="E295" s="15" t="s">
        <v>435</v>
      </c>
      <c r="F295" s="16"/>
      <c r="G295" s="17">
        <f t="shared" si="4"/>
        <v>0</v>
      </c>
    </row>
    <row r="296" spans="1:7" ht="25.5" customHeight="1">
      <c r="A296" s="21"/>
      <c r="B296" s="12"/>
      <c r="C296" s="12" t="s">
        <v>148</v>
      </c>
      <c r="D296" s="14" t="s">
        <v>149</v>
      </c>
      <c r="E296" s="15" t="s">
        <v>436</v>
      </c>
      <c r="F296" s="16">
        <v>205.28</v>
      </c>
      <c r="G296" s="17">
        <f t="shared" si="4"/>
        <v>47.19080459770115</v>
      </c>
    </row>
    <row r="297" spans="1:7" ht="24" customHeight="1">
      <c r="A297" s="21"/>
      <c r="B297" s="12"/>
      <c r="C297" s="12" t="s">
        <v>151</v>
      </c>
      <c r="D297" s="14" t="s">
        <v>152</v>
      </c>
      <c r="E297" s="15" t="s">
        <v>437</v>
      </c>
      <c r="F297" s="16">
        <v>887.51</v>
      </c>
      <c r="G297" s="17">
        <f t="shared" si="4"/>
        <v>22.663687436159346</v>
      </c>
    </row>
    <row r="298" spans="1:7" ht="16.5" customHeight="1">
      <c r="A298" s="21"/>
      <c r="B298" s="12"/>
      <c r="C298" s="12" t="s">
        <v>111</v>
      </c>
      <c r="D298" s="14" t="s">
        <v>112</v>
      </c>
      <c r="E298" s="15" t="s">
        <v>438</v>
      </c>
      <c r="F298" s="16">
        <v>1248.97</v>
      </c>
      <c r="G298" s="17">
        <f t="shared" si="4"/>
        <v>30.522238514174</v>
      </c>
    </row>
    <row r="299" spans="1:7" ht="16.5" customHeight="1">
      <c r="A299" s="21"/>
      <c r="B299" s="12"/>
      <c r="C299" s="12" t="s">
        <v>35</v>
      </c>
      <c r="D299" s="14" t="s">
        <v>36</v>
      </c>
      <c r="E299" s="15" t="s">
        <v>379</v>
      </c>
      <c r="F299" s="16">
        <v>263.5</v>
      </c>
      <c r="G299" s="17">
        <f t="shared" si="4"/>
        <v>55.357142857142854</v>
      </c>
    </row>
    <row r="300" spans="1:7" ht="16.5" customHeight="1">
      <c r="A300" s="21"/>
      <c r="B300" s="12"/>
      <c r="C300" s="12" t="s">
        <v>156</v>
      </c>
      <c r="D300" s="14" t="s">
        <v>157</v>
      </c>
      <c r="E300" s="15" t="s">
        <v>439</v>
      </c>
      <c r="F300" s="16">
        <v>4783.21</v>
      </c>
      <c r="G300" s="17">
        <f t="shared" si="4"/>
        <v>84.33021861777151</v>
      </c>
    </row>
    <row r="301" spans="1:7" ht="16.5" customHeight="1">
      <c r="A301" s="21"/>
      <c r="B301" s="12"/>
      <c r="C301" s="12" t="s">
        <v>97</v>
      </c>
      <c r="D301" s="14" t="s">
        <v>98</v>
      </c>
      <c r="E301" s="15" t="s">
        <v>170</v>
      </c>
      <c r="F301" s="16"/>
      <c r="G301" s="17">
        <f t="shared" si="4"/>
        <v>0</v>
      </c>
    </row>
    <row r="302" spans="1:7" ht="22.5" customHeight="1">
      <c r="A302" s="21"/>
      <c r="B302" s="12"/>
      <c r="C302" s="12" t="s">
        <v>160</v>
      </c>
      <c r="D302" s="14" t="s">
        <v>161</v>
      </c>
      <c r="E302" s="15" t="s">
        <v>440</v>
      </c>
      <c r="F302" s="16">
        <v>1028</v>
      </c>
      <c r="G302" s="17">
        <f t="shared" si="4"/>
        <v>50.24437927663734</v>
      </c>
    </row>
    <row r="303" spans="1:7" ht="16.5" customHeight="1">
      <c r="A303" s="20"/>
      <c r="B303" s="12" t="s">
        <v>441</v>
      </c>
      <c r="C303" s="13"/>
      <c r="D303" s="14" t="s">
        <v>442</v>
      </c>
      <c r="E303" s="15" t="s">
        <v>443</v>
      </c>
      <c r="F303" s="16">
        <f>SUM(F304:F306)</f>
        <v>872.25</v>
      </c>
      <c r="G303" s="17">
        <f t="shared" si="4"/>
        <v>8.80882649969703</v>
      </c>
    </row>
    <row r="304" spans="1:7" ht="16.5" customHeight="1">
      <c r="A304" s="21"/>
      <c r="B304" s="12"/>
      <c r="C304" s="12" t="s">
        <v>23</v>
      </c>
      <c r="D304" s="14" t="s">
        <v>24</v>
      </c>
      <c r="E304" s="15" t="s">
        <v>444</v>
      </c>
      <c r="F304" s="16">
        <v>119.85</v>
      </c>
      <c r="G304" s="17">
        <f t="shared" si="4"/>
        <v>9.92135761589404</v>
      </c>
    </row>
    <row r="305" spans="1:7" ht="16.5" customHeight="1">
      <c r="A305" s="21"/>
      <c r="B305" s="12"/>
      <c r="C305" s="12" t="s">
        <v>26</v>
      </c>
      <c r="D305" s="14" t="s">
        <v>27</v>
      </c>
      <c r="E305" s="15" t="s">
        <v>445</v>
      </c>
      <c r="F305" s="16"/>
      <c r="G305" s="17">
        <f t="shared" si="4"/>
        <v>0</v>
      </c>
    </row>
    <row r="306" spans="1:7" ht="16.5" customHeight="1">
      <c r="A306" s="21"/>
      <c r="B306" s="12"/>
      <c r="C306" s="12" t="s">
        <v>135</v>
      </c>
      <c r="D306" s="14" t="s">
        <v>136</v>
      </c>
      <c r="E306" s="15" t="s">
        <v>446</v>
      </c>
      <c r="F306" s="16">
        <v>752.4</v>
      </c>
      <c r="G306" s="17">
        <f t="shared" si="4"/>
        <v>8.761061946902656</v>
      </c>
    </row>
    <row r="307" spans="1:7" ht="16.5" customHeight="1">
      <c r="A307" s="20"/>
      <c r="B307" s="12" t="s">
        <v>447</v>
      </c>
      <c r="C307" s="13"/>
      <c r="D307" s="14" t="s">
        <v>18</v>
      </c>
      <c r="E307" s="15" t="s">
        <v>448</v>
      </c>
      <c r="F307" s="16">
        <f>SUM(F308:F310)</f>
        <v>28074.77</v>
      </c>
      <c r="G307" s="17">
        <f t="shared" si="4"/>
        <v>43.62145742697327</v>
      </c>
    </row>
    <row r="308" spans="1:7" ht="16.5" customHeight="1">
      <c r="A308" s="21"/>
      <c r="B308" s="12"/>
      <c r="C308" s="12" t="s">
        <v>395</v>
      </c>
      <c r="D308" s="14" t="s">
        <v>396</v>
      </c>
      <c r="E308" s="15" t="s">
        <v>449</v>
      </c>
      <c r="F308" s="16">
        <v>24689.01</v>
      </c>
      <c r="G308" s="17">
        <f t="shared" si="4"/>
        <v>45.60216106390838</v>
      </c>
    </row>
    <row r="309" spans="1:7" ht="16.5" customHeight="1">
      <c r="A309" s="21"/>
      <c r="B309" s="12"/>
      <c r="C309" s="12" t="s">
        <v>29</v>
      </c>
      <c r="D309" s="14" t="s">
        <v>30</v>
      </c>
      <c r="E309" s="15" t="s">
        <v>450</v>
      </c>
      <c r="F309" s="16">
        <v>319.74</v>
      </c>
      <c r="G309" s="17">
        <f t="shared" si="4"/>
        <v>43.8</v>
      </c>
    </row>
    <row r="310" spans="1:7" ht="16.5" customHeight="1">
      <c r="A310" s="21"/>
      <c r="B310" s="12"/>
      <c r="C310" s="12" t="s">
        <v>32</v>
      </c>
      <c r="D310" s="14" t="s">
        <v>33</v>
      </c>
      <c r="E310" s="15" t="s">
        <v>451</v>
      </c>
      <c r="F310" s="16">
        <v>3066.02</v>
      </c>
      <c r="G310" s="17">
        <f t="shared" si="4"/>
        <v>32.307903055848264</v>
      </c>
    </row>
    <row r="311" spans="1:7" ht="16.5" customHeight="1">
      <c r="A311" s="19" t="s">
        <v>452</v>
      </c>
      <c r="B311" s="7"/>
      <c r="C311" s="7"/>
      <c r="D311" s="8" t="s">
        <v>453</v>
      </c>
      <c r="E311" s="9" t="s">
        <v>454</v>
      </c>
      <c r="F311" s="10">
        <f>F312+F314</f>
        <v>2650</v>
      </c>
      <c r="G311" s="11">
        <f t="shared" si="4"/>
        <v>5.516006827359394</v>
      </c>
    </row>
    <row r="312" spans="1:7" ht="16.5" customHeight="1">
      <c r="A312" s="20"/>
      <c r="B312" s="12" t="s">
        <v>455</v>
      </c>
      <c r="C312" s="13"/>
      <c r="D312" s="14" t="s">
        <v>456</v>
      </c>
      <c r="E312" s="15" t="s">
        <v>457</v>
      </c>
      <c r="F312" s="16">
        <f>F313</f>
        <v>2650</v>
      </c>
      <c r="G312" s="17">
        <f t="shared" si="4"/>
        <v>51.29694154084398</v>
      </c>
    </row>
    <row r="313" spans="1:7" ht="16.5" customHeight="1">
      <c r="A313" s="21"/>
      <c r="B313" s="12"/>
      <c r="C313" s="12" t="s">
        <v>32</v>
      </c>
      <c r="D313" s="14" t="s">
        <v>33</v>
      </c>
      <c r="E313" s="15" t="s">
        <v>457</v>
      </c>
      <c r="F313" s="16">
        <v>2650</v>
      </c>
      <c r="G313" s="17">
        <f t="shared" si="4"/>
        <v>51.29694154084398</v>
      </c>
    </row>
    <row r="314" spans="1:7" ht="16.5" customHeight="1">
      <c r="A314" s="20"/>
      <c r="B314" s="12" t="s">
        <v>458</v>
      </c>
      <c r="C314" s="13"/>
      <c r="D314" s="14" t="s">
        <v>18</v>
      </c>
      <c r="E314" s="15" t="s">
        <v>459</v>
      </c>
      <c r="F314" s="16"/>
      <c r="G314" s="17">
        <f t="shared" si="4"/>
        <v>0</v>
      </c>
    </row>
    <row r="315" spans="1:7" ht="16.5" customHeight="1">
      <c r="A315" s="21"/>
      <c r="B315" s="12"/>
      <c r="C315" s="12" t="s">
        <v>460</v>
      </c>
      <c r="D315" s="14" t="s">
        <v>396</v>
      </c>
      <c r="E315" s="15" t="s">
        <v>461</v>
      </c>
      <c r="F315" s="16"/>
      <c r="G315" s="17">
        <f t="shared" si="4"/>
        <v>0</v>
      </c>
    </row>
    <row r="316" spans="1:7" ht="16.5" customHeight="1">
      <c r="A316" s="21"/>
      <c r="B316" s="12"/>
      <c r="C316" s="12" t="s">
        <v>462</v>
      </c>
      <c r="D316" s="14" t="s">
        <v>21</v>
      </c>
      <c r="E316" s="15" t="s">
        <v>463</v>
      </c>
      <c r="F316" s="16"/>
      <c r="G316" s="17">
        <f t="shared" si="4"/>
        <v>0</v>
      </c>
    </row>
    <row r="317" spans="1:7" ht="16.5" customHeight="1">
      <c r="A317" s="21"/>
      <c r="B317" s="12"/>
      <c r="C317" s="12" t="s">
        <v>464</v>
      </c>
      <c r="D317" s="14" t="s">
        <v>24</v>
      </c>
      <c r="E317" s="15" t="s">
        <v>465</v>
      </c>
      <c r="F317" s="16"/>
      <c r="G317" s="17">
        <f t="shared" si="4"/>
        <v>0</v>
      </c>
    </row>
    <row r="318" spans="1:7" ht="16.5" customHeight="1">
      <c r="A318" s="21"/>
      <c r="B318" s="12"/>
      <c r="C318" s="12" t="s">
        <v>466</v>
      </c>
      <c r="D318" s="14" t="s">
        <v>27</v>
      </c>
      <c r="E318" s="15" t="s">
        <v>467</v>
      </c>
      <c r="F318" s="16"/>
      <c r="G318" s="17">
        <f t="shared" si="4"/>
        <v>0</v>
      </c>
    </row>
    <row r="319" spans="1:7" ht="16.5" customHeight="1">
      <c r="A319" s="21"/>
      <c r="B319" s="12"/>
      <c r="C319" s="12" t="s">
        <v>468</v>
      </c>
      <c r="D319" s="14" t="s">
        <v>136</v>
      </c>
      <c r="E319" s="15" t="s">
        <v>469</v>
      </c>
      <c r="F319" s="16"/>
      <c r="G319" s="17">
        <f t="shared" si="4"/>
        <v>0</v>
      </c>
    </row>
    <row r="320" spans="1:7" ht="16.5" customHeight="1">
      <c r="A320" s="21"/>
      <c r="B320" s="12"/>
      <c r="C320" s="12" t="s">
        <v>470</v>
      </c>
      <c r="D320" s="14" t="s">
        <v>30</v>
      </c>
      <c r="E320" s="15" t="s">
        <v>471</v>
      </c>
      <c r="F320" s="16"/>
      <c r="G320" s="17">
        <f t="shared" si="4"/>
        <v>0</v>
      </c>
    </row>
    <row r="321" spans="1:7" ht="16.5" customHeight="1">
      <c r="A321" s="21"/>
      <c r="B321" s="12"/>
      <c r="C321" s="12" t="s">
        <v>472</v>
      </c>
      <c r="D321" s="14" t="s">
        <v>33</v>
      </c>
      <c r="E321" s="15" t="s">
        <v>473</v>
      </c>
      <c r="F321" s="16"/>
      <c r="G321" s="17">
        <f t="shared" si="4"/>
        <v>0</v>
      </c>
    </row>
    <row r="322" spans="1:7" ht="16.5" customHeight="1">
      <c r="A322" s="21"/>
      <c r="B322" s="12"/>
      <c r="C322" s="12" t="s">
        <v>474</v>
      </c>
      <c r="D322" s="14" t="s">
        <v>33</v>
      </c>
      <c r="E322" s="15" t="s">
        <v>475</v>
      </c>
      <c r="F322" s="16"/>
      <c r="G322" s="17">
        <f t="shared" si="4"/>
        <v>0</v>
      </c>
    </row>
    <row r="323" spans="1:7" ht="16.5" customHeight="1">
      <c r="A323" s="19" t="s">
        <v>476</v>
      </c>
      <c r="B323" s="7"/>
      <c r="C323" s="7"/>
      <c r="D323" s="8" t="s">
        <v>477</v>
      </c>
      <c r="E323" s="9" t="s">
        <v>478</v>
      </c>
      <c r="F323" s="10">
        <f>F324+F335+F337</f>
        <v>68112.46</v>
      </c>
      <c r="G323" s="11">
        <f aca="true" t="shared" si="5" ref="G323:G386">F323*100/E323</f>
        <v>57.96311803250788</v>
      </c>
    </row>
    <row r="324" spans="1:7" ht="16.5" customHeight="1">
      <c r="A324" s="20"/>
      <c r="B324" s="12" t="s">
        <v>479</v>
      </c>
      <c r="C324" s="13"/>
      <c r="D324" s="14" t="s">
        <v>480</v>
      </c>
      <c r="E324" s="15" t="s">
        <v>481</v>
      </c>
      <c r="F324" s="16">
        <f>SUM(F325:F334)</f>
        <v>44197.66</v>
      </c>
      <c r="G324" s="17">
        <f t="shared" si="5"/>
        <v>50.7902321305447</v>
      </c>
    </row>
    <row r="325" spans="1:7" ht="16.5" customHeight="1">
      <c r="A325" s="21"/>
      <c r="B325" s="12"/>
      <c r="C325" s="12" t="s">
        <v>126</v>
      </c>
      <c r="D325" s="14" t="s">
        <v>127</v>
      </c>
      <c r="E325" s="15" t="s">
        <v>482</v>
      </c>
      <c r="F325" s="16">
        <v>2069.4</v>
      </c>
      <c r="G325" s="17">
        <f t="shared" si="5"/>
        <v>46.79782903663501</v>
      </c>
    </row>
    <row r="326" spans="1:7" ht="16.5" customHeight="1">
      <c r="A326" s="21"/>
      <c r="B326" s="12"/>
      <c r="C326" s="12" t="s">
        <v>20</v>
      </c>
      <c r="D326" s="14" t="s">
        <v>21</v>
      </c>
      <c r="E326" s="15" t="s">
        <v>483</v>
      </c>
      <c r="F326" s="16">
        <v>28542.08</v>
      </c>
      <c r="G326" s="17">
        <f t="shared" si="5"/>
        <v>47.75638322792223</v>
      </c>
    </row>
    <row r="327" spans="1:7" ht="16.5" customHeight="1">
      <c r="A327" s="21"/>
      <c r="B327" s="12"/>
      <c r="C327" s="12" t="s">
        <v>130</v>
      </c>
      <c r="D327" s="14" t="s">
        <v>131</v>
      </c>
      <c r="E327" s="15" t="s">
        <v>484</v>
      </c>
      <c r="F327" s="16">
        <v>3276.64</v>
      </c>
      <c r="G327" s="17">
        <f t="shared" si="5"/>
        <v>94.37327188940093</v>
      </c>
    </row>
    <row r="328" spans="1:7" ht="16.5" customHeight="1">
      <c r="A328" s="21"/>
      <c r="B328" s="12"/>
      <c r="C328" s="12" t="s">
        <v>23</v>
      </c>
      <c r="D328" s="14" t="s">
        <v>24</v>
      </c>
      <c r="E328" s="15" t="s">
        <v>485</v>
      </c>
      <c r="F328" s="16">
        <v>5244.42</v>
      </c>
      <c r="G328" s="17">
        <f t="shared" si="5"/>
        <v>59.64990900818926</v>
      </c>
    </row>
    <row r="329" spans="1:7" ht="16.5" customHeight="1">
      <c r="A329" s="21"/>
      <c r="B329" s="12"/>
      <c r="C329" s="12" t="s">
        <v>26</v>
      </c>
      <c r="D329" s="14" t="s">
        <v>27</v>
      </c>
      <c r="E329" s="15" t="s">
        <v>486</v>
      </c>
      <c r="F329" s="16">
        <v>475.22</v>
      </c>
      <c r="G329" s="17">
        <f t="shared" si="5"/>
        <v>28.405260011954574</v>
      </c>
    </row>
    <row r="330" spans="1:7" ht="16.5" customHeight="1">
      <c r="A330" s="21"/>
      <c r="B330" s="12"/>
      <c r="C330" s="12" t="s">
        <v>250</v>
      </c>
      <c r="D330" s="14" t="s">
        <v>251</v>
      </c>
      <c r="E330" s="15" t="s">
        <v>487</v>
      </c>
      <c r="F330" s="16"/>
      <c r="G330" s="17">
        <f t="shared" si="5"/>
        <v>0</v>
      </c>
    </row>
    <row r="331" spans="1:7" ht="16.5" customHeight="1">
      <c r="A331" s="21"/>
      <c r="B331" s="12"/>
      <c r="C331" s="12" t="s">
        <v>29</v>
      </c>
      <c r="D331" s="14" t="s">
        <v>30</v>
      </c>
      <c r="E331" s="15" t="s">
        <v>488</v>
      </c>
      <c r="F331" s="16">
        <v>2534.93</v>
      </c>
      <c r="G331" s="17">
        <f t="shared" si="5"/>
        <v>64.30568239472348</v>
      </c>
    </row>
    <row r="332" spans="1:7" ht="16.5" customHeight="1">
      <c r="A332" s="21"/>
      <c r="B332" s="12"/>
      <c r="C332" s="12" t="s">
        <v>32</v>
      </c>
      <c r="D332" s="14" t="s">
        <v>33</v>
      </c>
      <c r="E332" s="15" t="s">
        <v>489</v>
      </c>
      <c r="F332" s="16">
        <v>35.97</v>
      </c>
      <c r="G332" s="17">
        <f t="shared" si="5"/>
        <v>2.296934865900383</v>
      </c>
    </row>
    <row r="333" spans="1:7" ht="16.5" customHeight="1">
      <c r="A333" s="21"/>
      <c r="B333" s="12"/>
      <c r="C333" s="12" t="s">
        <v>111</v>
      </c>
      <c r="D333" s="14" t="s">
        <v>112</v>
      </c>
      <c r="E333" s="15" t="s">
        <v>490</v>
      </c>
      <c r="F333" s="16"/>
      <c r="G333" s="17">
        <f t="shared" si="5"/>
        <v>0</v>
      </c>
    </row>
    <row r="334" spans="1:7" ht="16.5" customHeight="1">
      <c r="A334" s="21"/>
      <c r="B334" s="12"/>
      <c r="C334" s="12" t="s">
        <v>156</v>
      </c>
      <c r="D334" s="14" t="s">
        <v>157</v>
      </c>
      <c r="E334" s="15" t="s">
        <v>491</v>
      </c>
      <c r="F334" s="16">
        <v>2019</v>
      </c>
      <c r="G334" s="17">
        <f t="shared" si="5"/>
        <v>75.02787068004459</v>
      </c>
    </row>
    <row r="335" spans="1:7" ht="16.5" customHeight="1">
      <c r="A335" s="20"/>
      <c r="B335" s="12" t="s">
        <v>492</v>
      </c>
      <c r="C335" s="13"/>
      <c r="D335" s="14" t="s">
        <v>493</v>
      </c>
      <c r="E335" s="15" t="s">
        <v>494</v>
      </c>
      <c r="F335" s="16">
        <f>F336</f>
        <v>23914.8</v>
      </c>
      <c r="G335" s="17">
        <f t="shared" si="5"/>
        <v>79.97993378147888</v>
      </c>
    </row>
    <row r="336" spans="1:7" ht="16.5" customHeight="1">
      <c r="A336" s="21"/>
      <c r="B336" s="12"/>
      <c r="C336" s="12" t="s">
        <v>495</v>
      </c>
      <c r="D336" s="14" t="s">
        <v>496</v>
      </c>
      <c r="E336" s="15" t="s">
        <v>494</v>
      </c>
      <c r="F336" s="16">
        <v>23914.8</v>
      </c>
      <c r="G336" s="17">
        <f t="shared" si="5"/>
        <v>79.97993378147888</v>
      </c>
    </row>
    <row r="337" spans="1:7" ht="16.5" customHeight="1">
      <c r="A337" s="20"/>
      <c r="B337" s="12" t="s">
        <v>497</v>
      </c>
      <c r="C337" s="13"/>
      <c r="D337" s="14" t="s">
        <v>327</v>
      </c>
      <c r="E337" s="15" t="s">
        <v>498</v>
      </c>
      <c r="F337" s="16">
        <f>F338</f>
        <v>0</v>
      </c>
      <c r="G337" s="17">
        <f t="shared" si="5"/>
        <v>0</v>
      </c>
    </row>
    <row r="338" spans="1:7" ht="16.5" customHeight="1">
      <c r="A338" s="21"/>
      <c r="B338" s="12"/>
      <c r="C338" s="12" t="s">
        <v>32</v>
      </c>
      <c r="D338" s="14" t="s">
        <v>33</v>
      </c>
      <c r="E338" s="15" t="s">
        <v>498</v>
      </c>
      <c r="F338" s="16"/>
      <c r="G338" s="17">
        <f t="shared" si="5"/>
        <v>0</v>
      </c>
    </row>
    <row r="339" spans="1:7" ht="16.5" customHeight="1">
      <c r="A339" s="19" t="s">
        <v>499</v>
      </c>
      <c r="B339" s="7"/>
      <c r="C339" s="7"/>
      <c r="D339" s="8" t="s">
        <v>500</v>
      </c>
      <c r="E339" s="9" t="s">
        <v>501</v>
      </c>
      <c r="F339" s="10">
        <f>F340+F343+F348+F352+F357+F362</f>
        <v>1535448.32</v>
      </c>
      <c r="G339" s="11">
        <f t="shared" si="5"/>
        <v>26.198027582989802</v>
      </c>
    </row>
    <row r="340" spans="1:7" ht="16.5" customHeight="1">
      <c r="A340" s="20"/>
      <c r="B340" s="12" t="s">
        <v>502</v>
      </c>
      <c r="C340" s="13"/>
      <c r="D340" s="14" t="s">
        <v>503</v>
      </c>
      <c r="E340" s="15" t="s">
        <v>504</v>
      </c>
      <c r="F340" s="16">
        <f>F341+F342</f>
        <v>18408.510000000002</v>
      </c>
      <c r="G340" s="17">
        <f t="shared" si="5"/>
        <v>28.853463949843263</v>
      </c>
    </row>
    <row r="341" spans="1:7" ht="16.5" customHeight="1">
      <c r="A341" s="21"/>
      <c r="B341" s="12"/>
      <c r="C341" s="12" t="s">
        <v>29</v>
      </c>
      <c r="D341" s="14" t="s">
        <v>30</v>
      </c>
      <c r="E341" s="15" t="s">
        <v>505</v>
      </c>
      <c r="F341" s="16">
        <v>8093.48</v>
      </c>
      <c r="G341" s="17">
        <f t="shared" si="5"/>
        <v>30.08728624535316</v>
      </c>
    </row>
    <row r="342" spans="1:7" ht="16.5" customHeight="1">
      <c r="A342" s="21"/>
      <c r="B342" s="12"/>
      <c r="C342" s="12" t="s">
        <v>32</v>
      </c>
      <c r="D342" s="14" t="s">
        <v>33</v>
      </c>
      <c r="E342" s="15" t="s">
        <v>506</v>
      </c>
      <c r="F342" s="16">
        <v>10315.03</v>
      </c>
      <c r="G342" s="17">
        <f t="shared" si="5"/>
        <v>27.954010840108403</v>
      </c>
    </row>
    <row r="343" spans="1:7" ht="16.5" customHeight="1">
      <c r="A343" s="20"/>
      <c r="B343" s="12" t="s">
        <v>507</v>
      </c>
      <c r="C343" s="13"/>
      <c r="D343" s="14" t="s">
        <v>508</v>
      </c>
      <c r="E343" s="15" t="s">
        <v>509</v>
      </c>
      <c r="F343" s="16">
        <f>SUM(F344:F347)</f>
        <v>505849.57</v>
      </c>
      <c r="G343" s="17">
        <f t="shared" si="5"/>
        <v>37.020037748248896</v>
      </c>
    </row>
    <row r="344" spans="1:7" ht="16.5" customHeight="1">
      <c r="A344" s="21"/>
      <c r="B344" s="12"/>
      <c r="C344" s="12" t="s">
        <v>29</v>
      </c>
      <c r="D344" s="14" t="s">
        <v>30</v>
      </c>
      <c r="E344" s="15" t="s">
        <v>510</v>
      </c>
      <c r="F344" s="16">
        <v>1999.46</v>
      </c>
      <c r="G344" s="17">
        <f t="shared" si="5"/>
        <v>7.015649122807018</v>
      </c>
    </row>
    <row r="345" spans="1:7" ht="16.5" customHeight="1">
      <c r="A345" s="21"/>
      <c r="B345" s="12"/>
      <c r="C345" s="12" t="s">
        <v>32</v>
      </c>
      <c r="D345" s="14" t="s">
        <v>33</v>
      </c>
      <c r="E345" s="15" t="s">
        <v>511</v>
      </c>
      <c r="F345" s="16">
        <v>14948.17</v>
      </c>
      <c r="G345" s="17">
        <f t="shared" si="5"/>
        <v>24.996939799331102</v>
      </c>
    </row>
    <row r="346" spans="1:7" ht="16.5" customHeight="1">
      <c r="A346" s="21"/>
      <c r="B346" s="12"/>
      <c r="C346" s="12" t="s">
        <v>512</v>
      </c>
      <c r="D346" s="14" t="s">
        <v>9</v>
      </c>
      <c r="E346" s="15" t="s">
        <v>513</v>
      </c>
      <c r="F346" s="16">
        <v>308614.25</v>
      </c>
      <c r="G346" s="17">
        <f t="shared" si="5"/>
        <v>43.269523314129806</v>
      </c>
    </row>
    <row r="347" spans="1:7" ht="16.5" customHeight="1">
      <c r="A347" s="21"/>
      <c r="B347" s="12"/>
      <c r="C347" s="12" t="s">
        <v>514</v>
      </c>
      <c r="D347" s="14" t="s">
        <v>9</v>
      </c>
      <c r="E347" s="15" t="s">
        <v>515</v>
      </c>
      <c r="F347" s="16">
        <v>180287.69</v>
      </c>
      <c r="G347" s="17">
        <f t="shared" si="5"/>
        <v>31.91587830421821</v>
      </c>
    </row>
    <row r="348" spans="1:7" ht="16.5" customHeight="1">
      <c r="A348" s="20"/>
      <c r="B348" s="12" t="s">
        <v>516</v>
      </c>
      <c r="C348" s="13"/>
      <c r="D348" s="14" t="s">
        <v>517</v>
      </c>
      <c r="E348" s="15" t="s">
        <v>518</v>
      </c>
      <c r="F348" s="16">
        <f>SUM(F349:F351)</f>
        <v>8292.86</v>
      </c>
      <c r="G348" s="17">
        <f t="shared" si="5"/>
        <v>69.10716666666667</v>
      </c>
    </row>
    <row r="349" spans="1:7" ht="16.5" customHeight="1">
      <c r="A349" s="21"/>
      <c r="B349" s="12"/>
      <c r="C349" s="12" t="s">
        <v>29</v>
      </c>
      <c r="D349" s="14" t="s">
        <v>30</v>
      </c>
      <c r="E349" s="15" t="s">
        <v>144</v>
      </c>
      <c r="F349" s="16">
        <v>604.5</v>
      </c>
      <c r="G349" s="17">
        <f t="shared" si="5"/>
        <v>40.3</v>
      </c>
    </row>
    <row r="350" spans="1:7" ht="16.5" customHeight="1">
      <c r="A350" s="21"/>
      <c r="B350" s="12"/>
      <c r="C350" s="12" t="s">
        <v>32</v>
      </c>
      <c r="D350" s="14" t="s">
        <v>33</v>
      </c>
      <c r="E350" s="15" t="s">
        <v>519</v>
      </c>
      <c r="F350" s="16">
        <v>1621.36</v>
      </c>
      <c r="G350" s="17">
        <f t="shared" si="5"/>
        <v>37.70604651162791</v>
      </c>
    </row>
    <row r="351" spans="1:7" ht="16.5" customHeight="1">
      <c r="A351" s="21"/>
      <c r="B351" s="12"/>
      <c r="C351" s="12" t="s">
        <v>35</v>
      </c>
      <c r="D351" s="14" t="s">
        <v>36</v>
      </c>
      <c r="E351" s="15" t="s">
        <v>520</v>
      </c>
      <c r="F351" s="16">
        <v>6067</v>
      </c>
      <c r="G351" s="17">
        <f t="shared" si="5"/>
        <v>97.85483870967742</v>
      </c>
    </row>
    <row r="352" spans="1:7" ht="16.5" customHeight="1">
      <c r="A352" s="20"/>
      <c r="B352" s="12" t="s">
        <v>521</v>
      </c>
      <c r="C352" s="13"/>
      <c r="D352" s="14" t="s">
        <v>522</v>
      </c>
      <c r="E352" s="15" t="s">
        <v>523</v>
      </c>
      <c r="F352" s="16">
        <f>SUM(F353:F356)</f>
        <v>146607.86000000002</v>
      </c>
      <c r="G352" s="17">
        <f t="shared" si="5"/>
        <v>46.749955357142866</v>
      </c>
    </row>
    <row r="353" spans="1:7" ht="16.5" customHeight="1">
      <c r="A353" s="21"/>
      <c r="B353" s="12"/>
      <c r="C353" s="12" t="s">
        <v>29</v>
      </c>
      <c r="D353" s="14" t="s">
        <v>30</v>
      </c>
      <c r="E353" s="15" t="s">
        <v>48</v>
      </c>
      <c r="F353" s="16">
        <v>1000.24</v>
      </c>
      <c r="G353" s="17">
        <f t="shared" si="5"/>
        <v>20.0048</v>
      </c>
    </row>
    <row r="354" spans="1:7" ht="16.5" customHeight="1">
      <c r="A354" s="21"/>
      <c r="B354" s="12"/>
      <c r="C354" s="12" t="s">
        <v>139</v>
      </c>
      <c r="D354" s="14" t="s">
        <v>140</v>
      </c>
      <c r="E354" s="15" t="s">
        <v>524</v>
      </c>
      <c r="F354" s="16">
        <v>113900.36</v>
      </c>
      <c r="G354" s="17">
        <f t="shared" si="5"/>
        <v>52.009296803652965</v>
      </c>
    </row>
    <row r="355" spans="1:7" ht="16.5" customHeight="1">
      <c r="A355" s="21"/>
      <c r="B355" s="12"/>
      <c r="C355" s="12" t="s">
        <v>62</v>
      </c>
      <c r="D355" s="14" t="s">
        <v>63</v>
      </c>
      <c r="E355" s="15" t="s">
        <v>525</v>
      </c>
      <c r="F355" s="16">
        <v>30852.41</v>
      </c>
      <c r="G355" s="17">
        <f t="shared" si="5"/>
        <v>43.08995810055866</v>
      </c>
    </row>
    <row r="356" spans="1:7" ht="16.5" customHeight="1">
      <c r="A356" s="21"/>
      <c r="B356" s="12"/>
      <c r="C356" s="12" t="s">
        <v>32</v>
      </c>
      <c r="D356" s="14" t="s">
        <v>33</v>
      </c>
      <c r="E356" s="15" t="s">
        <v>526</v>
      </c>
      <c r="F356" s="16">
        <v>854.85</v>
      </c>
      <c r="G356" s="17">
        <f t="shared" si="5"/>
        <v>4.7491666666666665</v>
      </c>
    </row>
    <row r="357" spans="1:7" ht="16.5" customHeight="1">
      <c r="A357" s="20"/>
      <c r="B357" s="12" t="s">
        <v>527</v>
      </c>
      <c r="C357" s="13"/>
      <c r="D357" s="14" t="s">
        <v>528</v>
      </c>
      <c r="E357" s="15" t="s">
        <v>529</v>
      </c>
      <c r="F357" s="16">
        <f>SUM(F358:F361)</f>
        <v>796753.97</v>
      </c>
      <c r="G357" s="17">
        <f t="shared" si="5"/>
        <v>20.1142085000568</v>
      </c>
    </row>
    <row r="358" spans="1:7" ht="24" customHeight="1">
      <c r="A358" s="21"/>
      <c r="B358" s="12"/>
      <c r="C358" s="12" t="s">
        <v>530</v>
      </c>
      <c r="D358" s="14" t="s">
        <v>531</v>
      </c>
      <c r="E358" s="15" t="s">
        <v>532</v>
      </c>
      <c r="F358" s="16">
        <v>431200</v>
      </c>
      <c r="G358" s="17">
        <f t="shared" si="5"/>
        <v>53.84615384615385</v>
      </c>
    </row>
    <row r="359" spans="1:7" ht="35.25" customHeight="1">
      <c r="A359" s="21"/>
      <c r="B359" s="12"/>
      <c r="C359" s="12" t="s">
        <v>533</v>
      </c>
      <c r="D359" s="14" t="s">
        <v>534</v>
      </c>
      <c r="E359" s="15" t="s">
        <v>535</v>
      </c>
      <c r="F359" s="16">
        <v>70000</v>
      </c>
      <c r="G359" s="17">
        <f t="shared" si="5"/>
        <v>25.641025641025642</v>
      </c>
    </row>
    <row r="360" spans="1:7" ht="36.75" customHeight="1">
      <c r="A360" s="21"/>
      <c r="B360" s="12"/>
      <c r="C360" s="12" t="s">
        <v>536</v>
      </c>
      <c r="D360" s="14" t="s">
        <v>534</v>
      </c>
      <c r="E360" s="15" t="s">
        <v>537</v>
      </c>
      <c r="F360" s="16">
        <v>295081.97</v>
      </c>
      <c r="G360" s="17">
        <f t="shared" si="5"/>
        <v>18.589597127287615</v>
      </c>
    </row>
    <row r="361" spans="1:7" ht="38.25" customHeight="1">
      <c r="A361" s="21"/>
      <c r="B361" s="12"/>
      <c r="C361" s="12" t="s">
        <v>538</v>
      </c>
      <c r="D361" s="14" t="s">
        <v>534</v>
      </c>
      <c r="E361" s="15" t="s">
        <v>539</v>
      </c>
      <c r="F361" s="16">
        <v>472</v>
      </c>
      <c r="G361" s="17">
        <f t="shared" si="5"/>
        <v>0.036307692307692305</v>
      </c>
    </row>
    <row r="362" spans="1:7" ht="16.5" customHeight="1">
      <c r="A362" s="20"/>
      <c r="B362" s="12" t="s">
        <v>540</v>
      </c>
      <c r="C362" s="13"/>
      <c r="D362" s="14" t="s">
        <v>18</v>
      </c>
      <c r="E362" s="15" t="s">
        <v>541</v>
      </c>
      <c r="F362" s="16">
        <f>SUM(F363:F371)</f>
        <v>59535.55</v>
      </c>
      <c r="G362" s="17">
        <f t="shared" si="5"/>
        <v>41.355619616560155</v>
      </c>
    </row>
    <row r="363" spans="1:7" ht="35.25" customHeight="1">
      <c r="A363" s="21"/>
      <c r="B363" s="12"/>
      <c r="C363" s="12" t="s">
        <v>52</v>
      </c>
      <c r="D363" s="14" t="s">
        <v>53</v>
      </c>
      <c r="E363" s="15" t="s">
        <v>542</v>
      </c>
      <c r="F363" s="16"/>
      <c r="G363" s="17">
        <f t="shared" si="5"/>
        <v>0</v>
      </c>
    </row>
    <row r="364" spans="1:7" ht="16.5" customHeight="1">
      <c r="A364" s="21"/>
      <c r="B364" s="12"/>
      <c r="C364" s="12" t="s">
        <v>23</v>
      </c>
      <c r="D364" s="14" t="s">
        <v>24</v>
      </c>
      <c r="E364" s="15" t="s">
        <v>543</v>
      </c>
      <c r="F364" s="16"/>
      <c r="G364" s="17">
        <f t="shared" si="5"/>
        <v>0</v>
      </c>
    </row>
    <row r="365" spans="1:7" ht="16.5" customHeight="1">
      <c r="A365" s="21"/>
      <c r="B365" s="12"/>
      <c r="C365" s="12" t="s">
        <v>26</v>
      </c>
      <c r="D365" s="14" t="s">
        <v>27</v>
      </c>
      <c r="E365" s="15" t="s">
        <v>544</v>
      </c>
      <c r="F365" s="16"/>
      <c r="G365" s="17">
        <f t="shared" si="5"/>
        <v>0</v>
      </c>
    </row>
    <row r="366" spans="1:7" ht="16.5" customHeight="1">
      <c r="A366" s="21"/>
      <c r="B366" s="12"/>
      <c r="C366" s="12" t="s">
        <v>135</v>
      </c>
      <c r="D366" s="14" t="s">
        <v>136</v>
      </c>
      <c r="E366" s="15" t="s">
        <v>545</v>
      </c>
      <c r="F366" s="16"/>
      <c r="G366" s="17">
        <f t="shared" si="5"/>
        <v>0</v>
      </c>
    </row>
    <row r="367" spans="1:7" ht="16.5" customHeight="1">
      <c r="A367" s="21"/>
      <c r="B367" s="12"/>
      <c r="C367" s="12" t="s">
        <v>29</v>
      </c>
      <c r="D367" s="14" t="s">
        <v>30</v>
      </c>
      <c r="E367" s="15" t="s">
        <v>71</v>
      </c>
      <c r="F367" s="16">
        <v>2580.43</v>
      </c>
      <c r="G367" s="17">
        <f t="shared" si="5"/>
        <v>25.804299999999998</v>
      </c>
    </row>
    <row r="368" spans="1:7" ht="16.5" customHeight="1">
      <c r="A368" s="21"/>
      <c r="B368" s="12"/>
      <c r="C368" s="12" t="s">
        <v>139</v>
      </c>
      <c r="D368" s="14" t="s">
        <v>140</v>
      </c>
      <c r="E368" s="15" t="s">
        <v>546</v>
      </c>
      <c r="F368" s="16">
        <v>34142.08</v>
      </c>
      <c r="G368" s="17">
        <f t="shared" si="5"/>
        <v>68.28416</v>
      </c>
    </row>
    <row r="369" spans="1:7" ht="16.5" customHeight="1">
      <c r="A369" s="21"/>
      <c r="B369" s="12"/>
      <c r="C369" s="12" t="s">
        <v>62</v>
      </c>
      <c r="D369" s="14" t="s">
        <v>63</v>
      </c>
      <c r="E369" s="15" t="s">
        <v>163</v>
      </c>
      <c r="F369" s="16">
        <v>700</v>
      </c>
      <c r="G369" s="17">
        <f t="shared" si="5"/>
        <v>3.5</v>
      </c>
    </row>
    <row r="370" spans="1:7" ht="16.5" customHeight="1">
      <c r="A370" s="21"/>
      <c r="B370" s="12"/>
      <c r="C370" s="12" t="s">
        <v>32</v>
      </c>
      <c r="D370" s="14" t="s">
        <v>33</v>
      </c>
      <c r="E370" s="15" t="s">
        <v>547</v>
      </c>
      <c r="F370" s="16">
        <v>15497.06</v>
      </c>
      <c r="G370" s="17">
        <f t="shared" si="5"/>
        <v>73.79552380952381</v>
      </c>
    </row>
    <row r="371" spans="1:7" ht="16.5" customHeight="1">
      <c r="A371" s="21"/>
      <c r="B371" s="12"/>
      <c r="C371" s="12" t="s">
        <v>35</v>
      </c>
      <c r="D371" s="14" t="s">
        <v>36</v>
      </c>
      <c r="E371" s="15" t="s">
        <v>93</v>
      </c>
      <c r="F371" s="16">
        <v>6615.98</v>
      </c>
      <c r="G371" s="17">
        <f t="shared" si="5"/>
        <v>27.566583333333334</v>
      </c>
    </row>
    <row r="372" spans="1:7" ht="16.5" customHeight="1">
      <c r="A372" s="19" t="s">
        <v>548</v>
      </c>
      <c r="B372" s="7"/>
      <c r="C372" s="7"/>
      <c r="D372" s="8" t="s">
        <v>549</v>
      </c>
      <c r="E372" s="9" t="s">
        <v>550</v>
      </c>
      <c r="F372" s="10">
        <f>F373+F375+F377</f>
        <v>537651.84</v>
      </c>
      <c r="G372" s="11">
        <f t="shared" si="5"/>
        <v>24.323889130676722</v>
      </c>
    </row>
    <row r="373" spans="1:7" ht="16.5" customHeight="1">
      <c r="A373" s="20"/>
      <c r="B373" s="12" t="s">
        <v>551</v>
      </c>
      <c r="C373" s="13"/>
      <c r="D373" s="14" t="s">
        <v>552</v>
      </c>
      <c r="E373" s="15" t="s">
        <v>553</v>
      </c>
      <c r="F373" s="16">
        <f>F374</f>
        <v>422830</v>
      </c>
      <c r="G373" s="17">
        <f t="shared" si="5"/>
        <v>61.538439147779286</v>
      </c>
    </row>
    <row r="374" spans="1:7" ht="16.5" customHeight="1">
      <c r="A374" s="21"/>
      <c r="B374" s="12"/>
      <c r="C374" s="12" t="s">
        <v>554</v>
      </c>
      <c r="D374" s="14" t="s">
        <v>555</v>
      </c>
      <c r="E374" s="15" t="s">
        <v>553</v>
      </c>
      <c r="F374" s="16">
        <v>422830</v>
      </c>
      <c r="G374" s="17">
        <f t="shared" si="5"/>
        <v>61.538439147779286</v>
      </c>
    </row>
    <row r="375" spans="1:7" ht="16.5" customHeight="1">
      <c r="A375" s="20"/>
      <c r="B375" s="12" t="s">
        <v>556</v>
      </c>
      <c r="C375" s="13"/>
      <c r="D375" s="14" t="s">
        <v>557</v>
      </c>
      <c r="E375" s="15" t="s">
        <v>558</v>
      </c>
      <c r="F375" s="16">
        <f>F376</f>
        <v>89160</v>
      </c>
      <c r="G375" s="17">
        <f t="shared" si="5"/>
        <v>61.537612070096</v>
      </c>
    </row>
    <row r="376" spans="1:7" ht="16.5" customHeight="1">
      <c r="A376" s="21"/>
      <c r="B376" s="12"/>
      <c r="C376" s="12" t="s">
        <v>554</v>
      </c>
      <c r="D376" s="14" t="s">
        <v>555</v>
      </c>
      <c r="E376" s="15" t="s">
        <v>558</v>
      </c>
      <c r="F376" s="16">
        <v>89160</v>
      </c>
      <c r="G376" s="17">
        <f t="shared" si="5"/>
        <v>61.537612070096</v>
      </c>
    </row>
    <row r="377" spans="1:7" ht="16.5" customHeight="1">
      <c r="A377" s="20"/>
      <c r="B377" s="12" t="s">
        <v>559</v>
      </c>
      <c r="C377" s="13"/>
      <c r="D377" s="14" t="s">
        <v>18</v>
      </c>
      <c r="E377" s="15" t="s">
        <v>560</v>
      </c>
      <c r="F377" s="16">
        <f>SUM(F378:F382)</f>
        <v>25661.84</v>
      </c>
      <c r="G377" s="17">
        <f t="shared" si="5"/>
        <v>1.861712130005804</v>
      </c>
    </row>
    <row r="378" spans="1:7" ht="16.5" customHeight="1">
      <c r="A378" s="21"/>
      <c r="B378" s="12"/>
      <c r="C378" s="12" t="s">
        <v>29</v>
      </c>
      <c r="D378" s="14" t="s">
        <v>30</v>
      </c>
      <c r="E378" s="15" t="s">
        <v>561</v>
      </c>
      <c r="F378" s="16">
        <v>6018.71</v>
      </c>
      <c r="G378" s="17">
        <f t="shared" si="5"/>
        <v>18.69164596273292</v>
      </c>
    </row>
    <row r="379" spans="1:7" ht="16.5" customHeight="1">
      <c r="A379" s="21"/>
      <c r="B379" s="12"/>
      <c r="C379" s="12" t="s">
        <v>139</v>
      </c>
      <c r="D379" s="14" t="s">
        <v>140</v>
      </c>
      <c r="E379" s="15" t="s">
        <v>171</v>
      </c>
      <c r="F379" s="16"/>
      <c r="G379" s="17">
        <f t="shared" si="5"/>
        <v>0</v>
      </c>
    </row>
    <row r="380" spans="1:7" ht="16.5" customHeight="1">
      <c r="A380" s="21"/>
      <c r="B380" s="12"/>
      <c r="C380" s="12" t="s">
        <v>32</v>
      </c>
      <c r="D380" s="14" t="s">
        <v>33</v>
      </c>
      <c r="E380" s="15" t="s">
        <v>546</v>
      </c>
      <c r="F380" s="16">
        <v>19643.13</v>
      </c>
      <c r="G380" s="17">
        <f t="shared" si="5"/>
        <v>39.28626</v>
      </c>
    </row>
    <row r="381" spans="1:7" ht="16.5" customHeight="1">
      <c r="A381" s="21"/>
      <c r="B381" s="12"/>
      <c r="C381" s="12" t="s">
        <v>512</v>
      </c>
      <c r="D381" s="14" t="s">
        <v>9</v>
      </c>
      <c r="E381" s="15" t="s">
        <v>562</v>
      </c>
      <c r="F381" s="16"/>
      <c r="G381" s="17">
        <f t="shared" si="5"/>
        <v>0</v>
      </c>
    </row>
    <row r="382" spans="1:7" ht="16.5" customHeight="1">
      <c r="A382" s="21"/>
      <c r="B382" s="12"/>
      <c r="C382" s="12" t="s">
        <v>514</v>
      </c>
      <c r="D382" s="14" t="s">
        <v>9</v>
      </c>
      <c r="E382" s="15" t="s">
        <v>563</v>
      </c>
      <c r="F382" s="16"/>
      <c r="G382" s="17">
        <f t="shared" si="5"/>
        <v>0</v>
      </c>
    </row>
    <row r="383" spans="1:7" ht="16.5" customHeight="1">
      <c r="A383" s="19" t="s">
        <v>564</v>
      </c>
      <c r="B383" s="7"/>
      <c r="C383" s="7"/>
      <c r="D383" s="8" t="s">
        <v>565</v>
      </c>
      <c r="E383" s="9" t="s">
        <v>566</v>
      </c>
      <c r="F383" s="10">
        <f>F384+F386</f>
        <v>35084.06</v>
      </c>
      <c r="G383" s="11">
        <f t="shared" si="5"/>
        <v>7.727800562998075</v>
      </c>
    </row>
    <row r="384" spans="1:7" ht="16.5" customHeight="1">
      <c r="A384" s="20"/>
      <c r="B384" s="12" t="s">
        <v>567</v>
      </c>
      <c r="C384" s="13"/>
      <c r="D384" s="14" t="s">
        <v>568</v>
      </c>
      <c r="E384" s="15" t="s">
        <v>569</v>
      </c>
      <c r="F384" s="16">
        <f>F385</f>
        <v>0</v>
      </c>
      <c r="G384" s="17">
        <f t="shared" si="5"/>
        <v>0</v>
      </c>
    </row>
    <row r="385" spans="1:7" ht="16.5" customHeight="1">
      <c r="A385" s="21"/>
      <c r="B385" s="12"/>
      <c r="C385" s="12" t="s">
        <v>8</v>
      </c>
      <c r="D385" s="14" t="s">
        <v>9</v>
      </c>
      <c r="E385" s="15" t="s">
        <v>569</v>
      </c>
      <c r="F385" s="16"/>
      <c r="G385" s="17">
        <f t="shared" si="5"/>
        <v>0</v>
      </c>
    </row>
    <row r="386" spans="1:7" ht="16.5" customHeight="1">
      <c r="A386" s="20"/>
      <c r="B386" s="12" t="s">
        <v>570</v>
      </c>
      <c r="C386" s="13"/>
      <c r="D386" s="14" t="s">
        <v>18</v>
      </c>
      <c r="E386" s="15" t="s">
        <v>571</v>
      </c>
      <c r="F386" s="16">
        <f>SUM(F387:F392)</f>
        <v>35084.06</v>
      </c>
      <c r="G386" s="17">
        <f t="shared" si="5"/>
        <v>16.97358465006918</v>
      </c>
    </row>
    <row r="387" spans="1:7" ht="26.25" customHeight="1">
      <c r="A387" s="21"/>
      <c r="B387" s="12"/>
      <c r="C387" s="12" t="s">
        <v>352</v>
      </c>
      <c r="D387" s="14" t="s">
        <v>353</v>
      </c>
      <c r="E387" s="15" t="s">
        <v>572</v>
      </c>
      <c r="F387" s="16">
        <v>24852</v>
      </c>
      <c r="G387" s="17">
        <f aca="true" t="shared" si="6" ref="G387:G393">F387*100/E387</f>
        <v>80</v>
      </c>
    </row>
    <row r="388" spans="1:7" ht="21.75" customHeight="1">
      <c r="A388" s="21"/>
      <c r="B388" s="12"/>
      <c r="C388" s="12" t="s">
        <v>573</v>
      </c>
      <c r="D388" s="14" t="s">
        <v>574</v>
      </c>
      <c r="E388" s="15" t="s">
        <v>575</v>
      </c>
      <c r="F388" s="16">
        <v>1600</v>
      </c>
      <c r="G388" s="17">
        <f t="shared" si="6"/>
        <v>88.88888888888889</v>
      </c>
    </row>
    <row r="389" spans="1:7" ht="16.5" customHeight="1">
      <c r="A389" s="21"/>
      <c r="B389" s="12"/>
      <c r="C389" s="12" t="s">
        <v>576</v>
      </c>
      <c r="D389" s="14" t="s">
        <v>577</v>
      </c>
      <c r="E389" s="15" t="s">
        <v>578</v>
      </c>
      <c r="F389" s="16">
        <v>500</v>
      </c>
      <c r="G389" s="17">
        <f t="shared" si="6"/>
        <v>10.416666666666666</v>
      </c>
    </row>
    <row r="390" spans="1:7" ht="16.5" customHeight="1">
      <c r="A390" s="21"/>
      <c r="B390" s="12"/>
      <c r="C390" s="12" t="s">
        <v>29</v>
      </c>
      <c r="D390" s="14" t="s">
        <v>30</v>
      </c>
      <c r="E390" s="15" t="s">
        <v>71</v>
      </c>
      <c r="F390" s="16">
        <v>2092.13</v>
      </c>
      <c r="G390" s="17">
        <f t="shared" si="6"/>
        <v>20.9213</v>
      </c>
    </row>
    <row r="391" spans="1:7" ht="16.5" customHeight="1">
      <c r="A391" s="21"/>
      <c r="B391" s="12"/>
      <c r="C391" s="12" t="s">
        <v>32</v>
      </c>
      <c r="D391" s="14" t="s">
        <v>33</v>
      </c>
      <c r="E391" s="15" t="s">
        <v>163</v>
      </c>
      <c r="F391" s="16">
        <v>2012.91</v>
      </c>
      <c r="G391" s="17">
        <f t="shared" si="6"/>
        <v>10.06455</v>
      </c>
    </row>
    <row r="392" spans="1:7" ht="16.5" customHeight="1">
      <c r="A392" s="21"/>
      <c r="B392" s="12"/>
      <c r="C392" s="12" t="s">
        <v>8</v>
      </c>
      <c r="D392" s="14" t="s">
        <v>9</v>
      </c>
      <c r="E392" s="15" t="s">
        <v>579</v>
      </c>
      <c r="F392" s="16">
        <v>4027.02</v>
      </c>
      <c r="G392" s="17">
        <f t="shared" si="6"/>
        <v>2.8964490444714563</v>
      </c>
    </row>
    <row r="393" spans="1:7" ht="16.5" customHeight="1">
      <c r="A393" s="27" t="s">
        <v>580</v>
      </c>
      <c r="B393" s="27"/>
      <c r="C393" s="27"/>
      <c r="D393" s="27"/>
      <c r="E393" s="22" t="s">
        <v>581</v>
      </c>
      <c r="F393" s="16">
        <f>F4+F16+F29+F33+F41+F50+F103+F107+F123+F129+F133+F136+F244+F259+F311+F323+F339+F372+F383</f>
        <v>8660037.170000002</v>
      </c>
      <c r="G393" s="17">
        <f t="shared" si="6"/>
        <v>34.90915584218744</v>
      </c>
    </row>
    <row r="396" ht="12.75">
      <c r="A396" s="23" t="s">
        <v>588</v>
      </c>
    </row>
  </sheetData>
  <sheetProtection/>
  <mergeCells count="3">
    <mergeCell ref="A2:E2"/>
    <mergeCell ref="A1:E1"/>
    <mergeCell ref="A393:D393"/>
  </mergeCells>
  <printOptions/>
  <pageMargins left="0.54" right="0.6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2011-08-26T09:03:51Z</cp:lastPrinted>
  <dcterms:modified xsi:type="dcterms:W3CDTF">2011-08-26T09:03:53Z</dcterms:modified>
  <cp:category/>
  <cp:version/>
  <cp:contentType/>
  <cp:contentStatus/>
</cp:coreProperties>
</file>