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<sst xmlns="http://schemas.openxmlformats.org/spreadsheetml/2006/main" count="455" uniqueCount="321">
  <si>
    <t>Dział</t>
  </si>
  <si>
    <t>Treść</t>
  </si>
  <si>
    <t>010</t>
  </si>
  <si>
    <t>Rolnictwo i łowiectwo</t>
  </si>
  <si>
    <t>470 845,17</t>
  </si>
  <si>
    <t>01042</t>
  </si>
  <si>
    <t>Wyłączenie z produkcji gruntów rolnych</t>
  </si>
  <si>
    <t>70 000,00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</si>
  <si>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</si>
  <si>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</si>
  <si>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</si>
  <si>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</si>
  <si>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400 845,17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</si>
  <si>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</si>
  <si>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</si>
  <si>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425,00</t>
  </si>
  <si>
    <t>2010</t>
  </si>
  <si>
    <t>Dotacje celowe otrzymane z budżetu państwa na realizację zadań bieżących z zakresu administracji rządowej oraz innych zadań zleconych gminie (związkom gmin) ustawami</t>
  </si>
  <si>
    <t>400 420,17</t>
  </si>
  <si>
    <t>600</t>
  </si>
  <si>
    <t>Transport i łączność</t>
  </si>
  <si>
    <t>171 518,00</t>
  </si>
  <si>
    <t>60004</t>
  </si>
  <si>
    <t>Lokalny transport zbiorowy</t>
  </si>
  <si>
    <t>161 518,00</t>
  </si>
  <si>
    <t>2310</t>
  </si>
  <si>
    <t>Dotacje celowe otrzymane z gminy na zadania bieżące realizowane na podstawie porozumień (umów) między jednostkami samorządu terytorialnego</t>
  </si>
  <si>
    <t>112 838,00</t>
  </si>
  <si>
    <t>2710</t>
  </si>
  <si>
    <t>Dotacja celowa otrzymana z tytułu pomocy finansowej udzielanej między jednostkami samorządu terytorialnego na dofinansowanie własnych zadań bieżących</t>
  </si>
  <si>
    <t>48 680,00</t>
  </si>
  <si>
    <t>60014</t>
  </si>
  <si>
    <t>Drogi publiczne powiatowe</t>
  </si>
  <si>
    <t>10 000,00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</si>
  <si>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</si>
  <si>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</si>
  <si>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</si>
  <si>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</si>
  <si>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224 017,00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</si>
  <si>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</si>
  <si>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</si>
  <si>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</si>
  <si>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</si>
  <si>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23 761,00</t>
  </si>
  <si>
    <t>185 000,00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</si>
  <si>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</si>
  <si>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</si>
  <si>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</si>
  <si>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</si>
  <si>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</si>
  <si>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6 810,00</t>
  </si>
  <si>
    <t>0920</t>
  </si>
  <si>
    <t>Pozostałe odsetki</t>
  </si>
  <si>
    <t>1 000,00</t>
  </si>
  <si>
    <t>750</t>
  </si>
  <si>
    <t>Administracja publiczna</t>
  </si>
  <si>
    <t>1 693 995,00</t>
  </si>
  <si>
    <t>75011</t>
  </si>
  <si>
    <t>Urzędy wojewódzkie</t>
  </si>
  <si>
    <t>64 595,00</t>
  </si>
  <si>
    <t>75023</t>
  </si>
  <si>
    <t>Urzędy gmin (miast i miast na prawach powiatu)</t>
  </si>
  <si>
    <t>3 600,00</t>
  </si>
  <si>
    <t>0830</t>
  </si>
  <si>
    <t>Wpływy z usług</t>
  </si>
  <si>
    <t>400,00</t>
  </si>
  <si>
    <t>2008</t>
  </si>
  <si>
    <t>2 448,00</t>
  </si>
  <si>
    <t>2009</t>
  </si>
  <si>
    <t>752,00</t>
  </si>
  <si>
    <t>75095</t>
  </si>
  <si>
    <t>1 625 800,00</t>
  </si>
  <si>
    <t>6209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</si>
  <si>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</si>
  <si>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243 800,00</t>
  </si>
  <si>
    <t>6297</t>
  </si>
  <si>
    <t>Środki na dofinansowanie własnych inwestycji gmin (związków gmin), powiatów (związków powiatów), samorządów województw, pozyskane z innych źródeł</t>
  </si>
  <si>
    <t>1 382 000,00</t>
  </si>
  <si>
    <t>751</t>
  </si>
  <si>
    <t>Urzędy naczelnych organów władzy państwowej, kontroli i ochrony prawa oraz sądownictwa</t>
  </si>
  <si>
    <t>32 003,00</t>
  </si>
  <si>
    <t>75101</t>
  </si>
  <si>
    <t>Urzędy naczelnych organów władzy państwowej, kontroli i ochrony prawa</t>
  </si>
  <si>
    <t>1 109,00</t>
  </si>
  <si>
    <t>75107</t>
  </si>
  <si>
    <t>Wybory Prezydenta Rzeczypospolitej Polskiej</t>
  </si>
  <si>
    <t>14 519,00</t>
  </si>
  <si>
    <t>75108</t>
  </si>
  <si>
    <t>Wybory do Sejmu i Senatu</t>
  </si>
  <si>
    <t>9 351,00</t>
  </si>
  <si>
    <t>75110</t>
  </si>
  <si>
    <t>Referenda ogólnokrajowe i konstytucyjne</t>
  </si>
  <si>
    <t>7 024,00</t>
  </si>
  <si>
    <t>754</t>
  </si>
  <si>
    <t>Bezpieczeństwo publiczne i ochrona przeciwpożarowa</t>
  </si>
  <si>
    <t>798 336,00</t>
  </si>
  <si>
    <t>75412</t>
  </si>
  <si>
    <t>Ochotnicze straże pożarne</t>
  </si>
  <si>
    <t>6207</t>
  </si>
  <si>
    <t>756</t>
  </si>
  <si>
    <t>Dochody od osób prawnych, od osób fizycznych i od innych jednostek nieposiadających osobowości prawnej oraz wydatki związane z ich poborem</t>
  </si>
  <si>
    <t>12 175 823,00</t>
  </si>
  <si>
    <t>75601</t>
  </si>
  <si>
    <t>Wpływy z podatku dochodowego od osób fizycznych</t>
  </si>
  <si>
    <t>7 190,00</t>
  </si>
  <si>
    <t>0350</t>
  </si>
  <si>
    <t>Podatek od działalności gospodarczej osób fizycznych, opłacany w formie karty podatkowej</t>
  </si>
  <si>
    <t>7 000,00</t>
  </si>
  <si>
    <t>0910</t>
  </si>
  <si>
    <t>Odsetki od nieterminowych wpłat z tytułu podatków i opłat</t>
  </si>
  <si>
    <t>190,00</t>
  </si>
  <si>
    <t>75615</t>
  </si>
  <si>
    <t>Wpływy z podatku rolnego, podatku leśnego, podatku od czynności cywilnoprawnych, podatków i opłat lokalnych od osób prawnych i innych jednostek organizacyjnych</t>
  </si>
  <si>
    <t>2 408 942,00</t>
  </si>
  <si>
    <t>0310</t>
  </si>
  <si>
    <t>Podatek od nieruchomości</t>
  </si>
  <si>
    <t>1 954 000,00</t>
  </si>
  <si>
    <t>0320</t>
  </si>
  <si>
    <t>Podatek rolny</t>
  </si>
  <si>
    <t>263 900,00</t>
  </si>
  <si>
    <t>0330</t>
  </si>
  <si>
    <t>Podatek leśny</t>
  </si>
  <si>
    <t>2 728,00</t>
  </si>
  <si>
    <t>0340</t>
  </si>
  <si>
    <t>Podatek od środków transportowych</t>
  </si>
  <si>
    <t>117 900,00</t>
  </si>
  <si>
    <t>0500</t>
  </si>
  <si>
    <t>Podatek od czynności cywilnoprawnych</t>
  </si>
  <si>
    <t>60 000,00</t>
  </si>
  <si>
    <t>0590</t>
  </si>
  <si>
    <t>Wpływy z opłat za koncesje i licencje</t>
  </si>
  <si>
    <t>10 114,00</t>
  </si>
  <si>
    <t>300,00</t>
  </si>
  <si>
    <t>75616</t>
  </si>
  <si>
    <t>Wpływy z podatku rolnego, podatku leśnego, podatku od spadków i darowizn, podatku od czynności cywilno-prawnych oraz podatków i opłat lokalnych od osób fizycznych</t>
  </si>
  <si>
    <t>2 161 737,00</t>
  </si>
  <si>
    <t>988 000,00</t>
  </si>
  <si>
    <t>730 000,00</t>
  </si>
  <si>
    <t>237,00</t>
  </si>
  <si>
    <t>155 000,00</t>
  </si>
  <si>
    <t>0360</t>
  </si>
  <si>
    <t>Podatek od spadków i darowizn</t>
  </si>
  <si>
    <t>12 000,00</t>
  </si>
  <si>
    <t>0430</t>
  </si>
  <si>
    <t>Wpływy z opłaty targowej</t>
  </si>
  <si>
    <t>4 000,00</t>
  </si>
  <si>
    <t>262 000,00</t>
  </si>
  <si>
    <t>0690</t>
  </si>
  <si>
    <t>Wpływy z różnych opłat</t>
  </si>
  <si>
    <t>5 000,00</t>
  </si>
  <si>
    <t>5 500,00</t>
  </si>
  <si>
    <t>75618</t>
  </si>
  <si>
    <t>Wpływy z innych opłat stanowiących dochody jednostek samorządu terytorialnego na podstawie ustaw</t>
  </si>
  <si>
    <t>292 500,00</t>
  </si>
  <si>
    <t>0410</t>
  </si>
  <si>
    <t>Wpływy z opłaty skarbowej</t>
  </si>
  <si>
    <t>19 700,00</t>
  </si>
  <si>
    <t>0480</t>
  </si>
  <si>
    <t>Wpływy z opłat za zezwolenia na sprzedaż alkoholu</t>
  </si>
  <si>
    <t>100 000,00</t>
  </si>
  <si>
    <t>0490</t>
  </si>
  <si>
    <t>Wpływy z innych lokalnych opłat pobieranych przez jednostki samorządu terytorialnego na podstawie odrębnych ustaw</t>
  </si>
  <si>
    <t>172 000,00</t>
  </si>
  <si>
    <t>800,00</t>
  </si>
  <si>
    <t>75621</t>
  </si>
  <si>
    <t>Udziały gmin w podatkach stanowiących dochód budżetu państwa</t>
  </si>
  <si>
    <t>7 305 454,00</t>
  </si>
  <si>
    <t>0010</t>
  </si>
  <si>
    <t>Podatek dochodowy od osób fizycznych</t>
  </si>
  <si>
    <t>7 160 433,00</t>
  </si>
  <si>
    <t>0020</t>
  </si>
  <si>
    <t>Podatek dochodowy od osób prawnych</t>
  </si>
  <si>
    <t>145 000,00</t>
  </si>
  <si>
    <t>0890</t>
  </si>
  <si>
    <t>Odsetki za nieterminowe rozliczenia, płacone przez urzędy obsługujące organy podatkowe</t>
  </si>
  <si>
    <t>21,00</t>
  </si>
  <si>
    <t>758</t>
  </si>
  <si>
    <t>Różne rozliczenia</t>
  </si>
  <si>
    <t>8 862 145,23</t>
  </si>
  <si>
    <t>75801</t>
  </si>
  <si>
    <t>Część oświatowa subwencji ogólnej dla jednostek samorządu terytorialnego</t>
  </si>
  <si>
    <t>8 339 973,00</t>
  </si>
  <si>
    <t>2920</t>
  </si>
  <si>
    <t>Subwencje ogólne z budżetu państwa</t>
  </si>
  <si>
    <t>75807</t>
  </si>
  <si>
    <t>Część wyrównawcza subwencji ogólnej dla gmin</t>
  </si>
  <si>
    <t>409 986,00</t>
  </si>
  <si>
    <t>75814</t>
  </si>
  <si>
    <t>Różne rozliczenia finansowe</t>
  </si>
  <si>
    <t>112 186,23</t>
  </si>
  <si>
    <t>16 000,00</t>
  </si>
  <si>
    <t>0970</t>
  </si>
  <si>
    <t>Wpływy z różnych dochodów</t>
  </si>
  <si>
    <t>19 000,00</t>
  </si>
  <si>
    <t>2030</t>
  </si>
  <si>
    <t>Dotacje celowe otrzymane z budżetu państwa na realizację własnych zadań bieżących gmin (związków gmin)</t>
  </si>
  <si>
    <t>26 512,87</t>
  </si>
  <si>
    <t>2400</t>
  </si>
  <si>
    <t>Wpływy do budżetu pozostałości środków finansowych gromadzonych na wydzielonym rachunku jednostki budżetowej</t>
  </si>
  <si>
    <t>605,00</t>
  </si>
  <si>
    <t>6330</t>
  </si>
  <si>
    <t>Dotacje celowe otrzymane z budżetu państwa na realizację inwestycji i zakupów inwestycyjnych własnych gmin (związków gmin)</t>
  </si>
  <si>
    <t>34 068,36</t>
  </si>
  <si>
    <t>801</t>
  </si>
  <si>
    <t>Oświata i wychowanie</t>
  </si>
  <si>
    <t>998 148,09</t>
  </si>
  <si>
    <t>80101</t>
  </si>
  <si>
    <t>Szkoły podstawowe</t>
  </si>
  <si>
    <t>53 376,77</t>
  </si>
  <si>
    <t>2 000,00</t>
  </si>
  <si>
    <t>2 575,00</t>
  </si>
  <si>
    <t>44 461,77</t>
  </si>
  <si>
    <t>4 340,00</t>
  </si>
  <si>
    <t>80103</t>
  </si>
  <si>
    <t>Oddziały przedszkolne w szkołach podstawowych</t>
  </si>
  <si>
    <t>41 639,00</t>
  </si>
  <si>
    <t>38 189,00</t>
  </si>
  <si>
    <t>3 450,00</t>
  </si>
  <si>
    <t>80104</t>
  </si>
  <si>
    <t xml:space="preserve">Przedszkola </t>
  </si>
  <si>
    <t>857 143,00</t>
  </si>
  <si>
    <t>95 000,00</t>
  </si>
  <si>
    <t>640,00</t>
  </si>
  <si>
    <t>6 465,00</t>
  </si>
  <si>
    <t>533 388,00</t>
  </si>
  <si>
    <t>221 250,00</t>
  </si>
  <si>
    <t>80110</t>
  </si>
  <si>
    <t>Gimnazja</t>
  </si>
  <si>
    <t>42 489,32</t>
  </si>
  <si>
    <t>25 749,32</t>
  </si>
  <si>
    <t>2701</t>
  </si>
  <si>
    <t>Środki na dofinansowanie własnych zadań bieżących gmin (związków gmin), powiatów (związków powiatów), samorządów województw, pozyskane z innych źródeł</t>
  </si>
  <si>
    <t>16 740,00</t>
  </si>
  <si>
    <t>80195</t>
  </si>
  <si>
    <t>3 500,00</t>
  </si>
  <si>
    <t>0960</t>
  </si>
  <si>
    <t>Otrzymane spadki, zapisy i darowizny w postaci pieniężnej</t>
  </si>
  <si>
    <t>852</t>
  </si>
  <si>
    <t>Pomoc społeczna</t>
  </si>
  <si>
    <t>1 633 822,00</t>
  </si>
  <si>
    <t>85206</t>
  </si>
  <si>
    <t>Wspieranie rodziny</t>
  </si>
  <si>
    <t>15 033,00</t>
  </si>
  <si>
    <t>85212</t>
  </si>
  <si>
    <t>Świadczenia rodzinne, świadczenia z funduszu alimentacyjnego oraz składki na ubezpieczenia emerytalne i rentowe z ubezpieczenia społecznego</t>
  </si>
  <si>
    <t>1 286 518,00</t>
  </si>
  <si>
    <t>1 277 795,00</t>
  </si>
  <si>
    <t>2360</t>
  </si>
  <si>
    <t>Dochody jednostek samorządu terytorialnego związane z realizacją zadań z zakresu administracji rządowej oraz innych zadań zleconych ustawami</t>
  </si>
  <si>
    <t>8 723,00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</si>
  <si>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</si>
  <si>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</si>
  <si>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8 937,00</t>
  </si>
  <si>
    <t>4 536,00</t>
  </si>
  <si>
    <t>4 401,00</t>
  </si>
  <si>
    <t>85214</t>
  </si>
  <si>
    <t>Zasiłki i pomoc w naturze oraz składki na ubezpieczenia emerytalne i rentowe</t>
  </si>
  <si>
    <t>164 654,00</t>
  </si>
  <si>
    <t>85215</t>
  </si>
  <si>
    <t>Dodatki mieszkaniowe</t>
  </si>
  <si>
    <t>464,00</t>
  </si>
  <si>
    <t>85216</t>
  </si>
  <si>
    <t>Zasiłki stałe</t>
  </si>
  <si>
    <t>65 210,00</t>
  </si>
  <si>
    <t>85219</t>
  </si>
  <si>
    <t>Ośrodki pomocy społecznej</t>
  </si>
  <si>
    <t>46 442,00</t>
  </si>
  <si>
    <t>900,00</t>
  </si>
  <si>
    <t>85,00</t>
  </si>
  <si>
    <t>45 457,00</t>
  </si>
  <si>
    <t>85228</t>
  </si>
  <si>
    <t>Usługi opiekuńcze i specjalistyczne usługi opiekuńcze</t>
  </si>
  <si>
    <t>1 920,00</t>
  </si>
  <si>
    <t>85295</t>
  </si>
  <si>
    <t>44 644,00</t>
  </si>
  <si>
    <t>4 944,00</t>
  </si>
  <si>
    <t>39 700,00</t>
  </si>
  <si>
    <t>854</t>
  </si>
  <si>
    <t>Edukacyjna opieka wychowawcza</t>
  </si>
  <si>
    <t>50 116,00</t>
  </si>
  <si>
    <t>85415</t>
  </si>
  <si>
    <t>Pomoc materialna dla uczniów</t>
  </si>
  <si>
    <t>45 842,00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</si>
  <si>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</si>
  <si>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</si>
  <si>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4 274,00</t>
  </si>
  <si>
    <t>900</t>
  </si>
  <si>
    <t>Gospodarka komunalna i ochrona środowiska</t>
  </si>
  <si>
    <t>65 790,00</t>
  </si>
  <si>
    <t>90019</t>
  </si>
  <si>
    <t>Wpływy i wydatki związane z gromadzeniem środków z opłat i kar za korzystanie ze środowiska</t>
  </si>
  <si>
    <t>30 790,00</t>
  </si>
  <si>
    <t>90095</t>
  </si>
  <si>
    <t>35 000,00</t>
  </si>
  <si>
    <t>34 830,00</t>
  </si>
  <si>
    <t>170,00</t>
  </si>
  <si>
    <t>921</t>
  </si>
  <si>
    <t>Kultura i ochrona dziedzictwa narodowego</t>
  </si>
  <si>
    <t>96 625,00</t>
  </si>
  <si>
    <t>92114</t>
  </si>
  <si>
    <t>Pozostałe instytucje kultury</t>
  </si>
  <si>
    <t>6208</t>
  </si>
  <si>
    <t>Razem:</t>
  </si>
  <si>
    <t>27 273 183,49</t>
  </si>
  <si>
    <t>Roz dział</t>
  </si>
  <si>
    <t>Para graf</t>
  </si>
  <si>
    <t>75075</t>
  </si>
  <si>
    <t>0,00</t>
  </si>
  <si>
    <t>9020</t>
  </si>
  <si>
    <t>0400</t>
  </si>
  <si>
    <t>Promocja jednostek samorządu terytorialnego</t>
  </si>
  <si>
    <t>Dochody jednostek samorządu terttorialnego związanych z realizacją zadań z zakresu administracji rządowej oraz innych zadań zleconych ustawami</t>
  </si>
  <si>
    <t>Dotacje celowe w ramach programów finansowanych z udziałem środków europejskich oraz środków, o których mowa w art.5 ust.1 pkt. 3 oraz ust. 3 pkt 5 i 6 ustawy, lub płatności  w ramach budżetu środków europejskich</t>
  </si>
  <si>
    <t>Dotacje celowe w ramach programów finansowanych z udziałem środków europejskich oraz środków, o których mowa w art.5 ust.1 pkt. 3 oraz ust. 3 pkt 5 i 6  ustawy, lub płatności  w ramach budżetu środków europejskich</t>
  </si>
  <si>
    <t>Wpływy z opłaty produktowej</t>
  </si>
  <si>
    <t>Wpływy i wydatki związane z gromadzeniem środków z opłat produktowych</t>
  </si>
  <si>
    <t>Wykonanie budżetu Gminy Kleszczewo za 2015r.</t>
  </si>
  <si>
    <t>Dochody</t>
  </si>
  <si>
    <t>Plan</t>
  </si>
  <si>
    <t>Wykonanie</t>
  </si>
  <si>
    <t xml:space="preserve">% wykona nia planu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</si>
</sst>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16" borderId="10" xfId="0" applyNumberFormat="1" applyFont="1" applyFill="1" applyBorder="1" applyAlignment="1" applyProtection="1">
      <alignment horizontal="right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49" fontId="8" fillId="35" borderId="11" xfId="5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showGridLines="0" tabSelected="1" view="pageLayout" workbookViewId="0" topLeftCell="A138">
      <selection activeCell="D146" sqref="D146"/>
    </sheetView>
  </sheetViews>
  <sheetFormatPr defaultColWidth="9.33203125" defaultRowHeight="12.75"/>
  <cols>
    <col min="1" max="1" width="6.66015625" style="0" customWidth="1"/>
    <col min="2" max="2" width="7" style="0" customWidth="1"/>
    <col min="3" max="3" width="6.66015625" style="0" customWidth="1"/>
    <col min="4" max="4" width="96.5" style="0" customWidth="1"/>
    <col min="5" max="5" width="15.16015625" style="3" customWidth="1"/>
    <col min="6" max="6" width="15.33203125" style="1" customWidth="1"/>
    <col min="7" max="7" width="10.5" style="1" customWidth="1"/>
  </cols>
  <sheetData>
    <row r="1" spans="1:7" ht="15.75">
      <c r="A1" s="25" t="s">
        <v>316</v>
      </c>
      <c r="B1" s="25"/>
      <c r="C1" s="25"/>
      <c r="D1" s="25"/>
      <c r="E1" s="25"/>
      <c r="F1" s="25"/>
      <c r="G1" s="25"/>
    </row>
    <row r="2" spans="1:5" ht="12.75">
      <c r="A2" s="24" t="s">
        <v>317</v>
      </c>
      <c r="B2" s="24"/>
      <c r="C2" s="24"/>
      <c r="D2" s="24"/>
      <c r="E2" s="24"/>
    </row>
    <row r="3" spans="1:7" ht="24">
      <c r="A3" s="4" t="s">
        <v>0</v>
      </c>
      <c r="B3" s="4" t="s">
        <v>304</v>
      </c>
      <c r="C3" s="4" t="s">
        <v>305</v>
      </c>
      <c r="D3" s="4" t="s">
        <v>1</v>
      </c>
      <c r="E3" s="4" t="s">
        <v>318</v>
      </c>
      <c r="F3" s="5" t="s">
        <v>319</v>
      </c>
      <c r="G3" s="6" t="s">
        <v>320</v>
      </c>
    </row>
    <row r="4" spans="1:7" ht="18.75" customHeight="1">
      <c r="A4" s="7" t="s">
        <v>2</v>
      </c>
      <c r="B4" s="7"/>
      <c r="C4" s="7"/>
      <c r="D4" s="8" t="s">
        <v>3</v>
      </c>
      <c r="E4" s="9" t="s">
        <v>4</v>
      </c>
      <c r="F4" s="10">
        <f>F5+F7</f>
        <v>470844.45999999996</v>
      </c>
      <c r="G4" s="10">
        <f>F4*100/E4</f>
        <v>99.99984920733073</v>
      </c>
    </row>
    <row r="5" spans="1:7" ht="12.75">
      <c r="A5" s="11"/>
      <c r="B5" s="12" t="s">
        <v>5</v>
      </c>
      <c r="C5" s="12"/>
      <c r="D5" s="13" t="s">
        <v>6</v>
      </c>
      <c r="E5" s="14" t="s">
        <v>7</v>
      </c>
      <c r="F5" s="15">
        <f>F6</f>
        <v>70000</v>
      </c>
      <c r="G5" s="15">
        <f aca="true" t="shared" si="0" ref="G5:G69">F5*100/E5</f>
        <v>100</v>
      </c>
    </row>
    <row r="6" spans="1:7" ht="32.25" customHeight="1">
      <c r="A6" s="11"/>
      <c r="B6" s="11"/>
      <c r="C6" s="11" t="s">
        <v>8</v>
      </c>
      <c r="D6" s="16" t="s">
        <v>9</v>
      </c>
      <c r="E6" s="17" t="s">
        <v>7</v>
      </c>
      <c r="F6" s="18">
        <v>70000</v>
      </c>
      <c r="G6" s="18">
        <f t="shared" si="0"/>
        <v>100</v>
      </c>
    </row>
    <row r="7" spans="1:7" ht="12.75">
      <c r="A7" s="11"/>
      <c r="B7" s="12" t="s">
        <v>10</v>
      </c>
      <c r="C7" s="12"/>
      <c r="D7" s="13" t="s">
        <v>11</v>
      </c>
      <c r="E7" s="14" t="s">
        <v>12</v>
      </c>
      <c r="F7" s="15">
        <f>F8+F9</f>
        <v>400844.45999999996</v>
      </c>
      <c r="G7" s="15">
        <f t="shared" si="0"/>
        <v>99.99982287425343</v>
      </c>
    </row>
    <row r="8" spans="1:7" ht="41.25" customHeight="1">
      <c r="A8" s="11"/>
      <c r="B8" s="11"/>
      <c r="C8" s="11" t="s">
        <v>13</v>
      </c>
      <c r="D8" s="16" t="s">
        <v>14</v>
      </c>
      <c r="E8" s="17" t="s">
        <v>15</v>
      </c>
      <c r="F8" s="18">
        <v>424.29</v>
      </c>
      <c r="G8" s="18">
        <f t="shared" si="0"/>
        <v>99.83294117647058</v>
      </c>
    </row>
    <row r="9" spans="1:7" ht="29.25" customHeight="1">
      <c r="A9" s="11"/>
      <c r="B9" s="11"/>
      <c r="C9" s="11" t="s">
        <v>16</v>
      </c>
      <c r="D9" s="16" t="s">
        <v>17</v>
      </c>
      <c r="E9" s="17" t="s">
        <v>18</v>
      </c>
      <c r="F9" s="18">
        <v>400420.17</v>
      </c>
      <c r="G9" s="18">
        <f t="shared" si="0"/>
        <v>100</v>
      </c>
    </row>
    <row r="10" spans="1:7" ht="18" customHeight="1">
      <c r="A10" s="7" t="s">
        <v>19</v>
      </c>
      <c r="B10" s="7"/>
      <c r="C10" s="7"/>
      <c r="D10" s="8" t="s">
        <v>20</v>
      </c>
      <c r="E10" s="9" t="s">
        <v>21</v>
      </c>
      <c r="F10" s="10">
        <f>F11+F14</f>
        <v>122838.78</v>
      </c>
      <c r="G10" s="10">
        <f t="shared" si="0"/>
        <v>71.61859396681398</v>
      </c>
    </row>
    <row r="11" spans="1:7" ht="12.75">
      <c r="A11" s="11"/>
      <c r="B11" s="12" t="s">
        <v>22</v>
      </c>
      <c r="C11" s="12"/>
      <c r="D11" s="13" t="s">
        <v>23</v>
      </c>
      <c r="E11" s="14" t="s">
        <v>24</v>
      </c>
      <c r="F11" s="15">
        <f>SUM(F12:F13)</f>
        <v>112838.78</v>
      </c>
      <c r="G11" s="15">
        <f t="shared" si="0"/>
        <v>69.86142720935128</v>
      </c>
    </row>
    <row r="12" spans="1:7" ht="30" customHeight="1">
      <c r="A12" s="11"/>
      <c r="B12" s="11"/>
      <c r="C12" s="11" t="s">
        <v>25</v>
      </c>
      <c r="D12" s="16" t="s">
        <v>26</v>
      </c>
      <c r="E12" s="17" t="s">
        <v>27</v>
      </c>
      <c r="F12" s="18">
        <v>112838.78</v>
      </c>
      <c r="G12" s="18">
        <f t="shared" si="0"/>
        <v>100.0006912564916</v>
      </c>
    </row>
    <row r="13" spans="1:7" ht="30" customHeight="1">
      <c r="A13" s="11"/>
      <c r="B13" s="11"/>
      <c r="C13" s="11" t="s">
        <v>28</v>
      </c>
      <c r="D13" s="16" t="s">
        <v>29</v>
      </c>
      <c r="E13" s="17" t="s">
        <v>30</v>
      </c>
      <c r="F13" s="18">
        <v>0</v>
      </c>
      <c r="G13" s="18">
        <f t="shared" si="0"/>
        <v>0</v>
      </c>
    </row>
    <row r="14" spans="1:7" ht="12.75">
      <c r="A14" s="11"/>
      <c r="B14" s="12" t="s">
        <v>31</v>
      </c>
      <c r="C14" s="12"/>
      <c r="D14" s="13" t="s">
        <v>32</v>
      </c>
      <c r="E14" s="14" t="s">
        <v>33</v>
      </c>
      <c r="F14" s="15">
        <f>F15</f>
        <v>10000</v>
      </c>
      <c r="G14" s="15">
        <f t="shared" si="0"/>
        <v>100</v>
      </c>
    </row>
    <row r="15" spans="1:7" ht="29.25" customHeight="1">
      <c r="A15" s="11"/>
      <c r="B15" s="11"/>
      <c r="C15" s="11" t="s">
        <v>34</v>
      </c>
      <c r="D15" s="16" t="s">
        <v>35</v>
      </c>
      <c r="E15" s="17" t="s">
        <v>33</v>
      </c>
      <c r="F15" s="18">
        <v>10000</v>
      </c>
      <c r="G15" s="18">
        <f t="shared" si="0"/>
        <v>100</v>
      </c>
    </row>
    <row r="16" spans="1:7" ht="20.25" customHeight="1">
      <c r="A16" s="7" t="s">
        <v>36</v>
      </c>
      <c r="B16" s="7"/>
      <c r="C16" s="7"/>
      <c r="D16" s="8" t="s">
        <v>37</v>
      </c>
      <c r="E16" s="9" t="s">
        <v>38</v>
      </c>
      <c r="F16" s="10">
        <f>F17</f>
        <v>232229.73</v>
      </c>
      <c r="G16" s="10">
        <f t="shared" si="0"/>
        <v>103.66611908917626</v>
      </c>
    </row>
    <row r="17" spans="1:7" ht="12.75">
      <c r="A17" s="11"/>
      <c r="B17" s="12" t="s">
        <v>39</v>
      </c>
      <c r="C17" s="12"/>
      <c r="D17" s="13" t="s">
        <v>40</v>
      </c>
      <c r="E17" s="14" t="s">
        <v>38</v>
      </c>
      <c r="F17" s="15">
        <f>SUM(F18:F22)</f>
        <v>232229.73</v>
      </c>
      <c r="G17" s="15">
        <f t="shared" si="0"/>
        <v>103.66611908917626</v>
      </c>
    </row>
    <row r="18" spans="1:7" ht="20.25" customHeight="1">
      <c r="A18" s="11"/>
      <c r="B18" s="11"/>
      <c r="C18" s="11" t="s">
        <v>41</v>
      </c>
      <c r="D18" s="16" t="s">
        <v>42</v>
      </c>
      <c r="E18" s="17" t="s">
        <v>43</v>
      </c>
      <c r="F18" s="18">
        <v>23761.35</v>
      </c>
      <c r="G18" s="18">
        <f t="shared" si="0"/>
        <v>100.00147300197803</v>
      </c>
    </row>
    <row r="19" spans="1:7" ht="39.75" customHeight="1">
      <c r="A19" s="11"/>
      <c r="B19" s="11"/>
      <c r="C19" s="11" t="s">
        <v>13</v>
      </c>
      <c r="D19" s="16" t="s">
        <v>14</v>
      </c>
      <c r="E19" s="17" t="s">
        <v>44</v>
      </c>
      <c r="F19" s="18">
        <v>193131.01</v>
      </c>
      <c r="G19" s="18">
        <f t="shared" si="0"/>
        <v>104.39514054054054</v>
      </c>
    </row>
    <row r="20" spans="1:7" ht="26.25" customHeight="1">
      <c r="A20" s="11"/>
      <c r="B20" s="11"/>
      <c r="C20" s="11" t="s">
        <v>45</v>
      </c>
      <c r="D20" s="16" t="s">
        <v>46</v>
      </c>
      <c r="E20" s="17" t="s">
        <v>47</v>
      </c>
      <c r="F20" s="18">
        <v>7446.4</v>
      </c>
      <c r="G20" s="18">
        <f t="shared" si="0"/>
        <v>100.00537201181842</v>
      </c>
    </row>
    <row r="21" spans="1:7" ht="24.75" customHeight="1">
      <c r="A21" s="11"/>
      <c r="B21" s="11"/>
      <c r="C21" s="11" t="s">
        <v>48</v>
      </c>
      <c r="D21" s="16" t="s">
        <v>49</v>
      </c>
      <c r="E21" s="17" t="s">
        <v>50</v>
      </c>
      <c r="F21" s="18">
        <v>5928.75</v>
      </c>
      <c r="G21" s="18">
        <f t="shared" si="0"/>
        <v>87.05947136563877</v>
      </c>
    </row>
    <row r="22" spans="1:7" ht="17.25" customHeight="1">
      <c r="A22" s="11"/>
      <c r="B22" s="11"/>
      <c r="C22" s="11" t="s">
        <v>51</v>
      </c>
      <c r="D22" s="16" t="s">
        <v>52</v>
      </c>
      <c r="E22" s="17" t="s">
        <v>53</v>
      </c>
      <c r="F22" s="18">
        <v>1962.22</v>
      </c>
      <c r="G22" s="18">
        <f t="shared" si="0"/>
        <v>196.222</v>
      </c>
    </row>
    <row r="23" spans="1:7" ht="20.25" customHeight="1">
      <c r="A23" s="7" t="s">
        <v>54</v>
      </c>
      <c r="B23" s="7"/>
      <c r="C23" s="7"/>
      <c r="D23" s="8" t="s">
        <v>55</v>
      </c>
      <c r="E23" s="9" t="s">
        <v>56</v>
      </c>
      <c r="F23" s="10">
        <f>F24+F27+F33+F31</f>
        <v>1787622.0700000003</v>
      </c>
      <c r="G23" s="10">
        <f t="shared" si="0"/>
        <v>105.52699801357149</v>
      </c>
    </row>
    <row r="24" spans="1:7" ht="12.75">
      <c r="A24" s="11"/>
      <c r="B24" s="12" t="s">
        <v>57</v>
      </c>
      <c r="C24" s="12"/>
      <c r="D24" s="13" t="s">
        <v>58</v>
      </c>
      <c r="E24" s="14" t="s">
        <v>59</v>
      </c>
      <c r="F24" s="15">
        <f>F25+F26</f>
        <v>64599.65</v>
      </c>
      <c r="G24" s="15">
        <f t="shared" si="0"/>
        <v>100.00719869958975</v>
      </c>
    </row>
    <row r="25" spans="1:7" ht="30" customHeight="1">
      <c r="A25" s="11"/>
      <c r="B25" s="11"/>
      <c r="C25" s="11" t="s">
        <v>16</v>
      </c>
      <c r="D25" s="16" t="s">
        <v>17</v>
      </c>
      <c r="E25" s="17" t="s">
        <v>59</v>
      </c>
      <c r="F25" s="18">
        <v>64595</v>
      </c>
      <c r="G25" s="18">
        <f t="shared" si="0"/>
        <v>100</v>
      </c>
    </row>
    <row r="26" spans="1:7" ht="30.75" customHeight="1">
      <c r="A26" s="11"/>
      <c r="B26" s="11"/>
      <c r="C26" s="11" t="s">
        <v>247</v>
      </c>
      <c r="D26" s="16" t="s">
        <v>311</v>
      </c>
      <c r="E26" s="17"/>
      <c r="F26" s="18">
        <v>4.65</v>
      </c>
      <c r="G26" s="18"/>
    </row>
    <row r="27" spans="1:7" ht="12.75">
      <c r="A27" s="11"/>
      <c r="B27" s="12" t="s">
        <v>60</v>
      </c>
      <c r="C27" s="12"/>
      <c r="D27" s="13" t="s">
        <v>61</v>
      </c>
      <c r="E27" s="14" t="s">
        <v>62</v>
      </c>
      <c r="F27" s="15">
        <f>SUM(F28:F30)</f>
        <v>3613.18</v>
      </c>
      <c r="G27" s="15">
        <f t="shared" si="0"/>
        <v>100.36611111111111</v>
      </c>
    </row>
    <row r="28" spans="1:7" ht="18" customHeight="1">
      <c r="A28" s="11"/>
      <c r="B28" s="11"/>
      <c r="C28" s="11" t="s">
        <v>63</v>
      </c>
      <c r="D28" s="16" t="s">
        <v>64</v>
      </c>
      <c r="E28" s="17" t="s">
        <v>65</v>
      </c>
      <c r="F28" s="18">
        <v>413.18</v>
      </c>
      <c r="G28" s="18">
        <f t="shared" si="0"/>
        <v>103.295</v>
      </c>
    </row>
    <row r="29" spans="1:8" ht="36.75" customHeight="1">
      <c r="A29" s="11"/>
      <c r="B29" s="11"/>
      <c r="C29" s="11" t="s">
        <v>66</v>
      </c>
      <c r="D29" s="19" t="s">
        <v>312</v>
      </c>
      <c r="E29" s="17" t="s">
        <v>67</v>
      </c>
      <c r="F29" s="18">
        <v>2448</v>
      </c>
      <c r="G29" s="18">
        <f t="shared" si="0"/>
        <v>100</v>
      </c>
      <c r="H29" s="2"/>
    </row>
    <row r="30" spans="1:7" ht="42.75" customHeight="1">
      <c r="A30" s="11"/>
      <c r="B30" s="11"/>
      <c r="C30" s="11" t="s">
        <v>68</v>
      </c>
      <c r="D30" s="19" t="s">
        <v>313</v>
      </c>
      <c r="E30" s="17" t="s">
        <v>69</v>
      </c>
      <c r="F30" s="18">
        <v>752</v>
      </c>
      <c r="G30" s="18">
        <f t="shared" si="0"/>
        <v>100</v>
      </c>
    </row>
    <row r="31" spans="1:7" ht="12.75">
      <c r="A31" s="11"/>
      <c r="B31" s="12" t="s">
        <v>306</v>
      </c>
      <c r="C31" s="12"/>
      <c r="D31" s="20" t="s">
        <v>310</v>
      </c>
      <c r="E31" s="14" t="s">
        <v>307</v>
      </c>
      <c r="F31" s="15">
        <f>F32</f>
        <v>3000</v>
      </c>
      <c r="G31" s="15"/>
    </row>
    <row r="32" spans="1:7" ht="15.75" customHeight="1">
      <c r="A32" s="11"/>
      <c r="B32" s="11"/>
      <c r="C32" s="11" t="s">
        <v>191</v>
      </c>
      <c r="D32" s="16" t="s">
        <v>192</v>
      </c>
      <c r="E32" s="17" t="s">
        <v>307</v>
      </c>
      <c r="F32" s="18">
        <v>3000</v>
      </c>
      <c r="G32" s="18"/>
    </row>
    <row r="33" spans="1:7" ht="12.75">
      <c r="A33" s="11"/>
      <c r="B33" s="12" t="s">
        <v>70</v>
      </c>
      <c r="C33" s="12"/>
      <c r="D33" s="13" t="s">
        <v>11</v>
      </c>
      <c r="E33" s="14" t="s">
        <v>71</v>
      </c>
      <c r="F33" s="15">
        <f>SUM(F34:F35)</f>
        <v>1716409.2400000002</v>
      </c>
      <c r="G33" s="15">
        <f t="shared" si="0"/>
        <v>105.5732094968631</v>
      </c>
    </row>
    <row r="34" spans="1:7" ht="42.75" customHeight="1">
      <c r="A34" s="11"/>
      <c r="B34" s="11"/>
      <c r="C34" s="11" t="s">
        <v>72</v>
      </c>
      <c r="D34" s="21" t="s">
        <v>313</v>
      </c>
      <c r="E34" s="17" t="s">
        <v>74</v>
      </c>
      <c r="F34" s="18">
        <v>257461.38</v>
      </c>
      <c r="G34" s="18">
        <f t="shared" si="0"/>
        <v>105.6035192780968</v>
      </c>
    </row>
    <row r="35" spans="1:7" ht="33.75" customHeight="1">
      <c r="A35" s="11"/>
      <c r="B35" s="11"/>
      <c r="C35" s="11" t="s">
        <v>75</v>
      </c>
      <c r="D35" s="16" t="s">
        <v>76</v>
      </c>
      <c r="E35" s="17" t="s">
        <v>77</v>
      </c>
      <c r="F35" s="18">
        <v>1458947.86</v>
      </c>
      <c r="G35" s="18">
        <f t="shared" si="0"/>
        <v>105.56786251808973</v>
      </c>
    </row>
    <row r="36" spans="1:7" ht="27" customHeight="1">
      <c r="A36" s="7" t="s">
        <v>78</v>
      </c>
      <c r="B36" s="7"/>
      <c r="C36" s="7"/>
      <c r="D36" s="8" t="s">
        <v>79</v>
      </c>
      <c r="E36" s="9" t="s">
        <v>80</v>
      </c>
      <c r="F36" s="10">
        <f>F37+F39+F41+F43</f>
        <v>31863</v>
      </c>
      <c r="G36" s="10">
        <f t="shared" si="0"/>
        <v>99.56254101178014</v>
      </c>
    </row>
    <row r="37" spans="1:7" ht="25.5" customHeight="1">
      <c r="A37" s="11"/>
      <c r="B37" s="12" t="s">
        <v>81</v>
      </c>
      <c r="C37" s="12"/>
      <c r="D37" s="13" t="s">
        <v>82</v>
      </c>
      <c r="E37" s="14" t="s">
        <v>83</v>
      </c>
      <c r="F37" s="15">
        <f>F38</f>
        <v>1109</v>
      </c>
      <c r="G37" s="15">
        <f t="shared" si="0"/>
        <v>100</v>
      </c>
    </row>
    <row r="38" spans="1:7" ht="31.5" customHeight="1">
      <c r="A38" s="11"/>
      <c r="B38" s="11"/>
      <c r="C38" s="11" t="s">
        <v>16</v>
      </c>
      <c r="D38" s="16" t="s">
        <v>17</v>
      </c>
      <c r="E38" s="17" t="s">
        <v>83</v>
      </c>
      <c r="F38" s="18">
        <v>1109</v>
      </c>
      <c r="G38" s="18">
        <f t="shared" si="0"/>
        <v>100</v>
      </c>
    </row>
    <row r="39" spans="1:7" ht="18.75" customHeight="1">
      <c r="A39" s="11"/>
      <c r="B39" s="12" t="s">
        <v>84</v>
      </c>
      <c r="C39" s="12"/>
      <c r="D39" s="13" t="s">
        <v>85</v>
      </c>
      <c r="E39" s="14" t="s">
        <v>86</v>
      </c>
      <c r="F39" s="15">
        <f>F40</f>
        <v>14519</v>
      </c>
      <c r="G39" s="15">
        <f t="shared" si="0"/>
        <v>100</v>
      </c>
    </row>
    <row r="40" spans="1:7" ht="31.5" customHeight="1">
      <c r="A40" s="11"/>
      <c r="B40" s="11"/>
      <c r="C40" s="11" t="s">
        <v>16</v>
      </c>
      <c r="D40" s="16" t="s">
        <v>17</v>
      </c>
      <c r="E40" s="17" t="s">
        <v>86</v>
      </c>
      <c r="F40" s="18">
        <v>14519</v>
      </c>
      <c r="G40" s="18">
        <f t="shared" si="0"/>
        <v>100</v>
      </c>
    </row>
    <row r="41" spans="1:7" ht="12.75">
      <c r="A41" s="11"/>
      <c r="B41" s="12" t="s">
        <v>87</v>
      </c>
      <c r="C41" s="12"/>
      <c r="D41" s="13" t="s">
        <v>88</v>
      </c>
      <c r="E41" s="14" t="s">
        <v>89</v>
      </c>
      <c r="F41" s="15">
        <f>F42</f>
        <v>9351</v>
      </c>
      <c r="G41" s="15">
        <f t="shared" si="0"/>
        <v>100</v>
      </c>
    </row>
    <row r="42" spans="1:7" ht="29.25" customHeight="1">
      <c r="A42" s="11"/>
      <c r="B42" s="11"/>
      <c r="C42" s="11" t="s">
        <v>16</v>
      </c>
      <c r="D42" s="16" t="s">
        <v>17</v>
      </c>
      <c r="E42" s="17" t="s">
        <v>89</v>
      </c>
      <c r="F42" s="18">
        <v>9351</v>
      </c>
      <c r="G42" s="18">
        <f t="shared" si="0"/>
        <v>100</v>
      </c>
    </row>
    <row r="43" spans="1:7" ht="12.75">
      <c r="A43" s="11"/>
      <c r="B43" s="12" t="s">
        <v>90</v>
      </c>
      <c r="C43" s="12"/>
      <c r="D43" s="13" t="s">
        <v>91</v>
      </c>
      <c r="E43" s="14" t="s">
        <v>92</v>
      </c>
      <c r="F43" s="15">
        <f>F44</f>
        <v>6884</v>
      </c>
      <c r="G43" s="15">
        <f t="shared" si="0"/>
        <v>98.00683371298406</v>
      </c>
    </row>
    <row r="44" spans="1:7" ht="30" customHeight="1">
      <c r="A44" s="11"/>
      <c r="B44" s="11"/>
      <c r="C44" s="11" t="s">
        <v>16</v>
      </c>
      <c r="D44" s="16" t="s">
        <v>17</v>
      </c>
      <c r="E44" s="17" t="s">
        <v>92</v>
      </c>
      <c r="F44" s="18">
        <v>6884</v>
      </c>
      <c r="G44" s="18">
        <f t="shared" si="0"/>
        <v>98.00683371298406</v>
      </c>
    </row>
    <row r="45" spans="1:7" ht="24" customHeight="1">
      <c r="A45" s="7" t="s">
        <v>93</v>
      </c>
      <c r="B45" s="7"/>
      <c r="C45" s="7"/>
      <c r="D45" s="8" t="s">
        <v>94</v>
      </c>
      <c r="E45" s="9" t="s">
        <v>95</v>
      </c>
      <c r="F45" s="10">
        <f>F46</f>
        <v>808176</v>
      </c>
      <c r="G45" s="10">
        <f t="shared" si="0"/>
        <v>101.23256373256373</v>
      </c>
    </row>
    <row r="46" spans="1:7" ht="12.75">
      <c r="A46" s="11"/>
      <c r="B46" s="12" t="s">
        <v>96</v>
      </c>
      <c r="C46" s="12"/>
      <c r="D46" s="13" t="s">
        <v>97</v>
      </c>
      <c r="E46" s="14" t="s">
        <v>95</v>
      </c>
      <c r="F46" s="15">
        <f>F47</f>
        <v>808176</v>
      </c>
      <c r="G46" s="15">
        <f t="shared" si="0"/>
        <v>101.23256373256373</v>
      </c>
    </row>
    <row r="47" spans="1:8" ht="46.5" customHeight="1">
      <c r="A47" s="11"/>
      <c r="B47" s="11"/>
      <c r="C47" s="11" t="s">
        <v>98</v>
      </c>
      <c r="D47" s="21" t="s">
        <v>73</v>
      </c>
      <c r="E47" s="17" t="s">
        <v>95</v>
      </c>
      <c r="F47" s="18">
        <v>808176</v>
      </c>
      <c r="G47" s="18">
        <f t="shared" si="0"/>
        <v>101.23256373256373</v>
      </c>
      <c r="H47" s="2"/>
    </row>
    <row r="48" spans="1:7" ht="40.5" customHeight="1">
      <c r="A48" s="7" t="s">
        <v>99</v>
      </c>
      <c r="B48" s="7"/>
      <c r="C48" s="7"/>
      <c r="D48" s="8" t="s">
        <v>100</v>
      </c>
      <c r="E48" s="9" t="s">
        <v>101</v>
      </c>
      <c r="F48" s="10">
        <f>F49+F52+F61+F71+F76</f>
        <v>12542192.7</v>
      </c>
      <c r="G48" s="10">
        <f t="shared" si="0"/>
        <v>103.00899331404538</v>
      </c>
    </row>
    <row r="49" spans="1:7" ht="12.75">
      <c r="A49" s="11"/>
      <c r="B49" s="12" t="s">
        <v>102</v>
      </c>
      <c r="C49" s="12"/>
      <c r="D49" s="13" t="s">
        <v>103</v>
      </c>
      <c r="E49" s="14" t="s">
        <v>104</v>
      </c>
      <c r="F49" s="15">
        <f>SUM(F50:F51)</f>
        <v>7862.33</v>
      </c>
      <c r="G49" s="15">
        <f t="shared" si="0"/>
        <v>109.35090403337969</v>
      </c>
    </row>
    <row r="50" spans="1:7" ht="22.5" customHeight="1">
      <c r="A50" s="11"/>
      <c r="B50" s="11"/>
      <c r="C50" s="11" t="s">
        <v>105</v>
      </c>
      <c r="D50" s="16" t="s">
        <v>106</v>
      </c>
      <c r="E50" s="17" t="s">
        <v>107</v>
      </c>
      <c r="F50" s="18">
        <v>7594.33</v>
      </c>
      <c r="G50" s="18">
        <f t="shared" si="0"/>
        <v>108.49042857142857</v>
      </c>
    </row>
    <row r="51" spans="1:7" ht="17.25" customHeight="1">
      <c r="A51" s="11"/>
      <c r="B51" s="11"/>
      <c r="C51" s="11" t="s">
        <v>108</v>
      </c>
      <c r="D51" s="16" t="s">
        <v>109</v>
      </c>
      <c r="E51" s="17" t="s">
        <v>110</v>
      </c>
      <c r="F51" s="18">
        <v>268</v>
      </c>
      <c r="G51" s="18">
        <f t="shared" si="0"/>
        <v>141.05263157894737</v>
      </c>
    </row>
    <row r="52" spans="1:7" ht="37.5" customHeight="1">
      <c r="A52" s="11"/>
      <c r="B52" s="12" t="s">
        <v>111</v>
      </c>
      <c r="C52" s="12"/>
      <c r="D52" s="13" t="s">
        <v>112</v>
      </c>
      <c r="E52" s="14" t="s">
        <v>113</v>
      </c>
      <c r="F52" s="15">
        <f>SUM(F53:F60)</f>
        <v>2480641.98</v>
      </c>
      <c r="G52" s="15">
        <f t="shared" si="0"/>
        <v>102.97640956071172</v>
      </c>
    </row>
    <row r="53" spans="1:7" ht="16.5" customHeight="1">
      <c r="A53" s="11"/>
      <c r="B53" s="11"/>
      <c r="C53" s="11" t="s">
        <v>114</v>
      </c>
      <c r="D53" s="16" t="s">
        <v>115</v>
      </c>
      <c r="E53" s="17" t="s">
        <v>116</v>
      </c>
      <c r="F53" s="18">
        <v>1960546.35</v>
      </c>
      <c r="G53" s="18">
        <f t="shared" si="0"/>
        <v>100.3350230296827</v>
      </c>
    </row>
    <row r="54" spans="1:7" ht="18" customHeight="1">
      <c r="A54" s="11"/>
      <c r="B54" s="11"/>
      <c r="C54" s="11" t="s">
        <v>117</v>
      </c>
      <c r="D54" s="16" t="s">
        <v>118</v>
      </c>
      <c r="E54" s="17" t="s">
        <v>119</v>
      </c>
      <c r="F54" s="18">
        <v>264337</v>
      </c>
      <c r="G54" s="18">
        <f t="shared" si="0"/>
        <v>100.165593027662</v>
      </c>
    </row>
    <row r="55" spans="1:7" ht="16.5" customHeight="1">
      <c r="A55" s="11"/>
      <c r="B55" s="11"/>
      <c r="C55" s="11" t="s">
        <v>120</v>
      </c>
      <c r="D55" s="16" t="s">
        <v>121</v>
      </c>
      <c r="E55" s="17" t="s">
        <v>122</v>
      </c>
      <c r="F55" s="18">
        <v>2900</v>
      </c>
      <c r="G55" s="18">
        <f t="shared" si="0"/>
        <v>106.30498533724341</v>
      </c>
    </row>
    <row r="56" spans="1:7" ht="17.25" customHeight="1">
      <c r="A56" s="11"/>
      <c r="B56" s="11"/>
      <c r="C56" s="11" t="s">
        <v>123</v>
      </c>
      <c r="D56" s="16" t="s">
        <v>124</v>
      </c>
      <c r="E56" s="17" t="s">
        <v>125</v>
      </c>
      <c r="F56" s="18">
        <v>120990.8</v>
      </c>
      <c r="G56" s="18">
        <f t="shared" si="0"/>
        <v>102.62154368108567</v>
      </c>
    </row>
    <row r="57" spans="1:7" ht="16.5" customHeight="1">
      <c r="A57" s="11"/>
      <c r="B57" s="11"/>
      <c r="C57" s="11" t="s">
        <v>126</v>
      </c>
      <c r="D57" s="16" t="s">
        <v>127</v>
      </c>
      <c r="E57" s="17" t="s">
        <v>128</v>
      </c>
      <c r="F57" s="18">
        <v>121396</v>
      </c>
      <c r="G57" s="18">
        <f t="shared" si="0"/>
        <v>202.32666666666665</v>
      </c>
    </row>
    <row r="58" spans="1:7" ht="17.25" customHeight="1">
      <c r="A58" s="11"/>
      <c r="B58" s="11"/>
      <c r="C58" s="11" t="s">
        <v>129</v>
      </c>
      <c r="D58" s="16" t="s">
        <v>130</v>
      </c>
      <c r="E58" s="17" t="s">
        <v>131</v>
      </c>
      <c r="F58" s="18">
        <v>10114.23</v>
      </c>
      <c r="G58" s="18">
        <f t="shared" si="0"/>
        <v>100.00227407553886</v>
      </c>
    </row>
    <row r="59" spans="1:7" ht="16.5" customHeight="1">
      <c r="A59" s="11"/>
      <c r="B59" s="11"/>
      <c r="C59" s="11" t="s">
        <v>147</v>
      </c>
      <c r="D59" s="16" t="s">
        <v>148</v>
      </c>
      <c r="E59" s="17"/>
      <c r="F59" s="18">
        <v>11.6</v>
      </c>
      <c r="G59" s="18"/>
    </row>
    <row r="60" spans="1:7" ht="17.25" customHeight="1">
      <c r="A60" s="11"/>
      <c r="B60" s="11"/>
      <c r="C60" s="11" t="s">
        <v>108</v>
      </c>
      <c r="D60" s="16" t="s">
        <v>109</v>
      </c>
      <c r="E60" s="17" t="s">
        <v>132</v>
      </c>
      <c r="F60" s="18">
        <v>346</v>
      </c>
      <c r="G60" s="18">
        <f t="shared" si="0"/>
        <v>115.33333333333333</v>
      </c>
    </row>
    <row r="61" spans="1:7" ht="33" customHeight="1">
      <c r="A61" s="11"/>
      <c r="B61" s="12" t="s">
        <v>133</v>
      </c>
      <c r="C61" s="12"/>
      <c r="D61" s="13" t="s">
        <v>134</v>
      </c>
      <c r="E61" s="14" t="s">
        <v>135</v>
      </c>
      <c r="F61" s="15">
        <f>SUM(F62:F70)</f>
        <v>2354763.5399999996</v>
      </c>
      <c r="G61" s="15">
        <f t="shared" si="0"/>
        <v>108.92923329711245</v>
      </c>
    </row>
    <row r="62" spans="1:7" ht="16.5" customHeight="1">
      <c r="A62" s="11"/>
      <c r="B62" s="11"/>
      <c r="C62" s="11" t="s">
        <v>114</v>
      </c>
      <c r="D62" s="16" t="s">
        <v>115</v>
      </c>
      <c r="E62" s="17" t="s">
        <v>136</v>
      </c>
      <c r="F62" s="18">
        <v>1049494</v>
      </c>
      <c r="G62" s="18">
        <f t="shared" si="0"/>
        <v>106.2240890688259</v>
      </c>
    </row>
    <row r="63" spans="1:7" ht="17.25" customHeight="1">
      <c r="A63" s="11"/>
      <c r="B63" s="11"/>
      <c r="C63" s="11" t="s">
        <v>117</v>
      </c>
      <c r="D63" s="16" t="s">
        <v>118</v>
      </c>
      <c r="E63" s="17" t="s">
        <v>137</v>
      </c>
      <c r="F63" s="18">
        <v>747355.7</v>
      </c>
      <c r="G63" s="18">
        <f t="shared" si="0"/>
        <v>102.37749315068493</v>
      </c>
    </row>
    <row r="64" spans="1:7" ht="16.5" customHeight="1">
      <c r="A64" s="11"/>
      <c r="B64" s="11"/>
      <c r="C64" s="11" t="s">
        <v>120</v>
      </c>
      <c r="D64" s="16" t="s">
        <v>121</v>
      </c>
      <c r="E64" s="17" t="s">
        <v>138</v>
      </c>
      <c r="F64" s="18">
        <v>235</v>
      </c>
      <c r="G64" s="18">
        <f t="shared" si="0"/>
        <v>99.15611814345992</v>
      </c>
    </row>
    <row r="65" spans="1:7" ht="15.75" customHeight="1">
      <c r="A65" s="11"/>
      <c r="B65" s="11"/>
      <c r="C65" s="11" t="s">
        <v>123</v>
      </c>
      <c r="D65" s="16" t="s">
        <v>124</v>
      </c>
      <c r="E65" s="17" t="s">
        <v>139</v>
      </c>
      <c r="F65" s="18">
        <v>154605.5</v>
      </c>
      <c r="G65" s="18">
        <f t="shared" si="0"/>
        <v>99.74548387096775</v>
      </c>
    </row>
    <row r="66" spans="1:7" ht="17.25" customHeight="1">
      <c r="A66" s="11"/>
      <c r="B66" s="11"/>
      <c r="C66" s="11" t="s">
        <v>140</v>
      </c>
      <c r="D66" s="16" t="s">
        <v>141</v>
      </c>
      <c r="E66" s="17" t="s">
        <v>142</v>
      </c>
      <c r="F66" s="18">
        <v>15337.92</v>
      </c>
      <c r="G66" s="18">
        <f t="shared" si="0"/>
        <v>127.816</v>
      </c>
    </row>
    <row r="67" spans="1:7" ht="17.25" customHeight="1">
      <c r="A67" s="11"/>
      <c r="B67" s="11"/>
      <c r="C67" s="11" t="s">
        <v>143</v>
      </c>
      <c r="D67" s="16" t="s">
        <v>144</v>
      </c>
      <c r="E67" s="17" t="s">
        <v>145</v>
      </c>
      <c r="F67" s="18">
        <v>4115</v>
      </c>
      <c r="G67" s="18">
        <f t="shared" si="0"/>
        <v>102.875</v>
      </c>
    </row>
    <row r="68" spans="1:7" ht="16.5" customHeight="1">
      <c r="A68" s="11"/>
      <c r="B68" s="11"/>
      <c r="C68" s="11" t="s">
        <v>126</v>
      </c>
      <c r="D68" s="16" t="s">
        <v>127</v>
      </c>
      <c r="E68" s="17" t="s">
        <v>146</v>
      </c>
      <c r="F68" s="18">
        <v>370500.37</v>
      </c>
      <c r="G68" s="18">
        <f t="shared" si="0"/>
        <v>141.41235496183205</v>
      </c>
    </row>
    <row r="69" spans="1:7" ht="16.5" customHeight="1">
      <c r="A69" s="11"/>
      <c r="B69" s="11"/>
      <c r="C69" s="11" t="s">
        <v>147</v>
      </c>
      <c r="D69" s="16" t="s">
        <v>148</v>
      </c>
      <c r="E69" s="17" t="s">
        <v>149</v>
      </c>
      <c r="F69" s="18">
        <v>6847.63</v>
      </c>
      <c r="G69" s="18">
        <f t="shared" si="0"/>
        <v>136.9526</v>
      </c>
    </row>
    <row r="70" spans="1:7" ht="17.25" customHeight="1">
      <c r="A70" s="11"/>
      <c r="B70" s="11"/>
      <c r="C70" s="11" t="s">
        <v>108</v>
      </c>
      <c r="D70" s="16" t="s">
        <v>109</v>
      </c>
      <c r="E70" s="17" t="s">
        <v>150</v>
      </c>
      <c r="F70" s="18">
        <v>6272.42</v>
      </c>
      <c r="G70" s="18">
        <f aca="true" t="shared" si="1" ref="G70:G133">F70*100/E70</f>
        <v>114.044</v>
      </c>
    </row>
    <row r="71" spans="1:7" ht="25.5" customHeight="1">
      <c r="A71" s="11"/>
      <c r="B71" s="12" t="s">
        <v>151</v>
      </c>
      <c r="C71" s="12"/>
      <c r="D71" s="13" t="s">
        <v>152</v>
      </c>
      <c r="E71" s="14" t="s">
        <v>153</v>
      </c>
      <c r="F71" s="15">
        <f>SUM(F72:F75)</f>
        <v>282951.3</v>
      </c>
      <c r="G71" s="15">
        <f t="shared" si="1"/>
        <v>96.73548717948718</v>
      </c>
    </row>
    <row r="72" spans="1:7" ht="18" customHeight="1">
      <c r="A72" s="11"/>
      <c r="B72" s="11"/>
      <c r="C72" s="11" t="s">
        <v>154</v>
      </c>
      <c r="D72" s="16" t="s">
        <v>155</v>
      </c>
      <c r="E72" s="17" t="s">
        <v>156</v>
      </c>
      <c r="F72" s="18">
        <v>20928</v>
      </c>
      <c r="G72" s="18">
        <f t="shared" si="1"/>
        <v>106.23350253807106</v>
      </c>
    </row>
    <row r="73" spans="1:7" ht="17.25" customHeight="1">
      <c r="A73" s="11"/>
      <c r="B73" s="11"/>
      <c r="C73" s="11" t="s">
        <v>157</v>
      </c>
      <c r="D73" s="16" t="s">
        <v>158</v>
      </c>
      <c r="E73" s="17" t="s">
        <v>159</v>
      </c>
      <c r="F73" s="18">
        <v>88243.64</v>
      </c>
      <c r="G73" s="18">
        <f t="shared" si="1"/>
        <v>88.24364</v>
      </c>
    </row>
    <row r="74" spans="1:7" ht="26.25" customHeight="1">
      <c r="A74" s="11"/>
      <c r="B74" s="11"/>
      <c r="C74" s="11" t="s">
        <v>160</v>
      </c>
      <c r="D74" s="16" t="s">
        <v>161</v>
      </c>
      <c r="E74" s="17" t="s">
        <v>162</v>
      </c>
      <c r="F74" s="18">
        <v>172934.96</v>
      </c>
      <c r="G74" s="18">
        <f t="shared" si="1"/>
        <v>100.54358139534884</v>
      </c>
    </row>
    <row r="75" spans="1:7" ht="18" customHeight="1">
      <c r="A75" s="11"/>
      <c r="B75" s="11"/>
      <c r="C75" s="11" t="s">
        <v>51</v>
      </c>
      <c r="D75" s="16" t="s">
        <v>52</v>
      </c>
      <c r="E75" s="17" t="s">
        <v>163</v>
      </c>
      <c r="F75" s="18">
        <v>844.7</v>
      </c>
      <c r="G75" s="18">
        <f t="shared" si="1"/>
        <v>105.5875</v>
      </c>
    </row>
    <row r="76" spans="1:7" ht="23.25" customHeight="1">
      <c r="A76" s="11"/>
      <c r="B76" s="12" t="s">
        <v>164</v>
      </c>
      <c r="C76" s="12"/>
      <c r="D76" s="13" t="s">
        <v>165</v>
      </c>
      <c r="E76" s="14" t="s">
        <v>166</v>
      </c>
      <c r="F76" s="15">
        <f>SUM(F77:F79)</f>
        <v>7415973.55</v>
      </c>
      <c r="G76" s="15">
        <f t="shared" si="1"/>
        <v>101.51283616322819</v>
      </c>
    </row>
    <row r="77" spans="1:7" ht="15.75" customHeight="1">
      <c r="A77" s="11"/>
      <c r="B77" s="11"/>
      <c r="C77" s="11" t="s">
        <v>167</v>
      </c>
      <c r="D77" s="16" t="s">
        <v>168</v>
      </c>
      <c r="E77" s="17" t="s">
        <v>169</v>
      </c>
      <c r="F77" s="18">
        <v>7222720</v>
      </c>
      <c r="G77" s="18">
        <f t="shared" si="1"/>
        <v>100.86987756187371</v>
      </c>
    </row>
    <row r="78" spans="1:7" ht="16.5" customHeight="1">
      <c r="A78" s="11"/>
      <c r="B78" s="11"/>
      <c r="C78" s="11" t="s">
        <v>170</v>
      </c>
      <c r="D78" s="16" t="s">
        <v>171</v>
      </c>
      <c r="E78" s="17" t="s">
        <v>172</v>
      </c>
      <c r="F78" s="18">
        <v>193232</v>
      </c>
      <c r="G78" s="18">
        <f t="shared" si="1"/>
        <v>133.26344827586206</v>
      </c>
    </row>
    <row r="79" spans="1:7" ht="24.75" customHeight="1">
      <c r="A79" s="11"/>
      <c r="B79" s="11"/>
      <c r="C79" s="11" t="s">
        <v>173</v>
      </c>
      <c r="D79" s="16" t="s">
        <v>174</v>
      </c>
      <c r="E79" s="17" t="s">
        <v>175</v>
      </c>
      <c r="F79" s="18">
        <v>21.55</v>
      </c>
      <c r="G79" s="18">
        <f t="shared" si="1"/>
        <v>102.61904761904762</v>
      </c>
    </row>
    <row r="80" spans="1:7" ht="21" customHeight="1">
      <c r="A80" s="7" t="s">
        <v>176</v>
      </c>
      <c r="B80" s="7"/>
      <c r="C80" s="7"/>
      <c r="D80" s="8" t="s">
        <v>177</v>
      </c>
      <c r="E80" s="9" t="s">
        <v>178</v>
      </c>
      <c r="F80" s="10">
        <f>F81+F83+F85</f>
        <v>8866290.94</v>
      </c>
      <c r="G80" s="10">
        <f t="shared" si="1"/>
        <v>100.04677998263858</v>
      </c>
    </row>
    <row r="81" spans="1:7" ht="25.5" customHeight="1">
      <c r="A81" s="11"/>
      <c r="B81" s="12" t="s">
        <v>179</v>
      </c>
      <c r="C81" s="12"/>
      <c r="D81" s="13" t="s">
        <v>180</v>
      </c>
      <c r="E81" s="14" t="s">
        <v>181</v>
      </c>
      <c r="F81" s="15">
        <f>F82</f>
        <v>8339973</v>
      </c>
      <c r="G81" s="15">
        <f t="shared" si="1"/>
        <v>100</v>
      </c>
    </row>
    <row r="82" spans="1:7" ht="18" customHeight="1">
      <c r="A82" s="11"/>
      <c r="B82" s="11"/>
      <c r="C82" s="11" t="s">
        <v>182</v>
      </c>
      <c r="D82" s="16" t="s">
        <v>183</v>
      </c>
      <c r="E82" s="17" t="s">
        <v>181</v>
      </c>
      <c r="F82" s="18">
        <v>8339973</v>
      </c>
      <c r="G82" s="18">
        <f t="shared" si="1"/>
        <v>100</v>
      </c>
    </row>
    <row r="83" spans="1:7" ht="12.75">
      <c r="A83" s="11"/>
      <c r="B83" s="12" t="s">
        <v>184</v>
      </c>
      <c r="C83" s="12"/>
      <c r="D83" s="13" t="s">
        <v>185</v>
      </c>
      <c r="E83" s="14" t="s">
        <v>186</v>
      </c>
      <c r="F83" s="15">
        <f>F84</f>
        <v>409986</v>
      </c>
      <c r="G83" s="15">
        <f t="shared" si="1"/>
        <v>100</v>
      </c>
    </row>
    <row r="84" spans="1:7" ht="20.25" customHeight="1">
      <c r="A84" s="11"/>
      <c r="B84" s="11"/>
      <c r="C84" s="11" t="s">
        <v>182</v>
      </c>
      <c r="D84" s="16" t="s">
        <v>183</v>
      </c>
      <c r="E84" s="17" t="s">
        <v>186</v>
      </c>
      <c r="F84" s="18">
        <v>409986</v>
      </c>
      <c r="G84" s="18">
        <f t="shared" si="1"/>
        <v>100</v>
      </c>
    </row>
    <row r="85" spans="1:7" ht="12.75">
      <c r="A85" s="11"/>
      <c r="B85" s="12" t="s">
        <v>187</v>
      </c>
      <c r="C85" s="12"/>
      <c r="D85" s="13" t="s">
        <v>188</v>
      </c>
      <c r="E85" s="14" t="s">
        <v>189</v>
      </c>
      <c r="F85" s="15">
        <f>SUM(F86:F91)</f>
        <v>116331.93999999999</v>
      </c>
      <c r="G85" s="15">
        <f t="shared" si="1"/>
        <v>103.69538222293411</v>
      </c>
    </row>
    <row r="86" spans="1:7" ht="17.25" customHeight="1">
      <c r="A86" s="11"/>
      <c r="B86" s="11"/>
      <c r="C86" s="11" t="s">
        <v>147</v>
      </c>
      <c r="D86" s="16" t="s">
        <v>148</v>
      </c>
      <c r="E86" s="17" t="s">
        <v>190</v>
      </c>
      <c r="F86" s="18">
        <v>18373</v>
      </c>
      <c r="G86" s="18">
        <f t="shared" si="1"/>
        <v>114.83125</v>
      </c>
    </row>
    <row r="87" spans="1:7" ht="16.5" customHeight="1">
      <c r="A87" s="11"/>
      <c r="B87" s="11"/>
      <c r="C87" s="11" t="s">
        <v>51</v>
      </c>
      <c r="D87" s="16" t="s">
        <v>52</v>
      </c>
      <c r="E87" s="17" t="s">
        <v>190</v>
      </c>
      <c r="F87" s="18">
        <v>16458.53</v>
      </c>
      <c r="G87" s="18">
        <f t="shared" si="1"/>
        <v>102.8658125</v>
      </c>
    </row>
    <row r="88" spans="1:7" ht="15.75" customHeight="1">
      <c r="A88" s="11"/>
      <c r="B88" s="11"/>
      <c r="C88" s="11" t="s">
        <v>191</v>
      </c>
      <c r="D88" s="16" t="s">
        <v>192</v>
      </c>
      <c r="E88" s="17" t="s">
        <v>193</v>
      </c>
      <c r="F88" s="18">
        <v>20314.2</v>
      </c>
      <c r="G88" s="18">
        <f t="shared" si="1"/>
        <v>106.91684210526316</v>
      </c>
    </row>
    <row r="89" spans="1:7" ht="27" customHeight="1">
      <c r="A89" s="11"/>
      <c r="B89" s="11"/>
      <c r="C89" s="11" t="s">
        <v>194</v>
      </c>
      <c r="D89" s="16" t="s">
        <v>195</v>
      </c>
      <c r="E89" s="17" t="s">
        <v>196</v>
      </c>
      <c r="F89" s="18">
        <v>26512.87</v>
      </c>
      <c r="G89" s="18">
        <f t="shared" si="1"/>
        <v>100</v>
      </c>
    </row>
    <row r="90" spans="1:7" ht="27" customHeight="1">
      <c r="A90" s="11"/>
      <c r="B90" s="11"/>
      <c r="C90" s="11" t="s">
        <v>197</v>
      </c>
      <c r="D90" s="16" t="s">
        <v>198</v>
      </c>
      <c r="E90" s="17" t="s">
        <v>199</v>
      </c>
      <c r="F90" s="18">
        <v>604.98</v>
      </c>
      <c r="G90" s="18">
        <f t="shared" si="1"/>
        <v>99.99669421487603</v>
      </c>
    </row>
    <row r="91" spans="1:7" ht="31.5" customHeight="1">
      <c r="A91" s="11"/>
      <c r="B91" s="11"/>
      <c r="C91" s="11" t="s">
        <v>200</v>
      </c>
      <c r="D91" s="16" t="s">
        <v>201</v>
      </c>
      <c r="E91" s="17" t="s">
        <v>202</v>
      </c>
      <c r="F91" s="18">
        <v>34068.36</v>
      </c>
      <c r="G91" s="18">
        <f t="shared" si="1"/>
        <v>100</v>
      </c>
    </row>
    <row r="92" spans="1:7" ht="21" customHeight="1">
      <c r="A92" s="7" t="s">
        <v>203</v>
      </c>
      <c r="B92" s="7"/>
      <c r="C92" s="7"/>
      <c r="D92" s="8" t="s">
        <v>204</v>
      </c>
      <c r="E92" s="9" t="s">
        <v>205</v>
      </c>
      <c r="F92" s="10">
        <f>F93+F98+F101+F108+F111</f>
        <v>1003920.3500000001</v>
      </c>
      <c r="G92" s="10">
        <f t="shared" si="1"/>
        <v>100.57829695391193</v>
      </c>
    </row>
    <row r="93" spans="1:7" ht="12.75">
      <c r="A93" s="11"/>
      <c r="B93" s="12" t="s">
        <v>206</v>
      </c>
      <c r="C93" s="12"/>
      <c r="D93" s="13" t="s">
        <v>207</v>
      </c>
      <c r="E93" s="14" t="s">
        <v>208</v>
      </c>
      <c r="F93" s="15">
        <f>SUM(F94:F97)</f>
        <v>51332.46</v>
      </c>
      <c r="G93" s="15">
        <f t="shared" si="1"/>
        <v>96.17003801466444</v>
      </c>
    </row>
    <row r="94" spans="1:7" ht="16.5" customHeight="1">
      <c r="A94" s="11"/>
      <c r="B94" s="11"/>
      <c r="C94" s="11" t="s">
        <v>51</v>
      </c>
      <c r="D94" s="16" t="s">
        <v>52</v>
      </c>
      <c r="E94" s="17" t="s">
        <v>209</v>
      </c>
      <c r="F94" s="18">
        <v>2091.82</v>
      </c>
      <c r="G94" s="18">
        <f t="shared" si="1"/>
        <v>104.59100000000001</v>
      </c>
    </row>
    <row r="95" spans="1:7" ht="17.25" customHeight="1">
      <c r="A95" s="11"/>
      <c r="B95" s="11"/>
      <c r="C95" s="11" t="s">
        <v>191</v>
      </c>
      <c r="D95" s="16" t="s">
        <v>192</v>
      </c>
      <c r="E95" s="17" t="s">
        <v>210</v>
      </c>
      <c r="F95" s="18">
        <v>2169.5</v>
      </c>
      <c r="G95" s="18">
        <f t="shared" si="1"/>
        <v>84.25242718446601</v>
      </c>
    </row>
    <row r="96" spans="1:7" ht="34.5" customHeight="1">
      <c r="A96" s="11"/>
      <c r="B96" s="11"/>
      <c r="C96" s="11" t="s">
        <v>16</v>
      </c>
      <c r="D96" s="16" t="s">
        <v>17</v>
      </c>
      <c r="E96" s="17" t="s">
        <v>211</v>
      </c>
      <c r="F96" s="18">
        <v>42731.14</v>
      </c>
      <c r="G96" s="18">
        <f t="shared" si="1"/>
        <v>96.10759985488657</v>
      </c>
    </row>
    <row r="97" spans="1:7" ht="27.75" customHeight="1">
      <c r="A97" s="11"/>
      <c r="B97" s="11"/>
      <c r="C97" s="11" t="s">
        <v>194</v>
      </c>
      <c r="D97" s="16" t="s">
        <v>195</v>
      </c>
      <c r="E97" s="17" t="s">
        <v>212</v>
      </c>
      <c r="F97" s="18">
        <v>4340</v>
      </c>
      <c r="G97" s="18">
        <f t="shared" si="1"/>
        <v>100</v>
      </c>
    </row>
    <row r="98" spans="1:7" ht="12.75">
      <c r="A98" s="11"/>
      <c r="B98" s="12" t="s">
        <v>213</v>
      </c>
      <c r="C98" s="12"/>
      <c r="D98" s="13" t="s">
        <v>214</v>
      </c>
      <c r="E98" s="14" t="s">
        <v>215</v>
      </c>
      <c r="F98" s="15">
        <f>SUM(F99:F100)</f>
        <v>45985.32</v>
      </c>
      <c r="G98" s="15">
        <f t="shared" si="1"/>
        <v>110.43809889766806</v>
      </c>
    </row>
    <row r="99" spans="1:7" ht="27.75" customHeight="1">
      <c r="A99" s="11"/>
      <c r="B99" s="11"/>
      <c r="C99" s="11" t="s">
        <v>194</v>
      </c>
      <c r="D99" s="16" t="s">
        <v>195</v>
      </c>
      <c r="E99" s="17" t="s">
        <v>216</v>
      </c>
      <c r="F99" s="18">
        <v>38189</v>
      </c>
      <c r="G99" s="18">
        <f t="shared" si="1"/>
        <v>100</v>
      </c>
    </row>
    <row r="100" spans="1:7" ht="31.5" customHeight="1">
      <c r="A100" s="11"/>
      <c r="B100" s="11"/>
      <c r="C100" s="11" t="s">
        <v>25</v>
      </c>
      <c r="D100" s="16" t="s">
        <v>26</v>
      </c>
      <c r="E100" s="17" t="s">
        <v>217</v>
      </c>
      <c r="F100" s="18">
        <v>7796.32</v>
      </c>
      <c r="G100" s="18">
        <f t="shared" si="1"/>
        <v>225.98028985507247</v>
      </c>
    </row>
    <row r="101" spans="1:7" ht="12.75">
      <c r="A101" s="11"/>
      <c r="B101" s="12" t="s">
        <v>218</v>
      </c>
      <c r="C101" s="12"/>
      <c r="D101" s="13" t="s">
        <v>219</v>
      </c>
      <c r="E101" s="14" t="s">
        <v>220</v>
      </c>
      <c r="F101" s="15">
        <f>SUM(F102:F107)</f>
        <v>861931.5900000001</v>
      </c>
      <c r="G101" s="15">
        <f t="shared" si="1"/>
        <v>100.55866874022189</v>
      </c>
    </row>
    <row r="102" spans="1:7" ht="16.5" customHeight="1">
      <c r="A102" s="11"/>
      <c r="B102" s="11"/>
      <c r="C102" s="11" t="s">
        <v>147</v>
      </c>
      <c r="D102" s="16" t="s">
        <v>148</v>
      </c>
      <c r="E102" s="17" t="s">
        <v>65</v>
      </c>
      <c r="F102" s="18">
        <v>353.88</v>
      </c>
      <c r="G102" s="18">
        <f t="shared" si="1"/>
        <v>88.47</v>
      </c>
    </row>
    <row r="103" spans="1:7" ht="17.25" customHeight="1">
      <c r="A103" s="11"/>
      <c r="B103" s="11"/>
      <c r="C103" s="11" t="s">
        <v>63</v>
      </c>
      <c r="D103" s="16" t="s">
        <v>64</v>
      </c>
      <c r="E103" s="17" t="s">
        <v>221</v>
      </c>
      <c r="F103" s="18">
        <v>88554.05</v>
      </c>
      <c r="G103" s="18">
        <f t="shared" si="1"/>
        <v>93.2147894736842</v>
      </c>
    </row>
    <row r="104" spans="1:7" ht="16.5" customHeight="1">
      <c r="A104" s="11"/>
      <c r="B104" s="11"/>
      <c r="C104" s="11" t="s">
        <v>51</v>
      </c>
      <c r="D104" s="16" t="s">
        <v>52</v>
      </c>
      <c r="E104" s="17" t="s">
        <v>222</v>
      </c>
      <c r="F104" s="18">
        <v>543.64</v>
      </c>
      <c r="G104" s="18">
        <f t="shared" si="1"/>
        <v>84.94375</v>
      </c>
    </row>
    <row r="105" spans="1:7" ht="17.25" customHeight="1">
      <c r="A105" s="11"/>
      <c r="B105" s="11"/>
      <c r="C105" s="11" t="s">
        <v>191</v>
      </c>
      <c r="D105" s="16" t="s">
        <v>192</v>
      </c>
      <c r="E105" s="17" t="s">
        <v>223</v>
      </c>
      <c r="F105" s="18">
        <v>6472.2</v>
      </c>
      <c r="G105" s="18">
        <f t="shared" si="1"/>
        <v>100.11136890951276</v>
      </c>
    </row>
    <row r="106" spans="1:7" ht="27" customHeight="1">
      <c r="A106" s="11"/>
      <c r="B106" s="11"/>
      <c r="C106" s="11" t="s">
        <v>194</v>
      </c>
      <c r="D106" s="16" t="s">
        <v>195</v>
      </c>
      <c r="E106" s="17" t="s">
        <v>224</v>
      </c>
      <c r="F106" s="18">
        <v>532915.27</v>
      </c>
      <c r="G106" s="18">
        <f t="shared" si="1"/>
        <v>99.91137220934854</v>
      </c>
    </row>
    <row r="107" spans="1:7" ht="33" customHeight="1">
      <c r="A107" s="11"/>
      <c r="B107" s="11"/>
      <c r="C107" s="11" t="s">
        <v>25</v>
      </c>
      <c r="D107" s="16" t="s">
        <v>26</v>
      </c>
      <c r="E107" s="17" t="s">
        <v>225</v>
      </c>
      <c r="F107" s="18">
        <v>233092.55</v>
      </c>
      <c r="G107" s="18">
        <f t="shared" si="1"/>
        <v>105.3525649717514</v>
      </c>
    </row>
    <row r="108" spans="1:7" ht="12.75">
      <c r="A108" s="11"/>
      <c r="B108" s="12" t="s">
        <v>226</v>
      </c>
      <c r="C108" s="12"/>
      <c r="D108" s="13" t="s">
        <v>227</v>
      </c>
      <c r="E108" s="14" t="s">
        <v>228</v>
      </c>
      <c r="F108" s="15">
        <f>SUM(F109:F110)</f>
        <v>41170.979999999996</v>
      </c>
      <c r="G108" s="15">
        <f t="shared" si="1"/>
        <v>96.8972438250365</v>
      </c>
    </row>
    <row r="109" spans="1:7" ht="35.25" customHeight="1">
      <c r="A109" s="11"/>
      <c r="B109" s="11"/>
      <c r="C109" s="11" t="s">
        <v>16</v>
      </c>
      <c r="D109" s="16" t="s">
        <v>17</v>
      </c>
      <c r="E109" s="17" t="s">
        <v>229</v>
      </c>
      <c r="F109" s="18">
        <v>24430.98</v>
      </c>
      <c r="G109" s="18">
        <f t="shared" si="1"/>
        <v>94.88009780452455</v>
      </c>
    </row>
    <row r="110" spans="1:7" ht="31.5" customHeight="1">
      <c r="A110" s="11"/>
      <c r="B110" s="11"/>
      <c r="C110" s="11" t="s">
        <v>230</v>
      </c>
      <c r="D110" s="16" t="s">
        <v>231</v>
      </c>
      <c r="E110" s="17" t="s">
        <v>232</v>
      </c>
      <c r="F110" s="18">
        <v>16740</v>
      </c>
      <c r="G110" s="18">
        <f t="shared" si="1"/>
        <v>100</v>
      </c>
    </row>
    <row r="111" spans="1:7" ht="12.75">
      <c r="A111" s="11"/>
      <c r="B111" s="12" t="s">
        <v>233</v>
      </c>
      <c r="C111" s="12"/>
      <c r="D111" s="13" t="s">
        <v>11</v>
      </c>
      <c r="E111" s="14" t="s">
        <v>234</v>
      </c>
      <c r="F111" s="15">
        <f>F112</f>
        <v>3500</v>
      </c>
      <c r="G111" s="15">
        <f t="shared" si="1"/>
        <v>100</v>
      </c>
    </row>
    <row r="112" spans="1:7" ht="17.25" customHeight="1">
      <c r="A112" s="11"/>
      <c r="B112" s="11"/>
      <c r="C112" s="11" t="s">
        <v>235</v>
      </c>
      <c r="D112" s="16" t="s">
        <v>236</v>
      </c>
      <c r="E112" s="17" t="s">
        <v>234</v>
      </c>
      <c r="F112" s="18">
        <v>3500</v>
      </c>
      <c r="G112" s="18">
        <f t="shared" si="1"/>
        <v>100</v>
      </c>
    </row>
    <row r="113" spans="1:7" ht="20.25" customHeight="1">
      <c r="A113" s="7" t="s">
        <v>237</v>
      </c>
      <c r="B113" s="7"/>
      <c r="C113" s="7"/>
      <c r="D113" s="8" t="s">
        <v>238</v>
      </c>
      <c r="E113" s="9" t="s">
        <v>239</v>
      </c>
      <c r="F113" s="10">
        <f>F114+F116+F120+F123+F125+F127+F129+F133+F135</f>
        <v>1588357.55</v>
      </c>
      <c r="G113" s="10">
        <f t="shared" si="1"/>
        <v>97.21729478486641</v>
      </c>
    </row>
    <row r="114" spans="1:7" ht="12.75">
      <c r="A114" s="11"/>
      <c r="B114" s="12" t="s">
        <v>240</v>
      </c>
      <c r="C114" s="12"/>
      <c r="D114" s="13" t="s">
        <v>241</v>
      </c>
      <c r="E114" s="14" t="s">
        <v>242</v>
      </c>
      <c r="F114" s="15">
        <f>F115</f>
        <v>14120.29</v>
      </c>
      <c r="G114" s="15">
        <f t="shared" si="1"/>
        <v>93.92862369453869</v>
      </c>
    </row>
    <row r="115" spans="1:7" ht="27.75" customHeight="1">
      <c r="A115" s="11"/>
      <c r="B115" s="11"/>
      <c r="C115" s="11" t="s">
        <v>194</v>
      </c>
      <c r="D115" s="16" t="s">
        <v>195</v>
      </c>
      <c r="E115" s="17" t="s">
        <v>242</v>
      </c>
      <c r="F115" s="18">
        <v>14120.29</v>
      </c>
      <c r="G115" s="18">
        <f t="shared" si="1"/>
        <v>93.92862369453869</v>
      </c>
    </row>
    <row r="116" spans="1:7" ht="39.75" customHeight="1">
      <c r="A116" s="11"/>
      <c r="B116" s="12" t="s">
        <v>243</v>
      </c>
      <c r="C116" s="12"/>
      <c r="D116" s="13" t="s">
        <v>244</v>
      </c>
      <c r="E116" s="14" t="s">
        <v>245</v>
      </c>
      <c r="F116" s="15">
        <f>SUM(F117:F119)</f>
        <v>1250108.3</v>
      </c>
      <c r="G116" s="15">
        <f t="shared" si="1"/>
        <v>97.16990356916887</v>
      </c>
    </row>
    <row r="117" spans="1:7" ht="18.75" customHeight="1">
      <c r="A117" s="11"/>
      <c r="B117" s="22"/>
      <c r="C117" s="22" t="s">
        <v>147</v>
      </c>
      <c r="D117" s="16" t="s">
        <v>148</v>
      </c>
      <c r="E117" s="23"/>
      <c r="F117" s="18">
        <v>17.6</v>
      </c>
      <c r="G117" s="18"/>
    </row>
    <row r="118" spans="1:7" ht="32.25" customHeight="1">
      <c r="A118" s="11"/>
      <c r="B118" s="11"/>
      <c r="C118" s="11" t="s">
        <v>16</v>
      </c>
      <c r="D118" s="16" t="s">
        <v>17</v>
      </c>
      <c r="E118" s="17" t="s">
        <v>246</v>
      </c>
      <c r="F118" s="18">
        <v>1241181.82</v>
      </c>
      <c r="G118" s="18">
        <f t="shared" si="1"/>
        <v>97.1346593154614</v>
      </c>
    </row>
    <row r="119" spans="1:7" ht="30" customHeight="1">
      <c r="A119" s="11"/>
      <c r="B119" s="11"/>
      <c r="C119" s="11" t="s">
        <v>247</v>
      </c>
      <c r="D119" s="16" t="s">
        <v>248</v>
      </c>
      <c r="E119" s="17" t="s">
        <v>249</v>
      </c>
      <c r="F119" s="18">
        <v>8908.88</v>
      </c>
      <c r="G119" s="18">
        <f t="shared" si="1"/>
        <v>102.13091826206579</v>
      </c>
    </row>
    <row r="120" spans="1:7" ht="51" customHeight="1">
      <c r="A120" s="11"/>
      <c r="B120" s="12" t="s">
        <v>250</v>
      </c>
      <c r="C120" s="12"/>
      <c r="D120" s="13" t="s">
        <v>251</v>
      </c>
      <c r="E120" s="14" t="s">
        <v>252</v>
      </c>
      <c r="F120" s="15">
        <f>SUM(F121:F122)</f>
        <v>8609.4</v>
      </c>
      <c r="G120" s="15">
        <f t="shared" si="1"/>
        <v>96.33434038267875</v>
      </c>
    </row>
    <row r="121" spans="1:7" ht="34.5" customHeight="1">
      <c r="A121" s="11"/>
      <c r="B121" s="11"/>
      <c r="C121" s="11" t="s">
        <v>16</v>
      </c>
      <c r="D121" s="16" t="s">
        <v>17</v>
      </c>
      <c r="E121" s="17" t="s">
        <v>253</v>
      </c>
      <c r="F121" s="18">
        <v>4208.4</v>
      </c>
      <c r="G121" s="18">
        <f t="shared" si="1"/>
        <v>92.77777777777777</v>
      </c>
    </row>
    <row r="122" spans="1:7" ht="27.75" customHeight="1">
      <c r="A122" s="11"/>
      <c r="B122" s="11"/>
      <c r="C122" s="11" t="s">
        <v>194</v>
      </c>
      <c r="D122" s="16" t="s">
        <v>195</v>
      </c>
      <c r="E122" s="17" t="s">
        <v>254</v>
      </c>
      <c r="F122" s="18">
        <v>4401</v>
      </c>
      <c r="G122" s="18">
        <f t="shared" si="1"/>
        <v>100</v>
      </c>
    </row>
    <row r="123" spans="1:7" ht="24.75" customHeight="1">
      <c r="A123" s="11"/>
      <c r="B123" s="12" t="s">
        <v>255</v>
      </c>
      <c r="C123" s="12"/>
      <c r="D123" s="13" t="s">
        <v>256</v>
      </c>
      <c r="E123" s="14" t="s">
        <v>257</v>
      </c>
      <c r="F123" s="15">
        <f>F124</f>
        <v>158713.78</v>
      </c>
      <c r="G123" s="15">
        <f t="shared" si="1"/>
        <v>96.39230143209397</v>
      </c>
    </row>
    <row r="124" spans="1:7" ht="26.25" customHeight="1">
      <c r="A124" s="11"/>
      <c r="B124" s="11"/>
      <c r="C124" s="11" t="s">
        <v>194</v>
      </c>
      <c r="D124" s="16" t="s">
        <v>195</v>
      </c>
      <c r="E124" s="17" t="s">
        <v>257</v>
      </c>
      <c r="F124" s="18">
        <v>158713.78</v>
      </c>
      <c r="G124" s="18">
        <f t="shared" si="1"/>
        <v>96.39230143209397</v>
      </c>
    </row>
    <row r="125" spans="1:7" ht="12.75">
      <c r="A125" s="11"/>
      <c r="B125" s="12" t="s">
        <v>258</v>
      </c>
      <c r="C125" s="12"/>
      <c r="D125" s="13" t="s">
        <v>259</v>
      </c>
      <c r="E125" s="14" t="s">
        <v>260</v>
      </c>
      <c r="F125" s="15">
        <f>F126</f>
        <v>456.06</v>
      </c>
      <c r="G125" s="15">
        <f t="shared" si="1"/>
        <v>98.28879310344827</v>
      </c>
    </row>
    <row r="126" spans="1:7" ht="31.5" customHeight="1">
      <c r="A126" s="11"/>
      <c r="B126" s="11"/>
      <c r="C126" s="11" t="s">
        <v>16</v>
      </c>
      <c r="D126" s="16" t="s">
        <v>17</v>
      </c>
      <c r="E126" s="17" t="s">
        <v>260</v>
      </c>
      <c r="F126" s="18">
        <v>456.06</v>
      </c>
      <c r="G126" s="18">
        <f t="shared" si="1"/>
        <v>98.28879310344827</v>
      </c>
    </row>
    <row r="127" spans="1:7" ht="12.75">
      <c r="A127" s="11"/>
      <c r="B127" s="12" t="s">
        <v>261</v>
      </c>
      <c r="C127" s="12"/>
      <c r="D127" s="13" t="s">
        <v>262</v>
      </c>
      <c r="E127" s="14" t="s">
        <v>263</v>
      </c>
      <c r="F127" s="15">
        <f>F128</f>
        <v>64772.79</v>
      </c>
      <c r="G127" s="15">
        <f t="shared" si="1"/>
        <v>99.32953534733936</v>
      </c>
    </row>
    <row r="128" spans="1:7" ht="28.5" customHeight="1">
      <c r="A128" s="11"/>
      <c r="B128" s="11"/>
      <c r="C128" s="11" t="s">
        <v>194</v>
      </c>
      <c r="D128" s="16" t="s">
        <v>195</v>
      </c>
      <c r="E128" s="17" t="s">
        <v>263</v>
      </c>
      <c r="F128" s="18">
        <v>64772.79</v>
      </c>
      <c r="G128" s="18">
        <f t="shared" si="1"/>
        <v>99.32953534733936</v>
      </c>
    </row>
    <row r="129" spans="1:7" ht="12.75">
      <c r="A129" s="11"/>
      <c r="B129" s="12" t="s">
        <v>264</v>
      </c>
      <c r="C129" s="12"/>
      <c r="D129" s="13" t="s">
        <v>265</v>
      </c>
      <c r="E129" s="14" t="s">
        <v>266</v>
      </c>
      <c r="F129" s="15">
        <f>SUM(F130:F132)</f>
        <v>46264.69</v>
      </c>
      <c r="G129" s="15">
        <f t="shared" si="1"/>
        <v>99.61821196330908</v>
      </c>
    </row>
    <row r="130" spans="1:7" ht="15.75" customHeight="1">
      <c r="A130" s="11"/>
      <c r="B130" s="11"/>
      <c r="C130" s="11" t="s">
        <v>51</v>
      </c>
      <c r="D130" s="16" t="s">
        <v>52</v>
      </c>
      <c r="E130" s="17" t="s">
        <v>267</v>
      </c>
      <c r="F130" s="18">
        <v>718.69</v>
      </c>
      <c r="G130" s="18">
        <f t="shared" si="1"/>
        <v>79.85444444444444</v>
      </c>
    </row>
    <row r="131" spans="1:7" ht="16.5" customHeight="1">
      <c r="A131" s="11"/>
      <c r="B131" s="11"/>
      <c r="C131" s="11" t="s">
        <v>191</v>
      </c>
      <c r="D131" s="16" t="s">
        <v>192</v>
      </c>
      <c r="E131" s="17" t="s">
        <v>268</v>
      </c>
      <c r="F131" s="18">
        <v>89</v>
      </c>
      <c r="G131" s="18">
        <f t="shared" si="1"/>
        <v>104.70588235294117</v>
      </c>
    </row>
    <row r="132" spans="1:7" ht="31.5" customHeight="1">
      <c r="A132" s="11"/>
      <c r="B132" s="11"/>
      <c r="C132" s="11" t="s">
        <v>194</v>
      </c>
      <c r="D132" s="16" t="s">
        <v>195</v>
      </c>
      <c r="E132" s="17" t="s">
        <v>269</v>
      </c>
      <c r="F132" s="18">
        <v>45457</v>
      </c>
      <c r="G132" s="18">
        <f t="shared" si="1"/>
        <v>100</v>
      </c>
    </row>
    <row r="133" spans="1:7" ht="12.75">
      <c r="A133" s="11"/>
      <c r="B133" s="12" t="s">
        <v>270</v>
      </c>
      <c r="C133" s="12"/>
      <c r="D133" s="13" t="s">
        <v>271</v>
      </c>
      <c r="E133" s="14" t="s">
        <v>272</v>
      </c>
      <c r="F133" s="15">
        <f>F134</f>
        <v>747.6</v>
      </c>
      <c r="G133" s="15">
        <f t="shared" si="1"/>
        <v>38.9375</v>
      </c>
    </row>
    <row r="134" spans="1:7" ht="36" customHeight="1">
      <c r="A134" s="11"/>
      <c r="B134" s="11"/>
      <c r="C134" s="11" t="s">
        <v>16</v>
      </c>
      <c r="D134" s="16" t="s">
        <v>17</v>
      </c>
      <c r="E134" s="17" t="s">
        <v>272</v>
      </c>
      <c r="F134" s="18">
        <v>747.6</v>
      </c>
      <c r="G134" s="18">
        <f aca="true" t="shared" si="2" ref="G134:G153">F134*100/E134</f>
        <v>38.9375</v>
      </c>
    </row>
    <row r="135" spans="1:7" ht="12.75">
      <c r="A135" s="11"/>
      <c r="B135" s="12" t="s">
        <v>273</v>
      </c>
      <c r="C135" s="12"/>
      <c r="D135" s="13" t="s">
        <v>11</v>
      </c>
      <c r="E135" s="14" t="s">
        <v>274</v>
      </c>
      <c r="F135" s="15">
        <f>F136+F137</f>
        <v>44564.64</v>
      </c>
      <c r="G135" s="15">
        <f t="shared" si="2"/>
        <v>99.82223815070334</v>
      </c>
    </row>
    <row r="136" spans="1:7" ht="33" customHeight="1">
      <c r="A136" s="11"/>
      <c r="B136" s="11"/>
      <c r="C136" s="11" t="s">
        <v>16</v>
      </c>
      <c r="D136" s="16" t="s">
        <v>17</v>
      </c>
      <c r="E136" s="17" t="s">
        <v>275</v>
      </c>
      <c r="F136" s="18">
        <v>4864.64</v>
      </c>
      <c r="G136" s="18">
        <f t="shared" si="2"/>
        <v>98.39482200647251</v>
      </c>
    </row>
    <row r="137" spans="1:7" ht="28.5" customHeight="1">
      <c r="A137" s="11"/>
      <c r="B137" s="11"/>
      <c r="C137" s="11" t="s">
        <v>194</v>
      </c>
      <c r="D137" s="16" t="s">
        <v>195</v>
      </c>
      <c r="E137" s="17" t="s">
        <v>276</v>
      </c>
      <c r="F137" s="18">
        <v>39700</v>
      </c>
      <c r="G137" s="18">
        <f t="shared" si="2"/>
        <v>100</v>
      </c>
    </row>
    <row r="138" spans="1:7" ht="26.25" customHeight="1">
      <c r="A138" s="7" t="s">
        <v>277</v>
      </c>
      <c r="B138" s="7"/>
      <c r="C138" s="7"/>
      <c r="D138" s="8" t="s">
        <v>278</v>
      </c>
      <c r="E138" s="9" t="s">
        <v>279</v>
      </c>
      <c r="F138" s="10">
        <f>F139</f>
        <v>46536.17999999999</v>
      </c>
      <c r="G138" s="10">
        <f t="shared" si="2"/>
        <v>92.85693191795033</v>
      </c>
    </row>
    <row r="139" spans="1:7" ht="12.75">
      <c r="A139" s="11"/>
      <c r="B139" s="12" t="s">
        <v>280</v>
      </c>
      <c r="C139" s="12"/>
      <c r="D139" s="13" t="s">
        <v>281</v>
      </c>
      <c r="E139" s="14" t="s">
        <v>279</v>
      </c>
      <c r="F139" s="15">
        <f>SUM(F140:F141)</f>
        <v>46536.17999999999</v>
      </c>
      <c r="G139" s="15">
        <f t="shared" si="2"/>
        <v>92.85693191795033</v>
      </c>
    </row>
    <row r="140" spans="1:7" ht="27.75" customHeight="1">
      <c r="A140" s="11"/>
      <c r="B140" s="11"/>
      <c r="C140" s="11" t="s">
        <v>194</v>
      </c>
      <c r="D140" s="16" t="s">
        <v>195</v>
      </c>
      <c r="E140" s="17" t="s">
        <v>282</v>
      </c>
      <c r="F140" s="18">
        <v>42787.52</v>
      </c>
      <c r="G140" s="18">
        <f t="shared" si="2"/>
        <v>93.33693992408708</v>
      </c>
    </row>
    <row r="141" spans="1:7" ht="42" customHeight="1">
      <c r="A141" s="11"/>
      <c r="B141" s="11"/>
      <c r="C141" s="11" t="s">
        <v>283</v>
      </c>
      <c r="D141" s="16" t="s">
        <v>284</v>
      </c>
      <c r="E141" s="17" t="s">
        <v>285</v>
      </c>
      <c r="F141" s="18">
        <v>3748.66</v>
      </c>
      <c r="G141" s="18">
        <f t="shared" si="2"/>
        <v>87.70846981750117</v>
      </c>
    </row>
    <row r="142" spans="1:7" ht="24" customHeight="1">
      <c r="A142" s="7" t="s">
        <v>286</v>
      </c>
      <c r="B142" s="7"/>
      <c r="C142" s="7"/>
      <c r="D142" s="8" t="s">
        <v>287</v>
      </c>
      <c r="E142" s="9" t="s">
        <v>288</v>
      </c>
      <c r="F142" s="10">
        <f>F143+F147+F145</f>
        <v>58494.82</v>
      </c>
      <c r="G142" s="10">
        <f t="shared" si="2"/>
        <v>88.91141510867914</v>
      </c>
    </row>
    <row r="143" spans="1:7" ht="27.75" customHeight="1">
      <c r="A143" s="11"/>
      <c r="B143" s="12" t="s">
        <v>289</v>
      </c>
      <c r="C143" s="12"/>
      <c r="D143" s="13" t="s">
        <v>290</v>
      </c>
      <c r="E143" s="14" t="s">
        <v>291</v>
      </c>
      <c r="F143" s="15">
        <f>F144</f>
        <v>30804.25</v>
      </c>
      <c r="G143" s="15">
        <f t="shared" si="2"/>
        <v>100.0462812601494</v>
      </c>
    </row>
    <row r="144" spans="1:7" ht="18" customHeight="1">
      <c r="A144" s="11"/>
      <c r="B144" s="11"/>
      <c r="C144" s="11" t="s">
        <v>147</v>
      </c>
      <c r="D144" s="16" t="s">
        <v>148</v>
      </c>
      <c r="E144" s="17" t="s">
        <v>291</v>
      </c>
      <c r="F144" s="18">
        <v>30804.25</v>
      </c>
      <c r="G144" s="18">
        <f t="shared" si="2"/>
        <v>100.0462812601494</v>
      </c>
    </row>
    <row r="145" spans="1:7" ht="27" customHeight="1">
      <c r="A145" s="11"/>
      <c r="B145" s="12" t="s">
        <v>308</v>
      </c>
      <c r="C145" s="12"/>
      <c r="D145" s="13" t="s">
        <v>315</v>
      </c>
      <c r="E145" s="14" t="s">
        <v>307</v>
      </c>
      <c r="F145" s="15">
        <f>F146</f>
        <v>119.65</v>
      </c>
      <c r="G145" s="15"/>
    </row>
    <row r="146" spans="1:7" ht="18.75" customHeight="1">
      <c r="A146" s="11"/>
      <c r="B146" s="11"/>
      <c r="C146" s="11" t="s">
        <v>309</v>
      </c>
      <c r="D146" s="16" t="s">
        <v>314</v>
      </c>
      <c r="E146" s="17" t="s">
        <v>307</v>
      </c>
      <c r="F146" s="18">
        <v>119.65</v>
      </c>
      <c r="G146" s="18"/>
    </row>
    <row r="147" spans="1:7" ht="16.5" customHeight="1">
      <c r="A147" s="11"/>
      <c r="B147" s="12" t="s">
        <v>292</v>
      </c>
      <c r="C147" s="12"/>
      <c r="D147" s="13" t="s">
        <v>11</v>
      </c>
      <c r="E147" s="14" t="s">
        <v>293</v>
      </c>
      <c r="F147" s="15">
        <f>SUM(F148:F149)</f>
        <v>27570.920000000002</v>
      </c>
      <c r="G147" s="15">
        <f t="shared" si="2"/>
        <v>78.77405714285715</v>
      </c>
    </row>
    <row r="148" spans="1:7" ht="16.5" customHeight="1">
      <c r="A148" s="11"/>
      <c r="B148" s="11"/>
      <c r="C148" s="11" t="s">
        <v>147</v>
      </c>
      <c r="D148" s="16" t="s">
        <v>148</v>
      </c>
      <c r="E148" s="17" t="s">
        <v>294</v>
      </c>
      <c r="F148" s="18">
        <v>27385.22</v>
      </c>
      <c r="G148" s="18">
        <f t="shared" si="2"/>
        <v>78.62538041917887</v>
      </c>
    </row>
    <row r="149" spans="1:7" ht="17.25" customHeight="1">
      <c r="A149" s="11"/>
      <c r="B149" s="11"/>
      <c r="C149" s="11" t="s">
        <v>51</v>
      </c>
      <c r="D149" s="16" t="s">
        <v>52</v>
      </c>
      <c r="E149" s="17" t="s">
        <v>295</v>
      </c>
      <c r="F149" s="18">
        <v>185.7</v>
      </c>
      <c r="G149" s="18">
        <f t="shared" si="2"/>
        <v>109.23529411764706</v>
      </c>
    </row>
    <row r="150" spans="1:7" ht="21" customHeight="1">
      <c r="A150" s="7" t="s">
        <v>296</v>
      </c>
      <c r="B150" s="7"/>
      <c r="C150" s="7"/>
      <c r="D150" s="8" t="s">
        <v>297</v>
      </c>
      <c r="E150" s="9" t="s">
        <v>298</v>
      </c>
      <c r="F150" s="10">
        <f>F151</f>
        <v>96625</v>
      </c>
      <c r="G150" s="10">
        <f t="shared" si="2"/>
        <v>100</v>
      </c>
    </row>
    <row r="151" spans="1:7" ht="12.75">
      <c r="A151" s="11"/>
      <c r="B151" s="12" t="s">
        <v>299</v>
      </c>
      <c r="C151" s="12"/>
      <c r="D151" s="13" t="s">
        <v>300</v>
      </c>
      <c r="E151" s="14" t="s">
        <v>298</v>
      </c>
      <c r="F151" s="15">
        <f>F152</f>
        <v>96625</v>
      </c>
      <c r="G151" s="15">
        <f t="shared" si="2"/>
        <v>100</v>
      </c>
    </row>
    <row r="152" spans="1:7" ht="49.5" customHeight="1">
      <c r="A152" s="11"/>
      <c r="B152" s="11"/>
      <c r="C152" s="11" t="s">
        <v>301</v>
      </c>
      <c r="D152" s="21" t="s">
        <v>73</v>
      </c>
      <c r="E152" s="17" t="s">
        <v>298</v>
      </c>
      <c r="F152" s="18">
        <v>96625</v>
      </c>
      <c r="G152" s="18">
        <f t="shared" si="2"/>
        <v>100</v>
      </c>
    </row>
    <row r="153" spans="1:7" ht="12.75">
      <c r="A153" s="28" t="s">
        <v>302</v>
      </c>
      <c r="B153" s="28"/>
      <c r="C153" s="28"/>
      <c r="D153" s="28"/>
      <c r="E153" s="17" t="s">
        <v>303</v>
      </c>
      <c r="F153" s="18">
        <f>F4+F10+F16+F23+F36+F45+F48+F80+F92+F113+F138+F142+F150</f>
        <v>27655991.580000002</v>
      </c>
      <c r="G153" s="18">
        <f t="shared" si="2"/>
        <v>101.40360618385589</v>
      </c>
    </row>
    <row r="154" spans="1:5" ht="12.75">
      <c r="A154" s="26"/>
      <c r="B154" s="26"/>
      <c r="C154" s="26"/>
      <c r="D154" s="26"/>
      <c r="E154" s="26"/>
    </row>
    <row r="155" spans="1:5" ht="12.75">
      <c r="A155" s="27"/>
      <c r="B155" s="27"/>
      <c r="C155" s="26"/>
      <c r="D155" s="26"/>
      <c r="E155" s="26"/>
    </row>
    <row r="156" spans="1:5" ht="12.75">
      <c r="A156" s="27"/>
      <c r="B156" s="27"/>
      <c r="C156" s="26"/>
      <c r="D156" s="26"/>
      <c r="E156" s="26"/>
    </row>
  </sheetData>
  <sheetProtection/>
  <mergeCells count="7">
    <mergeCell ref="A2:E2"/>
    <mergeCell ref="A1:G1"/>
    <mergeCell ref="A154:E154"/>
    <mergeCell ref="A155:B156"/>
    <mergeCell ref="C155:E155"/>
    <mergeCell ref="C156:E156"/>
    <mergeCell ref="A153:D153"/>
  </mergeCells>
  <printOptions/>
  <pageMargins left="0.7480314960629921" right="0.7480314960629921" top="0.83" bottom="0.78" header="0.5118110236220472" footer="0.5118110236220472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2016-03-11T11:00:36Z</cp:lastPrinted>
  <dcterms:modified xsi:type="dcterms:W3CDTF">2016-03-11T11:05:15Z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