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zał 1" sheetId="1" r:id="rId1"/>
    <sheet name="2" sheetId="2" r:id="rId2"/>
    <sheet name="2a majatkowe" sheetId="3" r:id="rId3"/>
    <sheet name="3 F sołecki" sheetId="4" r:id="rId4"/>
  </sheets>
  <definedNames/>
  <calcPr fullCalcOnLoad="1"/>
</workbook>
</file>

<file path=xl/sharedStrings.xml><?xml version="1.0" encoding="utf-8"?>
<sst xmlns="http://schemas.openxmlformats.org/spreadsheetml/2006/main" count="404" uniqueCount="279">
  <si>
    <t>Załącznik Nr 1</t>
  </si>
  <si>
    <t>Zmiana planu dochodów budżetu gminy na 2014r.</t>
  </si>
  <si>
    <t>(zmiana załącznika Nr 1 do Uchwały Nr XXXVI/269/2013 Rady Gminy Kleszczewoz dnia 18 grudnia 2013r.)</t>
  </si>
  <si>
    <t>Dział</t>
  </si>
  <si>
    <t>Treść</t>
  </si>
  <si>
    <t>852</t>
  </si>
  <si>
    <t>Pomoc społeczna</t>
  </si>
  <si>
    <t>85295</t>
  </si>
  <si>
    <t>Pozostała działalność</t>
  </si>
  <si>
    <t>Razem:</t>
  </si>
  <si>
    <t>Załącznik Nr 2</t>
  </si>
  <si>
    <t>(zmiana załącznika Nr 2 do Uchwały Nr XXXVI/269/2013 Rady Gminy Kleszczewoz dnia 18 grudnia 2013r.)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</si>
  <si>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</si>
  <si>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</si>
  <si>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</si>
  <si>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</si>
  <si>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</si>
  <si>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</si>
  <si>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85215</t>
  </si>
  <si>
    <t>Dodatki mieszkaniowe</t>
  </si>
  <si>
    <t>750</t>
  </si>
  <si>
    <t>Administracja publiczna</t>
  </si>
  <si>
    <t>4010</t>
  </si>
  <si>
    <t>Wynagrodzenia osobowe pracowników</t>
  </si>
  <si>
    <t>Załącznik Nr 3</t>
  </si>
  <si>
    <t>751</t>
  </si>
  <si>
    <t>85212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</si>
  <si>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</si>
  <si>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</si>
  <si>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</si>
  <si>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</si>
  <si>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Wójta Gminy Kleszczewo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</si>
  <si>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</si>
  <si>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</si>
  <si>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</si>
  <si>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</si>
  <si>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</si>
  <si>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</si>
  <si>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</si>
  <si>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</si>
  <si>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</si>
  <si>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</si>
  <si>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</si>
  <si>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</si>
  <si>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</si>
  <si>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</si>
  <si>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</si>
  <si>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</si>
  <si>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Wójta  Gminy Kleszczewo</t>
  </si>
  <si>
    <t xml:space="preserve">                   Zmiana planu wydatków na projekty realizowane w ramach Funduszu Sołeckiego na 2014r.</t>
  </si>
  <si>
    <t>(zmiana załącznika Nr 10 do Uchwały Nr XXXVI/269/2013 Rady Gminy Kleszczewoz dnia 18 grudnia 2013r.)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</si>
  <si>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</si>
  <si>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</si>
  <si>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</si>
  <si>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</si>
  <si>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</si>
  <si>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</si>
  <si>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Utrzymanie czystości i porządku</t>
  </si>
  <si>
    <t>Naprawa drogi</t>
  </si>
  <si>
    <t>Gowarzewo</t>
  </si>
  <si>
    <t>Promocja  sołectwa</t>
  </si>
  <si>
    <t>Bezpieczeństwo mieszkańców, utrzymanie czystości i porządku w sołectwie</t>
  </si>
  <si>
    <t>Kleszczewo</t>
  </si>
  <si>
    <t>Zakup urządzeń rekreacyjnych</t>
  </si>
  <si>
    <t>Bezpieczeństwo mieszkańców,  utrzymanie czystości i porządku w sołectwie</t>
  </si>
  <si>
    <t>Komorniki</t>
  </si>
  <si>
    <t>Promocja sołectwa</t>
  </si>
  <si>
    <t>Krerowo</t>
  </si>
  <si>
    <t>Utrzymanieczystośi i porządku</t>
  </si>
  <si>
    <t>Utrzymanie boiska i upowszechnianie kultury fizycznej</t>
  </si>
  <si>
    <t>Krzyżowniki</t>
  </si>
  <si>
    <t>Bezpieczeństwo mieszkańców i utrzymanie porządku w sołectwie</t>
  </si>
  <si>
    <t>Markowice</t>
  </si>
  <si>
    <t>Utrzymanie porządku i zieleni na terenie sołectwa</t>
  </si>
  <si>
    <t>Promocja sołectwa i utrzymanie świetlicy</t>
  </si>
  <si>
    <t>2 000</t>
  </si>
  <si>
    <t>Nagradowice</t>
  </si>
  <si>
    <t>Rowój kultury fizycznej i oświaty</t>
  </si>
  <si>
    <t>Poklatki</t>
  </si>
  <si>
    <t xml:space="preserve">Utrzymanie czystości i porządku </t>
  </si>
  <si>
    <t>Budowa chodnika - zakup materiałów</t>
  </si>
  <si>
    <t>Śródka</t>
  </si>
  <si>
    <t>Tulce</t>
  </si>
  <si>
    <t xml:space="preserve"> 23 077</t>
  </si>
  <si>
    <t>Zimin</t>
  </si>
  <si>
    <t>Promocja Gminy Kleszczewo - wsi Zimin</t>
  </si>
  <si>
    <t>Razem</t>
  </si>
  <si>
    <t>zmiana</t>
  </si>
  <si>
    <t>po zmianie</t>
  </si>
  <si>
    <t>800         -                    =</t>
  </si>
  <si>
    <t>500                    +                =</t>
  </si>
  <si>
    <t>Zmiana wydatków budżetu gminy na 2014r.</t>
  </si>
  <si>
    <t>w tym</t>
  </si>
  <si>
    <t xml:space="preserve">1. </t>
  </si>
  <si>
    <t xml:space="preserve"> wydatki bieżące</t>
  </si>
  <si>
    <t>w tym w szczególności na:</t>
  </si>
  <si>
    <t>z dnia 24 lipca  2014r.</t>
  </si>
  <si>
    <t xml:space="preserve"> 249</t>
  </si>
  <si>
    <t xml:space="preserve"> 500           -500              =0</t>
  </si>
  <si>
    <t>+500            =500</t>
  </si>
  <si>
    <t>Wójt Gminy</t>
  </si>
  <si>
    <t>mgr inż. Bogdan Kemnitz</t>
  </si>
  <si>
    <t>różnica z przeniesienia stanów początkowych wg Uchwały Nr XLII/308/2014 z 25.06.2014r.</t>
  </si>
  <si>
    <t>korekta błędnie wprowadzonej zmiany wg Uchwały Nr XLI/306/2014 z 28.05.2014r.</t>
  </si>
  <si>
    <t>z dnia   24 lipca 2014r.</t>
  </si>
  <si>
    <t>Rozdział</t>
  </si>
  <si>
    <t>Paragraf</t>
  </si>
  <si>
    <t>Przed zmianą</t>
  </si>
  <si>
    <t>Zmiana</t>
  </si>
  <si>
    <t>Po zmianie</t>
  </si>
  <si>
    <t>1 263 321,00</t>
  </si>
  <si>
    <t>48 458,00</t>
  </si>
  <si>
    <t>1 311 779,00</t>
  </si>
  <si>
    <t>6 311,00</t>
  </si>
  <si>
    <t>741,00</t>
  </si>
  <si>
    <t>7 052,00</t>
  </si>
  <si>
    <t>2030</t>
  </si>
  <si>
    <t>Dotacje celowe otrzymane z budżetu państwa na realizację własnych zadań bieżących gmin (związków gmin)</t>
  </si>
  <si>
    <t>1 660,00</t>
  </si>
  <si>
    <t>2 401,00</t>
  </si>
  <si>
    <t>85214</t>
  </si>
  <si>
    <t>Zasiłki i pomoc w naturze oraz składki na ubezpieczenia emerytalne i rentowe</t>
  </si>
  <si>
    <t>113 340,00</t>
  </si>
  <si>
    <t>26 871,00</t>
  </si>
  <si>
    <t>140 211,00</t>
  </si>
  <si>
    <t>85216</t>
  </si>
  <si>
    <t>Zasiłki stałe</t>
  </si>
  <si>
    <t>19 800,00</t>
  </si>
  <si>
    <t>10 346,00</t>
  </si>
  <si>
    <t>30 146,00</t>
  </si>
  <si>
    <t>54 316,00</t>
  </si>
  <si>
    <t>10 500,00</t>
  </si>
  <si>
    <t>64 816,00</t>
  </si>
  <si>
    <t>15 800,00</t>
  </si>
  <si>
    <t>26 300,00</t>
  </si>
  <si>
    <t>854</t>
  </si>
  <si>
    <t>Edukacyjna opieka wychowawcza</t>
  </si>
  <si>
    <t>30 655,00</t>
  </si>
  <si>
    <t>16 832,00</t>
  </si>
  <si>
    <t>47 487,00</t>
  </si>
  <si>
    <t>85415</t>
  </si>
  <si>
    <t>Pomoc materialna dla uczniów</t>
  </si>
  <si>
    <t>24 332 101,35</t>
  </si>
  <si>
    <t>65 290,00</t>
  </si>
  <si>
    <t>24 397 391,35</t>
  </si>
  <si>
    <t>700</t>
  </si>
  <si>
    <t>Gospodarka mieszkaniowa</t>
  </si>
  <si>
    <t>836 200,00</t>
  </si>
  <si>
    <t>0,00</t>
  </si>
  <si>
    <t>70005</t>
  </si>
  <si>
    <t>Gospodarka gruntami i nieruchomościami</t>
  </si>
  <si>
    <t>546 000,00</t>
  </si>
  <si>
    <t>6050</t>
  </si>
  <si>
    <t>Wydatki inwestycyjne jednostek budżetowych</t>
  </si>
  <si>
    <t>12 000,00</t>
  </si>
  <si>
    <t>24 000,00</t>
  </si>
  <si>
    <t>6060</t>
  </si>
  <si>
    <t>Wydatki na zakupy inwestycyjne jednostek budżetowych</t>
  </si>
  <si>
    <t>534 000,00</t>
  </si>
  <si>
    <t>- 12 000,00</t>
  </si>
  <si>
    <t>522 000,00</t>
  </si>
  <si>
    <t>2 151 866,00</t>
  </si>
  <si>
    <t>75075</t>
  </si>
  <si>
    <t>Promocja jednostek samorządu terytorialnego</t>
  </si>
  <si>
    <t>90 948,00</t>
  </si>
  <si>
    <t>12 648,00</t>
  </si>
  <si>
    <t>78 300,00</t>
  </si>
  <si>
    <t>2 128 827,00</t>
  </si>
  <si>
    <t>2 177 285,00</t>
  </si>
  <si>
    <t>Świadczenia rodzinne, świadczenia z funduszu alimentacyjneego oraz składki na ubezpieczenia emerytalne i rentowe z ubezpieczenia społecznego</t>
  </si>
  <si>
    <t>1 008 457,00</t>
  </si>
  <si>
    <t>1 500,00</t>
  </si>
  <si>
    <t>1 009 957,00</t>
  </si>
  <si>
    <t>3 155,00</t>
  </si>
  <si>
    <t>- 2 000,00</t>
  </si>
  <si>
    <t>1 155,00</t>
  </si>
  <si>
    <t>5 962,00</t>
  </si>
  <si>
    <t>3 500,00</t>
  </si>
  <si>
    <t>9 462,00</t>
  </si>
  <si>
    <t>6 726,00</t>
  </si>
  <si>
    <t>927,00</t>
  </si>
  <si>
    <t>7 653,00</t>
  </si>
  <si>
    <t>226 095,00</t>
  </si>
  <si>
    <t>252 966,00</t>
  </si>
  <si>
    <t>225 988,00</t>
  </si>
  <si>
    <t>252 859,00</t>
  </si>
  <si>
    <t>19 412,00</t>
  </si>
  <si>
    <t>- 1 500,00</t>
  </si>
  <si>
    <t>17 912,00</t>
  </si>
  <si>
    <t>17 450,00</t>
  </si>
  <si>
    <t>15 950,00</t>
  </si>
  <si>
    <t>24 360,00</t>
  </si>
  <si>
    <t>34 706,00</t>
  </si>
  <si>
    <t>85219</t>
  </si>
  <si>
    <t>Ośrodki pomocy społecznej</t>
  </si>
  <si>
    <t>426 141,00</t>
  </si>
  <si>
    <t>- 186,00</t>
  </si>
  <si>
    <t>425 955,00</t>
  </si>
  <si>
    <t>291 012,00</t>
  </si>
  <si>
    <t>290 826,00</t>
  </si>
  <si>
    <t>16 875,00</t>
  </si>
  <si>
    <t>15 375,00</t>
  </si>
  <si>
    <t>8 813,00</t>
  </si>
  <si>
    <t>10 313,00</t>
  </si>
  <si>
    <t>111 202,00</t>
  </si>
  <si>
    <t>121 702,00</t>
  </si>
  <si>
    <t>84 928,00</t>
  </si>
  <si>
    <t>95 428,00</t>
  </si>
  <si>
    <t>200 226,00</t>
  </si>
  <si>
    <t>217 058,00</t>
  </si>
  <si>
    <t>41 655,00</t>
  </si>
  <si>
    <t>58 487,00</t>
  </si>
  <si>
    <t>3240</t>
  </si>
  <si>
    <t>Stypendia dla uczniów</t>
  </si>
  <si>
    <t>25 557 676,35</t>
  </si>
  <si>
    <t>25 622 966,35</t>
  </si>
  <si>
    <t>do Zarządzenia Nr 25/2014</t>
  </si>
  <si>
    <t xml:space="preserve">      mgr inż. Bogdan Kemnitz</t>
  </si>
  <si>
    <t xml:space="preserve">                             Wójt Gminy</t>
  </si>
  <si>
    <t xml:space="preserve">                                Wójt Gminy</t>
  </si>
  <si>
    <t>Załącznik Nr 2a</t>
  </si>
  <si>
    <t>Zmiana planu wydatków majątkowych  na 2014r</t>
  </si>
  <si>
    <t>(zmiana załącznika Nr 2a do Uchwały Nr XXXVI/269/2013 Rady Gminy Kleszczewoz dnia 18 grudnia 2013r.)</t>
  </si>
  <si>
    <t>Roz dział</t>
  </si>
  <si>
    <t>Para graf</t>
  </si>
  <si>
    <t>Określenie zadania</t>
  </si>
  <si>
    <t>Plan</t>
  </si>
  <si>
    <t>Zmiana planu</t>
  </si>
  <si>
    <t>Plan po zmianie</t>
  </si>
  <si>
    <t>Budowa sieci kanalizacji sanitarnej  w Tulcach Gmina Kleszczewo - ochrona środowiska</t>
  </si>
  <si>
    <t>Budowa kanalizacji deszczowej na ul. Lawendowej i Miętowej  w Gowarzewie</t>
  </si>
  <si>
    <t>Budowa kanalizacji deszczowej na ul. Polnej w Gowarzewie</t>
  </si>
  <si>
    <t>Budowa kanalizacji deszczowej w Krzyżownikach przy placu zabaw</t>
  </si>
  <si>
    <t>Opracowanie koncepcji  kanalizacji pozostałej części Gminy</t>
  </si>
  <si>
    <t>01010</t>
  </si>
  <si>
    <t>razem</t>
  </si>
  <si>
    <t>Budowachodnika w Gowarzewie ul. Siekierecka</t>
  </si>
  <si>
    <t xml:space="preserve">Budowa chodnika w Nagradowicach (w tym  F. sołecki 7.977) </t>
  </si>
  <si>
    <t xml:space="preserve">Budowa części chodnika w Śródce </t>
  </si>
  <si>
    <t>Budowa chodnika w Tulcach ul. Poznańska  przy kościele</t>
  </si>
  <si>
    <t>Budowa ulicy Krokusowej</t>
  </si>
  <si>
    <t>Budowa i częściowa przebudowa chodnika na ul. Poznańskiej w Tulcach</t>
  </si>
  <si>
    <t>Budowa chodnika w Poklatkach F. sołecki 9.600 zł, środki gminy 95.977 zł</t>
  </si>
  <si>
    <t>Budowa drogi i porkingu przy kompleksie spotrowym w Komornikach</t>
  </si>
  <si>
    <t>Wykup nakładów poniesionych na gruncie gminy SUR Kleszczewo</t>
  </si>
  <si>
    <t>Modernizacja budynku przy kompleksie sportowym w Kleszczewie</t>
  </si>
  <si>
    <t>zakup sprzętu i programów Urząd Gminy</t>
  </si>
  <si>
    <t>Budowa przystanku autobusowego F. sołecki Śródka</t>
  </si>
  <si>
    <t>Budowa przystanku autobusowego F. sołecki Komorniki</t>
  </si>
  <si>
    <t>Przeciwdziałanie wykluczeniu cyfrowemu w Gminie Kleszczewo. Program Operacyjny Innowacyjna Gospodarka 2007-2013</t>
  </si>
  <si>
    <t>Montaż instalacji gazowej w budynku OSP Komorniki</t>
  </si>
  <si>
    <t>Zakup rozpieracza ramiennego F. sołecki</t>
  </si>
  <si>
    <t>Wpłata na budowę schroniska dla Zwierząt w Skałowie</t>
  </si>
  <si>
    <t>Budowa oświetlenia (Gowarzewo, Krzyżowniki, Tulce, Szewce,)</t>
  </si>
  <si>
    <t>Zakup zbiornika do stacji paliw</t>
  </si>
  <si>
    <t xml:space="preserve">Zakup autobusu </t>
  </si>
  <si>
    <t>Zakup ciągnika</t>
  </si>
  <si>
    <t>Zakup siewnika</t>
  </si>
  <si>
    <t>Zakup i montaż kotary na hali sportowej w Kleszczewie</t>
  </si>
  <si>
    <t>Zakup wyposażenia do rozbudowanego budynku GOK</t>
  </si>
  <si>
    <t>Zakup urządzeń rekreacyjnych F. sołecki Kleszczewo</t>
  </si>
  <si>
    <t>Urządzenie terenu rekreacyjnego F. sołecki Krerowo</t>
  </si>
  <si>
    <t>Wykonanie miejsc postojowych przy boisku F. sołecki Krzyżowniki</t>
  </si>
  <si>
    <t>Urządzenie terenu rekreacyjnego F. sołecki Śródka</t>
  </si>
  <si>
    <t>Zagospodarowanie terenu na skwerku w miejscowości Śródka Fundusz sołecki Śródka</t>
  </si>
  <si>
    <t>Zagospodarowanie terenu na skwerku w miejscowości Śródka</t>
  </si>
  <si>
    <t>Dokończenie ogrodzenia stadionu gminnego w Kleszczewie  oraz uzupełnienie  bramek i  piłkochwytów</t>
  </si>
  <si>
    <t>Zakup i montaż piłkochwytów na boisku treningowym w Tulcach</t>
  </si>
  <si>
    <t>Budowa placu zabaw w Tulcach   w tym 23.077 zł Fundusz sołecki Tulce</t>
  </si>
  <si>
    <t>Ogółem wydatki majątkowe</t>
  </si>
  <si>
    <t xml:space="preserve">                                                                                                           Henryk Lesiński</t>
  </si>
  <si>
    <t>z dnia 24 lipca 2014r.</t>
  </si>
  <si>
    <t>Doposażenie boisku w Markowicach                                               (piłkochwyty z montażem) 2.000 F. sołecki</t>
  </si>
  <si>
    <t>1000                             +1 700                    =2 700</t>
  </si>
  <si>
    <t>1700                 -1 700               =0</t>
  </si>
  <si>
    <t>-1 200,00</t>
  </si>
  <si>
    <t>11 448,00</t>
  </si>
  <si>
    <t>1 200,00</t>
  </si>
  <si>
    <t>79 500,00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</si>
</sst>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8.5"/>
      <name val="Arial"/>
      <family val="2"/>
    </font>
    <font>
      <sz val="8.5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.5"/>
      <color indexed="8"/>
      <name val="Times New Roman"/>
      <family val="1"/>
    </font>
    <font>
      <sz val="8.2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/>
      <right style="thin"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9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4" fontId="10" fillId="33" borderId="11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/>
    </xf>
    <xf numFmtId="0" fontId="9" fillId="33" borderId="13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6" fillId="0" borderId="0" xfId="0" applyFont="1" applyAlignment="1">
      <alignment/>
    </xf>
    <xf numFmtId="3" fontId="14" fillId="0" borderId="14" xfId="0" applyNumberFormat="1" applyFont="1" applyBorder="1" applyAlignment="1">
      <alignment horizontal="center" wrapText="1"/>
    </xf>
    <xf numFmtId="0" fontId="77" fillId="0" borderId="14" xfId="0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76" fillId="0" borderId="0" xfId="0" applyNumberFormat="1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3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 wrapText="1"/>
    </xf>
    <xf numFmtId="0" fontId="78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79" fillId="0" borderId="0" xfId="0" applyNumberFormat="1" applyFont="1" applyAlignment="1">
      <alignment/>
    </xf>
    <xf numFmtId="0" fontId="79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right" wrapText="1"/>
    </xf>
    <xf numFmtId="3" fontId="13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right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1" fontId="13" fillId="0" borderId="10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33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22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" fontId="10" fillId="33" borderId="0" xfId="0" applyNumberFormat="1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vertical="center" wrapText="1"/>
    </xf>
    <xf numFmtId="3" fontId="77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2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9" fontId="2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27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11" xfId="0" applyFont="1" applyBorder="1" applyAlignment="1">
      <alignment horizontal="center"/>
    </xf>
    <xf numFmtId="0" fontId="80" fillId="33" borderId="0" xfId="0" applyFont="1" applyFill="1" applyAlignment="1">
      <alignment horizontal="center" vertical="center"/>
    </xf>
    <xf numFmtId="0" fontId="81" fillId="33" borderId="0" xfId="0" applyFont="1" applyFill="1" applyAlignment="1">
      <alignment/>
    </xf>
    <xf numFmtId="0" fontId="31" fillId="33" borderId="0" xfId="0" applyFont="1" applyFill="1" applyAlignment="1">
      <alignment/>
    </xf>
    <xf numFmtId="4" fontId="81" fillId="33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5" fillId="33" borderId="0" xfId="0" applyFont="1" applyFill="1" applyAlignment="1">
      <alignment horizontal="center" wrapText="1"/>
    </xf>
    <xf numFmtId="0" fontId="81" fillId="0" borderId="0" xfId="0" applyFont="1" applyAlignment="1">
      <alignment wrapText="1"/>
    </xf>
    <xf numFmtId="0" fontId="82" fillId="33" borderId="0" xfId="0" applyFont="1" applyFill="1" applyAlignment="1">
      <alignment horizontal="center" vertical="center"/>
    </xf>
    <xf numFmtId="0" fontId="82" fillId="33" borderId="0" xfId="0" applyFont="1" applyFill="1" applyAlignment="1">
      <alignment/>
    </xf>
    <xf numFmtId="49" fontId="1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17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82" fillId="33" borderId="20" xfId="0" applyFont="1" applyFill="1" applyBorder="1" applyAlignment="1">
      <alignment horizontal="center" vertical="center"/>
    </xf>
    <xf numFmtId="0" fontId="37" fillId="34" borderId="20" xfId="0" applyFont="1" applyFill="1" applyBorder="1" applyAlignment="1" applyProtection="1">
      <alignment horizontal="left" vertical="center" wrapText="1" shrinkToFit="1"/>
      <protection locked="0"/>
    </xf>
    <xf numFmtId="4" fontId="36" fillId="34" borderId="20" xfId="0" applyNumberFormat="1" applyFont="1" applyFill="1" applyBorder="1" applyAlignment="1" applyProtection="1">
      <alignment horizontal="right" wrapText="1"/>
      <protection locked="0"/>
    </xf>
    <xf numFmtId="0" fontId="82" fillId="33" borderId="21" xfId="0" applyFont="1" applyFill="1" applyBorder="1" applyAlignment="1">
      <alignment horizontal="right"/>
    </xf>
    <xf numFmtId="4" fontId="82" fillId="33" borderId="20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0" fontId="82" fillId="33" borderId="20" xfId="0" applyFont="1" applyFill="1" applyBorder="1" applyAlignment="1">
      <alignment wrapText="1"/>
    </xf>
    <xf numFmtId="4" fontId="82" fillId="33" borderId="20" xfId="0" applyNumberFormat="1" applyFont="1" applyFill="1" applyBorder="1" applyAlignment="1">
      <alignment/>
    </xf>
    <xf numFmtId="4" fontId="82" fillId="33" borderId="21" xfId="0" applyNumberFormat="1" applyFont="1" applyFill="1" applyBorder="1" applyAlignment="1">
      <alignment/>
    </xf>
    <xf numFmtId="0" fontId="82" fillId="33" borderId="21" xfId="0" applyFont="1" applyFill="1" applyBorder="1" applyAlignment="1">
      <alignment/>
    </xf>
    <xf numFmtId="0" fontId="82" fillId="33" borderId="22" xfId="0" applyFont="1" applyFill="1" applyBorder="1" applyAlignment="1">
      <alignment horizontal="center" vertical="center"/>
    </xf>
    <xf numFmtId="0" fontId="82" fillId="33" borderId="22" xfId="0" applyFont="1" applyFill="1" applyBorder="1" applyAlignment="1">
      <alignment wrapText="1"/>
    </xf>
    <xf numFmtId="4" fontId="82" fillId="33" borderId="22" xfId="0" applyNumberFormat="1" applyFont="1" applyFill="1" applyBorder="1" applyAlignment="1">
      <alignment/>
    </xf>
    <xf numFmtId="0" fontId="82" fillId="33" borderId="23" xfId="0" applyFont="1" applyFill="1" applyBorder="1" applyAlignment="1">
      <alignment/>
    </xf>
    <xf numFmtId="49" fontId="38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17" xfId="0" applyFont="1" applyFill="1" applyBorder="1" applyAlignment="1">
      <alignment wrapText="1"/>
    </xf>
    <xf numFmtId="4" fontId="83" fillId="33" borderId="17" xfId="0" applyNumberFormat="1" applyFont="1" applyFill="1" applyBorder="1" applyAlignment="1">
      <alignment/>
    </xf>
    <xf numFmtId="0" fontId="83" fillId="0" borderId="0" xfId="0" applyFont="1" applyAlignment="1">
      <alignment/>
    </xf>
    <xf numFmtId="49" fontId="38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24" xfId="0" applyFont="1" applyFill="1" applyBorder="1" applyAlignment="1">
      <alignment wrapText="1"/>
    </xf>
    <xf numFmtId="4" fontId="83" fillId="33" borderId="24" xfId="0" applyNumberFormat="1" applyFont="1" applyFill="1" applyBorder="1" applyAlignment="1">
      <alignment/>
    </xf>
    <xf numFmtId="0" fontId="83" fillId="33" borderId="25" xfId="0" applyFont="1" applyFill="1" applyBorder="1" applyAlignment="1">
      <alignment/>
    </xf>
    <xf numFmtId="4" fontId="82" fillId="33" borderId="24" xfId="0" applyNumberFormat="1" applyFont="1" applyFill="1" applyBorder="1" applyAlignment="1">
      <alignment/>
    </xf>
    <xf numFmtId="0" fontId="83" fillId="33" borderId="21" xfId="0" applyFont="1" applyFill="1" applyBorder="1" applyAlignment="1">
      <alignment/>
    </xf>
    <xf numFmtId="4" fontId="83" fillId="33" borderId="21" xfId="0" applyNumberFormat="1" applyFont="1" applyFill="1" applyBorder="1" applyAlignment="1">
      <alignment/>
    </xf>
    <xf numFmtId="4" fontId="82" fillId="33" borderId="23" xfId="0" applyNumberFormat="1" applyFont="1" applyFill="1" applyBorder="1" applyAlignment="1">
      <alignment/>
    </xf>
    <xf numFmtId="0" fontId="83" fillId="33" borderId="17" xfId="0" applyFont="1" applyFill="1" applyBorder="1" applyAlignment="1">
      <alignment horizontal="center" vertical="center"/>
    </xf>
    <xf numFmtId="0" fontId="83" fillId="33" borderId="24" xfId="0" applyFont="1" applyFill="1" applyBorder="1" applyAlignment="1">
      <alignment horizontal="center" vertical="center"/>
    </xf>
    <xf numFmtId="0" fontId="82" fillId="33" borderId="26" xfId="0" applyFont="1" applyFill="1" applyBorder="1" applyAlignment="1">
      <alignment horizontal="center" vertical="center"/>
    </xf>
    <xf numFmtId="0" fontId="82" fillId="0" borderId="26" xfId="0" applyFont="1" applyBorder="1" applyAlignment="1">
      <alignment wrapText="1"/>
    </xf>
    <xf numFmtId="4" fontId="82" fillId="0" borderId="26" xfId="0" applyNumberFormat="1" applyFont="1" applyBorder="1" applyAlignment="1">
      <alignment/>
    </xf>
    <xf numFmtId="0" fontId="83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wrapText="1"/>
    </xf>
    <xf numFmtId="4" fontId="83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4" fontId="82" fillId="33" borderId="0" xfId="0" applyNumberFormat="1" applyFont="1" applyFill="1" applyAlignment="1">
      <alignment/>
    </xf>
    <xf numFmtId="0" fontId="83" fillId="33" borderId="27" xfId="0" applyFont="1" applyFill="1" applyBorder="1" applyAlignment="1">
      <alignment horizontal="center" vertical="center"/>
    </xf>
    <xf numFmtId="0" fontId="82" fillId="33" borderId="27" xfId="0" applyFont="1" applyFill="1" applyBorder="1" applyAlignment="1">
      <alignment horizontal="center" vertical="center"/>
    </xf>
    <xf numFmtId="0" fontId="82" fillId="33" borderId="27" xfId="0" applyFont="1" applyFill="1" applyBorder="1" applyAlignment="1">
      <alignment wrapText="1"/>
    </xf>
    <xf numFmtId="4" fontId="82" fillId="33" borderId="27" xfId="0" applyNumberFormat="1" applyFont="1" applyFill="1" applyBorder="1" applyAlignment="1">
      <alignment/>
    </xf>
    <xf numFmtId="0" fontId="83" fillId="33" borderId="28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/>
    </xf>
    <xf numFmtId="0" fontId="83" fillId="33" borderId="28" xfId="0" applyFont="1" applyFill="1" applyBorder="1" applyAlignment="1">
      <alignment wrapText="1"/>
    </xf>
    <xf numFmtId="4" fontId="83" fillId="33" borderId="28" xfId="0" applyNumberFormat="1" applyFont="1" applyFill="1" applyBorder="1" applyAlignment="1">
      <alignment/>
    </xf>
    <xf numFmtId="4" fontId="83" fillId="33" borderId="0" xfId="0" applyNumberFormat="1" applyFont="1" applyFill="1" applyAlignment="1">
      <alignment/>
    </xf>
    <xf numFmtId="0" fontId="83" fillId="33" borderId="16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/>
    </xf>
    <xf numFmtId="0" fontId="82" fillId="33" borderId="16" xfId="0" applyFont="1" applyFill="1" applyBorder="1" applyAlignment="1">
      <alignment wrapText="1"/>
    </xf>
    <xf numFmtId="4" fontId="83" fillId="33" borderId="16" xfId="0" applyNumberFormat="1" applyFont="1" applyFill="1" applyBorder="1" applyAlignment="1">
      <alignment/>
    </xf>
    <xf numFmtId="0" fontId="82" fillId="33" borderId="26" xfId="0" applyFont="1" applyFill="1" applyBorder="1" applyAlignment="1">
      <alignment wrapText="1"/>
    </xf>
    <xf numFmtId="4" fontId="82" fillId="33" borderId="26" xfId="0" applyNumberFormat="1" applyFont="1" applyFill="1" applyBorder="1" applyAlignment="1">
      <alignment/>
    </xf>
    <xf numFmtId="4" fontId="82" fillId="33" borderId="29" xfId="0" applyNumberFormat="1" applyFont="1" applyFill="1" applyBorder="1" applyAlignment="1">
      <alignment/>
    </xf>
    <xf numFmtId="4" fontId="83" fillId="33" borderId="30" xfId="0" applyNumberFormat="1" applyFont="1" applyFill="1" applyBorder="1" applyAlignment="1">
      <alignment/>
    </xf>
    <xf numFmtId="4" fontId="82" fillId="33" borderId="31" xfId="0" applyNumberFormat="1" applyFont="1" applyFill="1" applyBorder="1" applyAlignment="1">
      <alignment/>
    </xf>
    <xf numFmtId="0" fontId="82" fillId="33" borderId="10" xfId="0" applyFont="1" applyFill="1" applyBorder="1" applyAlignment="1">
      <alignment/>
    </xf>
    <xf numFmtId="4" fontId="82" fillId="33" borderId="10" xfId="0" applyNumberFormat="1" applyFont="1" applyFill="1" applyBorder="1" applyAlignment="1">
      <alignment/>
    </xf>
    <xf numFmtId="4" fontId="82" fillId="33" borderId="32" xfId="0" applyNumberFormat="1" applyFont="1" applyFill="1" applyBorder="1" applyAlignment="1">
      <alignment/>
    </xf>
    <xf numFmtId="0" fontId="82" fillId="33" borderId="16" xfId="0" applyFont="1" applyFill="1" applyBorder="1" applyAlignment="1">
      <alignment/>
    </xf>
    <xf numFmtId="4" fontId="82" fillId="33" borderId="16" xfId="0" applyNumberFormat="1" applyFont="1" applyFill="1" applyBorder="1" applyAlignment="1">
      <alignment/>
    </xf>
    <xf numFmtId="4" fontId="82" fillId="0" borderId="20" xfId="0" applyNumberFormat="1" applyFont="1" applyBorder="1" applyAlignment="1">
      <alignment/>
    </xf>
    <xf numFmtId="4" fontId="82" fillId="33" borderId="33" xfId="0" applyNumberFormat="1" applyFont="1" applyFill="1" applyBorder="1" applyAlignment="1">
      <alignment/>
    </xf>
    <xf numFmtId="0" fontId="83" fillId="33" borderId="34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wrapText="1"/>
    </xf>
    <xf numFmtId="4" fontId="83" fillId="33" borderId="35" xfId="0" applyNumberFormat="1" applyFont="1" applyFill="1" applyBorder="1" applyAlignment="1">
      <alignment/>
    </xf>
    <xf numFmtId="4" fontId="82" fillId="33" borderId="0" xfId="0" applyNumberFormat="1" applyFont="1" applyFill="1" applyBorder="1" applyAlignment="1">
      <alignment/>
    </xf>
    <xf numFmtId="0" fontId="83" fillId="0" borderId="27" xfId="0" applyFont="1" applyBorder="1" applyAlignment="1">
      <alignment/>
    </xf>
    <xf numFmtId="0" fontId="39" fillId="33" borderId="27" xfId="0" applyFont="1" applyFill="1" applyBorder="1" applyAlignment="1">
      <alignment wrapText="1"/>
    </xf>
    <xf numFmtId="4" fontId="82" fillId="33" borderId="27" xfId="0" applyNumberFormat="1" applyFont="1" applyFill="1" applyBorder="1" applyAlignment="1">
      <alignment/>
    </xf>
    <xf numFmtId="4" fontId="83" fillId="33" borderId="27" xfId="0" applyNumberFormat="1" applyFont="1" applyFill="1" applyBorder="1" applyAlignment="1">
      <alignment/>
    </xf>
    <xf numFmtId="0" fontId="83" fillId="0" borderId="28" xfId="0" applyFont="1" applyBorder="1" applyAlignment="1">
      <alignment wrapText="1"/>
    </xf>
    <xf numFmtId="4" fontId="82" fillId="33" borderId="28" xfId="0" applyNumberFormat="1" applyFont="1" applyFill="1" applyBorder="1" applyAlignment="1">
      <alignment/>
    </xf>
    <xf numFmtId="0" fontId="82" fillId="33" borderId="22" xfId="0" applyFont="1" applyFill="1" applyBorder="1" applyAlignment="1">
      <alignment/>
    </xf>
    <xf numFmtId="0" fontId="83" fillId="33" borderId="17" xfId="0" applyFont="1" applyFill="1" applyBorder="1" applyAlignment="1">
      <alignment/>
    </xf>
    <xf numFmtId="0" fontId="82" fillId="33" borderId="26" xfId="0" applyFont="1" applyFill="1" applyBorder="1" applyAlignment="1">
      <alignment/>
    </xf>
    <xf numFmtId="0" fontId="82" fillId="33" borderId="20" xfId="0" applyFont="1" applyFill="1" applyBorder="1" applyAlignment="1">
      <alignment/>
    </xf>
    <xf numFmtId="0" fontId="82" fillId="0" borderId="26" xfId="0" applyFont="1" applyBorder="1" applyAlignment="1">
      <alignment/>
    </xf>
    <xf numFmtId="0" fontId="76" fillId="33" borderId="0" xfId="0" applyFont="1" applyFill="1" applyAlignment="1">
      <alignment/>
    </xf>
    <xf numFmtId="0" fontId="83" fillId="33" borderId="1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wrapText="1"/>
    </xf>
    <xf numFmtId="0" fontId="82" fillId="33" borderId="36" xfId="0" applyFont="1" applyFill="1" applyBorder="1" applyAlignment="1">
      <alignment horizontal="center" vertical="center"/>
    </xf>
    <xf numFmtId="0" fontId="82" fillId="33" borderId="37" xfId="0" applyFont="1" applyFill="1" applyBorder="1" applyAlignment="1">
      <alignment wrapText="1"/>
    </xf>
    <xf numFmtId="4" fontId="82" fillId="33" borderId="38" xfId="0" applyNumberFormat="1" applyFont="1" applyFill="1" applyBorder="1" applyAlignment="1">
      <alignment/>
    </xf>
    <xf numFmtId="0" fontId="81" fillId="33" borderId="36" xfId="0" applyFont="1" applyFill="1" applyBorder="1" applyAlignment="1">
      <alignment/>
    </xf>
    <xf numFmtId="4" fontId="82" fillId="33" borderId="36" xfId="0" applyNumberFormat="1" applyFont="1" applyFill="1" applyBorder="1" applyAlignment="1">
      <alignment/>
    </xf>
    <xf numFmtId="0" fontId="81" fillId="33" borderId="20" xfId="0" applyFont="1" applyFill="1" applyBorder="1" applyAlignment="1">
      <alignment/>
    </xf>
    <xf numFmtId="0" fontId="82" fillId="33" borderId="39" xfId="0" applyFont="1" applyFill="1" applyBorder="1" applyAlignment="1">
      <alignment wrapText="1"/>
    </xf>
    <xf numFmtId="4" fontId="82" fillId="33" borderId="39" xfId="0" applyNumberFormat="1" applyFont="1" applyFill="1" applyBorder="1" applyAlignment="1">
      <alignment/>
    </xf>
    <xf numFmtId="0" fontId="81" fillId="33" borderId="39" xfId="0" applyFont="1" applyFill="1" applyBorder="1" applyAlignment="1">
      <alignment/>
    </xf>
    <xf numFmtId="0" fontId="83" fillId="33" borderId="40" xfId="0" applyFont="1" applyFill="1" applyBorder="1" applyAlignment="1">
      <alignment horizontal="center" vertical="center"/>
    </xf>
    <xf numFmtId="0" fontId="83" fillId="33" borderId="41" xfId="0" applyFont="1" applyFill="1" applyBorder="1" applyAlignment="1">
      <alignment horizontal="center" vertical="center"/>
    </xf>
    <xf numFmtId="0" fontId="83" fillId="33" borderId="41" xfId="0" applyFont="1" applyFill="1" applyBorder="1" applyAlignment="1">
      <alignment wrapText="1"/>
    </xf>
    <xf numFmtId="4" fontId="83" fillId="33" borderId="41" xfId="0" applyNumberFormat="1" applyFont="1" applyFill="1" applyBorder="1" applyAlignment="1">
      <alignment/>
    </xf>
    <xf numFmtId="4" fontId="83" fillId="33" borderId="19" xfId="0" applyNumberFormat="1" applyFont="1" applyFill="1" applyBorder="1" applyAlignment="1">
      <alignment/>
    </xf>
    <xf numFmtId="0" fontId="82" fillId="33" borderId="17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vertical="center"/>
    </xf>
    <xf numFmtId="4" fontId="83" fillId="33" borderId="17" xfId="0" applyNumberFormat="1" applyFont="1" applyFill="1" applyBorder="1" applyAlignment="1">
      <alignment vertical="center"/>
    </xf>
    <xf numFmtId="0" fontId="81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 wrapText="1"/>
    </xf>
    <xf numFmtId="0" fontId="74" fillId="33" borderId="0" xfId="0" applyFont="1" applyFill="1" applyAlignment="1">
      <alignment horizontal="center" wrapText="1"/>
    </xf>
    <xf numFmtId="49" fontId="26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49" fontId="24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9" fontId="23" fillId="34" borderId="4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3" xfId="0" applyFont="1" applyFill="1" applyBorder="1" applyAlignment="1">
      <alignment wrapText="1"/>
    </xf>
    <xf numFmtId="49" fontId="20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49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84" fillId="33" borderId="0" xfId="0" applyFont="1" applyFill="1" applyAlignment="1">
      <alignment horizontal="center" wrapText="1"/>
    </xf>
    <xf numFmtId="0" fontId="81" fillId="33" borderId="0" xfId="0" applyFont="1" applyFill="1" applyAlignment="1">
      <alignment horizontal="center" wrapText="1"/>
    </xf>
    <xf numFmtId="0" fontId="81" fillId="33" borderId="0" xfId="0" applyFont="1" applyFill="1" applyAlignment="1">
      <alignment wrapText="1"/>
    </xf>
    <xf numFmtId="0" fontId="35" fillId="33" borderId="0" xfId="0" applyFont="1" applyFill="1" applyAlignment="1">
      <alignment horizontal="center" wrapText="1"/>
    </xf>
    <xf numFmtId="0" fontId="82" fillId="0" borderId="22" xfId="0" applyFont="1" applyBorder="1" applyAlignment="1">
      <alignment wrapText="1"/>
    </xf>
    <xf numFmtId="0" fontId="0" fillId="0" borderId="24" xfId="0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4" sqref="E4"/>
    </sheetView>
  </sheetViews>
  <sheetFormatPr defaultColWidth="9.140625" defaultRowHeight="15"/>
  <cols>
    <col min="1" max="3" width="6.28125" style="1" customWidth="1"/>
    <col min="4" max="4" width="30.7109375" style="1" customWidth="1"/>
    <col min="5" max="5" width="12.140625" style="1" customWidth="1"/>
    <col min="6" max="6" width="10.421875" style="1" customWidth="1"/>
    <col min="7" max="7" width="13.57421875" style="1" customWidth="1"/>
  </cols>
  <sheetData>
    <row r="1" spans="1:7" ht="15">
      <c r="A1" s="6"/>
      <c r="B1" s="6"/>
      <c r="C1" s="6"/>
      <c r="D1" s="6"/>
      <c r="E1" s="7" t="s">
        <v>0</v>
      </c>
      <c r="F1" s="6"/>
      <c r="G1" s="6"/>
    </row>
    <row r="2" spans="1:7" ht="15">
      <c r="A2" s="6"/>
      <c r="B2" s="6"/>
      <c r="C2" s="6"/>
      <c r="D2" s="6"/>
      <c r="E2" s="7" t="s">
        <v>216</v>
      </c>
      <c r="F2" s="6"/>
      <c r="G2" s="6"/>
    </row>
    <row r="3" spans="1:7" ht="15">
      <c r="A3" s="6"/>
      <c r="B3" s="6"/>
      <c r="C3" s="6"/>
      <c r="D3" s="6"/>
      <c r="E3" s="7" t="s">
        <v>31</v>
      </c>
      <c r="F3" s="6"/>
      <c r="G3" s="6"/>
    </row>
    <row r="4" spans="1:7" ht="15">
      <c r="A4" s="6"/>
      <c r="B4" s="6"/>
      <c r="C4" s="6"/>
      <c r="D4" s="6"/>
      <c r="E4" s="7" t="s">
        <v>96</v>
      </c>
      <c r="F4" s="6"/>
      <c r="G4" s="6"/>
    </row>
    <row r="5" spans="1:7" ht="19.5" customHeight="1">
      <c r="A5" s="6"/>
      <c r="B5" s="6"/>
      <c r="C5" s="6"/>
      <c r="D5" s="6"/>
      <c r="E5" s="6"/>
      <c r="F5" s="6"/>
      <c r="G5" s="6"/>
    </row>
    <row r="6" spans="1:7" ht="15">
      <c r="A6" s="223" t="s">
        <v>1</v>
      </c>
      <c r="B6" s="223"/>
      <c r="C6" s="223"/>
      <c r="D6" s="223"/>
      <c r="E6" s="223"/>
      <c r="F6" s="223"/>
      <c r="G6" s="223"/>
    </row>
    <row r="7" spans="1:7" s="2" customFormat="1" ht="12">
      <c r="A7" s="224" t="s">
        <v>2</v>
      </c>
      <c r="B7" s="224"/>
      <c r="C7" s="224"/>
      <c r="D7" s="224"/>
      <c r="E7" s="224"/>
      <c r="F7" s="224"/>
      <c r="G7" s="224"/>
    </row>
    <row r="9" spans="1:7" s="72" customFormat="1" ht="16.5" customHeight="1">
      <c r="A9" s="101" t="s">
        <v>3</v>
      </c>
      <c r="B9" s="101" t="s">
        <v>105</v>
      </c>
      <c r="C9" s="101" t="s">
        <v>106</v>
      </c>
      <c r="D9" s="101" t="s">
        <v>4</v>
      </c>
      <c r="E9" s="101" t="s">
        <v>107</v>
      </c>
      <c r="F9" s="101" t="s">
        <v>108</v>
      </c>
      <c r="G9" s="101" t="s">
        <v>109</v>
      </c>
    </row>
    <row r="10" spans="1:7" s="72" customFormat="1" ht="16.5" customHeight="1">
      <c r="A10" s="102" t="s">
        <v>5</v>
      </c>
      <c r="B10" s="102"/>
      <c r="C10" s="102"/>
      <c r="D10" s="103" t="s">
        <v>6</v>
      </c>
      <c r="E10" s="104" t="s">
        <v>110</v>
      </c>
      <c r="F10" s="104" t="s">
        <v>111</v>
      </c>
      <c r="G10" s="104" t="s">
        <v>112</v>
      </c>
    </row>
    <row r="11" spans="1:7" s="72" customFormat="1" ht="68.25" customHeight="1">
      <c r="A11" s="105"/>
      <c r="B11" s="106" t="s">
        <v>27</v>
      </c>
      <c r="C11" s="107"/>
      <c r="D11" s="108" t="s">
        <v>28</v>
      </c>
      <c r="E11" s="109" t="s">
        <v>113</v>
      </c>
      <c r="F11" s="109" t="s">
        <v>114</v>
      </c>
      <c r="G11" s="109" t="s">
        <v>115</v>
      </c>
    </row>
    <row r="12" spans="1:7" s="72" customFormat="1" ht="43.5" customHeight="1">
      <c r="A12" s="110"/>
      <c r="B12" s="110"/>
      <c r="C12" s="106" t="s">
        <v>116</v>
      </c>
      <c r="D12" s="108" t="s">
        <v>117</v>
      </c>
      <c r="E12" s="109" t="s">
        <v>118</v>
      </c>
      <c r="F12" s="109" t="s">
        <v>114</v>
      </c>
      <c r="G12" s="109" t="s">
        <v>119</v>
      </c>
    </row>
    <row r="13" spans="1:7" s="72" customFormat="1" ht="33" customHeight="1">
      <c r="A13" s="105"/>
      <c r="B13" s="106" t="s">
        <v>120</v>
      </c>
      <c r="C13" s="107"/>
      <c r="D13" s="108" t="s">
        <v>121</v>
      </c>
      <c r="E13" s="109" t="s">
        <v>122</v>
      </c>
      <c r="F13" s="109" t="s">
        <v>123</v>
      </c>
      <c r="G13" s="109" t="s">
        <v>124</v>
      </c>
    </row>
    <row r="14" spans="1:7" s="72" customFormat="1" ht="41.25" customHeight="1">
      <c r="A14" s="110"/>
      <c r="B14" s="110"/>
      <c r="C14" s="106" t="s">
        <v>116</v>
      </c>
      <c r="D14" s="108" t="s">
        <v>117</v>
      </c>
      <c r="E14" s="109" t="s">
        <v>122</v>
      </c>
      <c r="F14" s="109" t="s">
        <v>123</v>
      </c>
      <c r="G14" s="109" t="s">
        <v>124</v>
      </c>
    </row>
    <row r="15" spans="1:7" s="72" customFormat="1" ht="16.5" customHeight="1">
      <c r="A15" s="105"/>
      <c r="B15" s="106" t="s">
        <v>125</v>
      </c>
      <c r="C15" s="107"/>
      <c r="D15" s="108" t="s">
        <v>126</v>
      </c>
      <c r="E15" s="109" t="s">
        <v>127</v>
      </c>
      <c r="F15" s="109" t="s">
        <v>128</v>
      </c>
      <c r="G15" s="109" t="s">
        <v>129</v>
      </c>
    </row>
    <row r="16" spans="1:7" s="72" customFormat="1" ht="39.75" customHeight="1">
      <c r="A16" s="110"/>
      <c r="B16" s="110"/>
      <c r="C16" s="106" t="s">
        <v>116</v>
      </c>
      <c r="D16" s="108" t="s">
        <v>117</v>
      </c>
      <c r="E16" s="109" t="s">
        <v>127</v>
      </c>
      <c r="F16" s="109" t="s">
        <v>128</v>
      </c>
      <c r="G16" s="109" t="s">
        <v>129</v>
      </c>
    </row>
    <row r="17" spans="1:7" s="72" customFormat="1" ht="16.5" customHeight="1">
      <c r="A17" s="105"/>
      <c r="B17" s="106" t="s">
        <v>7</v>
      </c>
      <c r="C17" s="107"/>
      <c r="D17" s="108" t="s">
        <v>8</v>
      </c>
      <c r="E17" s="109" t="s">
        <v>130</v>
      </c>
      <c r="F17" s="109" t="s">
        <v>131</v>
      </c>
      <c r="G17" s="109" t="s">
        <v>132</v>
      </c>
    </row>
    <row r="18" spans="1:7" s="72" customFormat="1" ht="42" customHeight="1">
      <c r="A18" s="110"/>
      <c r="B18" s="110"/>
      <c r="C18" s="106" t="s">
        <v>116</v>
      </c>
      <c r="D18" s="108" t="s">
        <v>117</v>
      </c>
      <c r="E18" s="109" t="s">
        <v>133</v>
      </c>
      <c r="F18" s="109" t="s">
        <v>131</v>
      </c>
      <c r="G18" s="109" t="s">
        <v>134</v>
      </c>
    </row>
    <row r="19" spans="1:7" s="72" customFormat="1" ht="16.5" customHeight="1">
      <c r="A19" s="102" t="s">
        <v>135</v>
      </c>
      <c r="B19" s="102"/>
      <c r="C19" s="102"/>
      <c r="D19" s="103" t="s">
        <v>136</v>
      </c>
      <c r="E19" s="104" t="s">
        <v>137</v>
      </c>
      <c r="F19" s="104" t="s">
        <v>138</v>
      </c>
      <c r="G19" s="104" t="s">
        <v>139</v>
      </c>
    </row>
    <row r="20" spans="1:7" s="72" customFormat="1" ht="16.5" customHeight="1">
      <c r="A20" s="105"/>
      <c r="B20" s="106" t="s">
        <v>140</v>
      </c>
      <c r="C20" s="107"/>
      <c r="D20" s="108" t="s">
        <v>141</v>
      </c>
      <c r="E20" s="109" t="s">
        <v>137</v>
      </c>
      <c r="F20" s="109" t="s">
        <v>138</v>
      </c>
      <c r="G20" s="109" t="s">
        <v>139</v>
      </c>
    </row>
    <row r="21" spans="1:7" s="72" customFormat="1" ht="26.25" customHeight="1">
      <c r="A21" s="110"/>
      <c r="B21" s="110"/>
      <c r="C21" s="106" t="s">
        <v>116</v>
      </c>
      <c r="D21" s="108" t="s">
        <v>117</v>
      </c>
      <c r="E21" s="109" t="s">
        <v>137</v>
      </c>
      <c r="F21" s="109" t="s">
        <v>138</v>
      </c>
      <c r="G21" s="109" t="s">
        <v>139</v>
      </c>
    </row>
    <row r="22" spans="1:7" s="72" customFormat="1" ht="5.25" customHeight="1">
      <c r="A22" s="225"/>
      <c r="B22" s="225"/>
      <c r="C22" s="225"/>
      <c r="D22" s="226"/>
      <c r="E22" s="226"/>
      <c r="F22" s="226"/>
      <c r="G22" s="226"/>
    </row>
    <row r="23" spans="1:7" s="72" customFormat="1" ht="16.5" customHeight="1">
      <c r="A23" s="227" t="s">
        <v>9</v>
      </c>
      <c r="B23" s="227"/>
      <c r="C23" s="227"/>
      <c r="D23" s="227"/>
      <c r="E23" s="111" t="s">
        <v>142</v>
      </c>
      <c r="F23" s="111" t="s">
        <v>143</v>
      </c>
      <c r="G23" s="111" t="s">
        <v>144</v>
      </c>
    </row>
    <row r="25" ht="4.5" customHeight="1"/>
    <row r="27" spans="6:7" ht="15">
      <c r="F27" s="100" t="s">
        <v>219</v>
      </c>
      <c r="G27" s="99"/>
    </row>
    <row r="28" spans="6:7" ht="15">
      <c r="F28" s="4"/>
      <c r="G28" s="99"/>
    </row>
    <row r="29" spans="6:7" ht="15">
      <c r="F29" s="4" t="s">
        <v>217</v>
      </c>
      <c r="G29" s="99"/>
    </row>
  </sheetData>
  <sheetProtection/>
  <mergeCells count="5">
    <mergeCell ref="A6:G6"/>
    <mergeCell ref="A7:G7"/>
    <mergeCell ref="A22:C22"/>
    <mergeCell ref="D22:G22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1">
      <selection activeCell="D15" sqref="D15"/>
    </sheetView>
  </sheetViews>
  <sheetFormatPr defaultColWidth="9.140625" defaultRowHeight="15"/>
  <cols>
    <col min="1" max="1" width="5.421875" style="3" customWidth="1"/>
    <col min="2" max="2" width="5.8515625" style="3" customWidth="1"/>
    <col min="3" max="3" width="6.28125" style="3" customWidth="1"/>
    <col min="4" max="4" width="33.57421875" style="3" customWidth="1"/>
    <col min="5" max="5" width="13.421875" style="3" customWidth="1"/>
    <col min="6" max="6" width="10.57421875" style="3" customWidth="1"/>
    <col min="7" max="7" width="12.00390625" style="3" customWidth="1"/>
  </cols>
  <sheetData>
    <row r="1" ht="15">
      <c r="E1" s="4" t="s">
        <v>10</v>
      </c>
    </row>
    <row r="2" ht="15">
      <c r="E2" s="4" t="s">
        <v>216</v>
      </c>
    </row>
    <row r="3" ht="15">
      <c r="E3" s="4" t="s">
        <v>31</v>
      </c>
    </row>
    <row r="4" ht="15">
      <c r="E4" s="4" t="s">
        <v>96</v>
      </c>
    </row>
    <row r="6" spans="1:7" ht="15">
      <c r="A6" s="234" t="s">
        <v>91</v>
      </c>
      <c r="B6" s="234"/>
      <c r="C6" s="234"/>
      <c r="D6" s="234"/>
      <c r="E6" s="234"/>
      <c r="F6" s="234"/>
      <c r="G6" s="234"/>
    </row>
    <row r="7" spans="1:7" s="2" customFormat="1" ht="12">
      <c r="A7" s="235" t="s">
        <v>11</v>
      </c>
      <c r="B7" s="235"/>
      <c r="C7" s="235"/>
      <c r="D7" s="235"/>
      <c r="E7" s="235"/>
      <c r="F7" s="235"/>
      <c r="G7" s="235"/>
    </row>
    <row r="8" spans="1:7" s="5" customFormat="1" ht="10.5" customHeight="1">
      <c r="A8" s="228"/>
      <c r="B8" s="228"/>
      <c r="C8" s="228"/>
      <c r="D8" s="228"/>
      <c r="E8" s="228"/>
      <c r="F8" s="228"/>
      <c r="G8" s="228"/>
    </row>
    <row r="9" spans="1:7" s="5" customFormat="1" ht="12" customHeight="1">
      <c r="A9" s="228"/>
      <c r="B9" s="228"/>
      <c r="C9" s="228"/>
      <c r="D9" s="228"/>
      <c r="E9" s="228"/>
      <c r="F9" s="228"/>
      <c r="G9" s="228"/>
    </row>
    <row r="10" spans="1:7" s="97" customFormat="1" ht="16.5" customHeight="1">
      <c r="A10" s="98" t="s">
        <v>3</v>
      </c>
      <c r="B10" s="98" t="s">
        <v>105</v>
      </c>
      <c r="C10" s="98" t="s">
        <v>106</v>
      </c>
      <c r="D10" s="98" t="s">
        <v>4</v>
      </c>
      <c r="E10" s="98" t="s">
        <v>107</v>
      </c>
      <c r="F10" s="98" t="s">
        <v>108</v>
      </c>
      <c r="G10" s="98" t="s">
        <v>109</v>
      </c>
    </row>
    <row r="11" spans="1:7" s="97" customFormat="1" ht="16.5" customHeight="1">
      <c r="A11" s="74" t="s">
        <v>145</v>
      </c>
      <c r="B11" s="74"/>
      <c r="C11" s="74"/>
      <c r="D11" s="75" t="s">
        <v>146</v>
      </c>
      <c r="E11" s="76" t="s">
        <v>147</v>
      </c>
      <c r="F11" s="76" t="s">
        <v>148</v>
      </c>
      <c r="G11" s="76" t="s">
        <v>147</v>
      </c>
    </row>
    <row r="12" spans="1:7" s="97" customFormat="1" ht="16.5" customHeight="1">
      <c r="A12" s="77"/>
      <c r="B12" s="78" t="s">
        <v>149</v>
      </c>
      <c r="C12" s="79"/>
      <c r="D12" s="80" t="s">
        <v>150</v>
      </c>
      <c r="E12" s="81" t="s">
        <v>151</v>
      </c>
      <c r="F12" s="81" t="s">
        <v>148</v>
      </c>
      <c r="G12" s="81" t="s">
        <v>151</v>
      </c>
    </row>
    <row r="13" spans="1:7" s="97" customFormat="1" ht="16.5" customHeight="1">
      <c r="A13" s="82"/>
      <c r="B13" s="82"/>
      <c r="C13" s="78" t="s">
        <v>152</v>
      </c>
      <c r="D13" s="80" t="s">
        <v>153</v>
      </c>
      <c r="E13" s="81" t="s">
        <v>154</v>
      </c>
      <c r="F13" s="81" t="s">
        <v>154</v>
      </c>
      <c r="G13" s="81" t="s">
        <v>155</v>
      </c>
    </row>
    <row r="14" spans="1:7" s="97" customFormat="1" ht="26.25" customHeight="1">
      <c r="A14" s="82"/>
      <c r="B14" s="82"/>
      <c r="C14" s="78" t="s">
        <v>156</v>
      </c>
      <c r="D14" s="80" t="s">
        <v>157</v>
      </c>
      <c r="E14" s="81" t="s">
        <v>158</v>
      </c>
      <c r="F14" s="81" t="s">
        <v>159</v>
      </c>
      <c r="G14" s="81" t="s">
        <v>160</v>
      </c>
    </row>
    <row r="15" spans="1:7" s="97" customFormat="1" ht="16.5" customHeight="1">
      <c r="A15" s="74" t="s">
        <v>20</v>
      </c>
      <c r="B15" s="74"/>
      <c r="C15" s="74"/>
      <c r="D15" s="75" t="s">
        <v>21</v>
      </c>
      <c r="E15" s="76" t="s">
        <v>161</v>
      </c>
      <c r="F15" s="76" t="s">
        <v>148</v>
      </c>
      <c r="G15" s="76" t="s">
        <v>161</v>
      </c>
    </row>
    <row r="16" spans="1:7" s="97" customFormat="1" ht="16.5" customHeight="1">
      <c r="A16" s="77"/>
      <c r="B16" s="78" t="s">
        <v>162</v>
      </c>
      <c r="C16" s="79"/>
      <c r="D16" s="80" t="s">
        <v>163</v>
      </c>
      <c r="E16" s="81" t="s">
        <v>164</v>
      </c>
      <c r="F16" s="81" t="s">
        <v>148</v>
      </c>
      <c r="G16" s="81" t="s">
        <v>164</v>
      </c>
    </row>
    <row r="17" spans="1:7" s="97" customFormat="1" ht="16.5" customHeight="1">
      <c r="A17" s="82"/>
      <c r="B17" s="82"/>
      <c r="C17" s="78" t="s">
        <v>12</v>
      </c>
      <c r="D17" s="80" t="s">
        <v>13</v>
      </c>
      <c r="E17" s="81" t="s">
        <v>165</v>
      </c>
      <c r="F17" s="81" t="s">
        <v>275</v>
      </c>
      <c r="G17" s="81" t="s">
        <v>276</v>
      </c>
    </row>
    <row r="18" spans="1:7" s="97" customFormat="1" ht="16.5" customHeight="1">
      <c r="A18" s="82"/>
      <c r="B18" s="82"/>
      <c r="C18" s="78" t="s">
        <v>14</v>
      </c>
      <c r="D18" s="80" t="s">
        <v>15</v>
      </c>
      <c r="E18" s="81" t="s">
        <v>166</v>
      </c>
      <c r="F18" s="81" t="s">
        <v>277</v>
      </c>
      <c r="G18" s="81" t="s">
        <v>278</v>
      </c>
    </row>
    <row r="19" spans="1:7" s="97" customFormat="1" ht="16.5" customHeight="1">
      <c r="A19" s="74" t="s">
        <v>5</v>
      </c>
      <c r="B19" s="74"/>
      <c r="C19" s="74"/>
      <c r="D19" s="75" t="s">
        <v>6</v>
      </c>
      <c r="E19" s="76" t="s">
        <v>167</v>
      </c>
      <c r="F19" s="76" t="s">
        <v>111</v>
      </c>
      <c r="G19" s="76" t="s">
        <v>168</v>
      </c>
    </row>
    <row r="20" spans="1:7" s="97" customFormat="1" ht="46.5" customHeight="1">
      <c r="A20" s="77"/>
      <c r="B20" s="78" t="s">
        <v>26</v>
      </c>
      <c r="C20" s="79"/>
      <c r="D20" s="80" t="s">
        <v>169</v>
      </c>
      <c r="E20" s="81" t="s">
        <v>170</v>
      </c>
      <c r="F20" s="81" t="s">
        <v>171</v>
      </c>
      <c r="G20" s="81" t="s">
        <v>172</v>
      </c>
    </row>
    <row r="21" spans="1:7" s="97" customFormat="1" ht="16.5" customHeight="1">
      <c r="A21" s="82"/>
      <c r="B21" s="82"/>
      <c r="C21" s="78" t="s">
        <v>12</v>
      </c>
      <c r="D21" s="80" t="s">
        <v>13</v>
      </c>
      <c r="E21" s="81" t="s">
        <v>173</v>
      </c>
      <c r="F21" s="81" t="s">
        <v>174</v>
      </c>
      <c r="G21" s="81" t="s">
        <v>175</v>
      </c>
    </row>
    <row r="22" spans="1:7" s="97" customFormat="1" ht="16.5" customHeight="1">
      <c r="A22" s="82"/>
      <c r="B22" s="82"/>
      <c r="C22" s="78" t="s">
        <v>14</v>
      </c>
      <c r="D22" s="80" t="s">
        <v>15</v>
      </c>
      <c r="E22" s="81" t="s">
        <v>176</v>
      </c>
      <c r="F22" s="81" t="s">
        <v>177</v>
      </c>
      <c r="G22" s="81" t="s">
        <v>178</v>
      </c>
    </row>
    <row r="23" spans="1:7" s="97" customFormat="1" ht="60.75" customHeight="1">
      <c r="A23" s="77"/>
      <c r="B23" s="78" t="s">
        <v>27</v>
      </c>
      <c r="C23" s="79"/>
      <c r="D23" s="80" t="s">
        <v>28</v>
      </c>
      <c r="E23" s="81" t="s">
        <v>179</v>
      </c>
      <c r="F23" s="81" t="s">
        <v>180</v>
      </c>
      <c r="G23" s="81" t="s">
        <v>181</v>
      </c>
    </row>
    <row r="24" spans="1:7" s="97" customFormat="1" ht="16.5" customHeight="1">
      <c r="A24" s="82"/>
      <c r="B24" s="82"/>
      <c r="C24" s="78" t="s">
        <v>29</v>
      </c>
      <c r="D24" s="80" t="s">
        <v>30</v>
      </c>
      <c r="E24" s="81" t="s">
        <v>179</v>
      </c>
      <c r="F24" s="81" t="s">
        <v>180</v>
      </c>
      <c r="G24" s="81" t="s">
        <v>181</v>
      </c>
    </row>
    <row r="25" spans="1:7" s="97" customFormat="1" ht="27" customHeight="1">
      <c r="A25" s="77"/>
      <c r="B25" s="78" t="s">
        <v>120</v>
      </c>
      <c r="C25" s="79"/>
      <c r="D25" s="80" t="s">
        <v>121</v>
      </c>
      <c r="E25" s="81" t="s">
        <v>182</v>
      </c>
      <c r="F25" s="81" t="s">
        <v>123</v>
      </c>
      <c r="G25" s="81" t="s">
        <v>183</v>
      </c>
    </row>
    <row r="26" spans="1:7" s="97" customFormat="1" ht="16.5" customHeight="1">
      <c r="A26" s="82"/>
      <c r="B26" s="82"/>
      <c r="C26" s="78" t="s">
        <v>16</v>
      </c>
      <c r="D26" s="80" t="s">
        <v>17</v>
      </c>
      <c r="E26" s="81" t="s">
        <v>184</v>
      </c>
      <c r="F26" s="81" t="s">
        <v>123</v>
      </c>
      <c r="G26" s="81" t="s">
        <v>185</v>
      </c>
    </row>
    <row r="27" spans="1:7" s="97" customFormat="1" ht="16.5" customHeight="1">
      <c r="A27" s="77"/>
      <c r="B27" s="78" t="s">
        <v>18</v>
      </c>
      <c r="C27" s="79"/>
      <c r="D27" s="80" t="s">
        <v>19</v>
      </c>
      <c r="E27" s="81" t="s">
        <v>186</v>
      </c>
      <c r="F27" s="81" t="s">
        <v>187</v>
      </c>
      <c r="G27" s="81" t="s">
        <v>188</v>
      </c>
    </row>
    <row r="28" spans="1:7" s="97" customFormat="1" ht="16.5" customHeight="1">
      <c r="A28" s="82"/>
      <c r="B28" s="82"/>
      <c r="C28" s="78" t="s">
        <v>16</v>
      </c>
      <c r="D28" s="80" t="s">
        <v>17</v>
      </c>
      <c r="E28" s="81" t="s">
        <v>189</v>
      </c>
      <c r="F28" s="81" t="s">
        <v>187</v>
      </c>
      <c r="G28" s="81" t="s">
        <v>190</v>
      </c>
    </row>
    <row r="29" spans="1:7" s="97" customFormat="1" ht="16.5" customHeight="1">
      <c r="A29" s="77"/>
      <c r="B29" s="78" t="s">
        <v>125</v>
      </c>
      <c r="C29" s="79"/>
      <c r="D29" s="80" t="s">
        <v>126</v>
      </c>
      <c r="E29" s="81" t="s">
        <v>191</v>
      </c>
      <c r="F29" s="81" t="s">
        <v>128</v>
      </c>
      <c r="G29" s="81" t="s">
        <v>192</v>
      </c>
    </row>
    <row r="30" spans="1:7" s="97" customFormat="1" ht="16.5" customHeight="1">
      <c r="A30" s="82"/>
      <c r="B30" s="82"/>
      <c r="C30" s="78" t="s">
        <v>16</v>
      </c>
      <c r="D30" s="80" t="s">
        <v>17</v>
      </c>
      <c r="E30" s="81" t="s">
        <v>191</v>
      </c>
      <c r="F30" s="81" t="s">
        <v>128</v>
      </c>
      <c r="G30" s="81" t="s">
        <v>192</v>
      </c>
    </row>
    <row r="31" spans="1:7" s="97" customFormat="1" ht="16.5" customHeight="1">
      <c r="A31" s="77"/>
      <c r="B31" s="78" t="s">
        <v>193</v>
      </c>
      <c r="C31" s="79"/>
      <c r="D31" s="80" t="s">
        <v>194</v>
      </c>
      <c r="E31" s="81" t="s">
        <v>195</v>
      </c>
      <c r="F31" s="81" t="s">
        <v>196</v>
      </c>
      <c r="G31" s="81" t="s">
        <v>197</v>
      </c>
    </row>
    <row r="32" spans="1:7" s="97" customFormat="1" ht="16.5" customHeight="1">
      <c r="A32" s="82"/>
      <c r="B32" s="82"/>
      <c r="C32" s="78" t="s">
        <v>22</v>
      </c>
      <c r="D32" s="80" t="s">
        <v>23</v>
      </c>
      <c r="E32" s="81" t="s">
        <v>198</v>
      </c>
      <c r="F32" s="81" t="s">
        <v>196</v>
      </c>
      <c r="G32" s="81" t="s">
        <v>199</v>
      </c>
    </row>
    <row r="33" spans="1:7" s="97" customFormat="1" ht="16.5" customHeight="1">
      <c r="A33" s="82"/>
      <c r="B33" s="82"/>
      <c r="C33" s="78" t="s">
        <v>12</v>
      </c>
      <c r="D33" s="80" t="s">
        <v>13</v>
      </c>
      <c r="E33" s="81" t="s">
        <v>200</v>
      </c>
      <c r="F33" s="81" t="s">
        <v>187</v>
      </c>
      <c r="G33" s="81" t="s">
        <v>201</v>
      </c>
    </row>
    <row r="34" spans="1:7" s="97" customFormat="1" ht="16.5" customHeight="1">
      <c r="A34" s="82"/>
      <c r="B34" s="82"/>
      <c r="C34" s="78" t="s">
        <v>14</v>
      </c>
      <c r="D34" s="80" t="s">
        <v>15</v>
      </c>
      <c r="E34" s="81" t="s">
        <v>202</v>
      </c>
      <c r="F34" s="81" t="s">
        <v>171</v>
      </c>
      <c r="G34" s="81" t="s">
        <v>203</v>
      </c>
    </row>
    <row r="35" spans="1:7" s="97" customFormat="1" ht="16.5" customHeight="1">
      <c r="A35" s="77"/>
      <c r="B35" s="78" t="s">
        <v>7</v>
      </c>
      <c r="C35" s="79"/>
      <c r="D35" s="80" t="s">
        <v>8</v>
      </c>
      <c r="E35" s="81" t="s">
        <v>204</v>
      </c>
      <c r="F35" s="81" t="s">
        <v>131</v>
      </c>
      <c r="G35" s="81" t="s">
        <v>205</v>
      </c>
    </row>
    <row r="36" spans="1:7" s="97" customFormat="1" ht="16.5" customHeight="1">
      <c r="A36" s="82"/>
      <c r="B36" s="82"/>
      <c r="C36" s="78" t="s">
        <v>16</v>
      </c>
      <c r="D36" s="80" t="s">
        <v>17</v>
      </c>
      <c r="E36" s="81" t="s">
        <v>206</v>
      </c>
      <c r="F36" s="81" t="s">
        <v>131</v>
      </c>
      <c r="G36" s="81" t="s">
        <v>207</v>
      </c>
    </row>
    <row r="37" spans="1:7" s="97" customFormat="1" ht="16.5" customHeight="1">
      <c r="A37" s="74" t="s">
        <v>135</v>
      </c>
      <c r="B37" s="74"/>
      <c r="C37" s="74"/>
      <c r="D37" s="75" t="s">
        <v>136</v>
      </c>
      <c r="E37" s="76" t="s">
        <v>208</v>
      </c>
      <c r="F37" s="76" t="s">
        <v>138</v>
      </c>
      <c r="G37" s="76" t="s">
        <v>209</v>
      </c>
    </row>
    <row r="38" spans="1:7" s="97" customFormat="1" ht="16.5" customHeight="1">
      <c r="A38" s="77"/>
      <c r="B38" s="78" t="s">
        <v>140</v>
      </c>
      <c r="C38" s="79"/>
      <c r="D38" s="80" t="s">
        <v>141</v>
      </c>
      <c r="E38" s="81" t="s">
        <v>210</v>
      </c>
      <c r="F38" s="81" t="s">
        <v>138</v>
      </c>
      <c r="G38" s="81" t="s">
        <v>211</v>
      </c>
    </row>
    <row r="39" spans="1:7" s="97" customFormat="1" ht="16.5" customHeight="1">
      <c r="A39" s="82"/>
      <c r="B39" s="82"/>
      <c r="C39" s="78" t="s">
        <v>212</v>
      </c>
      <c r="D39" s="80" t="s">
        <v>213</v>
      </c>
      <c r="E39" s="81" t="s">
        <v>210</v>
      </c>
      <c r="F39" s="81" t="s">
        <v>138</v>
      </c>
      <c r="G39" s="81" t="s">
        <v>211</v>
      </c>
    </row>
    <row r="40" spans="1:7" s="97" customFormat="1" ht="5.25" customHeight="1">
      <c r="A40" s="240"/>
      <c r="B40" s="240"/>
      <c r="C40" s="240"/>
      <c r="D40" s="241"/>
      <c r="E40" s="241"/>
      <c r="F40" s="241"/>
      <c r="G40" s="241"/>
    </row>
    <row r="41" spans="1:7" s="97" customFormat="1" ht="16.5" customHeight="1">
      <c r="A41" s="242" t="s">
        <v>9</v>
      </c>
      <c r="B41" s="242"/>
      <c r="C41" s="242"/>
      <c r="D41" s="242"/>
      <c r="E41" s="83" t="s">
        <v>214</v>
      </c>
      <c r="F41" s="83" t="s">
        <v>143</v>
      </c>
      <c r="G41" s="83" t="s">
        <v>215</v>
      </c>
    </row>
    <row r="42" spans="1:7" s="97" customFormat="1" ht="12.75">
      <c r="A42" s="95"/>
      <c r="B42" s="95"/>
      <c r="C42" s="95"/>
      <c r="D42" s="95"/>
      <c r="E42" s="95"/>
      <c r="F42" s="95"/>
      <c r="G42" s="95"/>
    </row>
    <row r="43" spans="1:7" s="85" customFormat="1" ht="14.25" customHeight="1">
      <c r="A43" s="238" t="s">
        <v>92</v>
      </c>
      <c r="B43" s="238"/>
      <c r="C43" s="73"/>
      <c r="D43" s="73"/>
      <c r="E43" s="84"/>
      <c r="F43" s="84"/>
      <c r="G43" s="84"/>
    </row>
    <row r="44" spans="1:7" s="86" customFormat="1" ht="17.25" customHeight="1">
      <c r="A44" s="8" t="s">
        <v>93</v>
      </c>
      <c r="B44" s="231" t="s">
        <v>94</v>
      </c>
      <c r="C44" s="239"/>
      <c r="D44" s="236"/>
      <c r="E44" s="9">
        <f>E46+E49+E50+E51+E52</f>
        <v>21398299.35</v>
      </c>
      <c r="F44" s="9">
        <f>F46+F49+F50+F51+F52</f>
        <v>65290</v>
      </c>
      <c r="G44" s="9">
        <f>G46+G49+G50+G51+G52</f>
        <v>21463589.35</v>
      </c>
    </row>
    <row r="45" spans="1:7" s="86" customFormat="1" ht="13.5" customHeight="1">
      <c r="A45" s="8"/>
      <c r="B45" s="8" t="s">
        <v>95</v>
      </c>
      <c r="C45" s="10"/>
      <c r="D45" s="8"/>
      <c r="E45" s="8"/>
      <c r="F45" s="11"/>
      <c r="G45" s="12"/>
    </row>
    <row r="46" spans="1:7" s="86" customFormat="1" ht="15">
      <c r="A46" s="8"/>
      <c r="B46" s="8" t="s">
        <v>32</v>
      </c>
      <c r="C46" s="8" t="s">
        <v>33</v>
      </c>
      <c r="D46" s="10"/>
      <c r="E46" s="9">
        <f>E47+E48</f>
        <v>13618252.350000001</v>
      </c>
      <c r="F46" s="13">
        <f>F47+F48</f>
        <v>2241</v>
      </c>
      <c r="G46" s="13">
        <f>G47+G48</f>
        <v>13620493.350000001</v>
      </c>
    </row>
    <row r="47" spans="1:7" s="86" customFormat="1" ht="15">
      <c r="A47" s="8"/>
      <c r="B47" s="8"/>
      <c r="C47" s="8" t="s">
        <v>34</v>
      </c>
      <c r="D47" s="96"/>
      <c r="E47" s="12">
        <v>8202033.98</v>
      </c>
      <c r="F47" s="9">
        <v>-186</v>
      </c>
      <c r="G47" s="13">
        <f aca="true" t="shared" si="0" ref="G47:G52">E47+F47</f>
        <v>8201847.98</v>
      </c>
    </row>
    <row r="48" spans="1:7" s="86" customFormat="1" ht="15">
      <c r="A48" s="8"/>
      <c r="B48" s="8"/>
      <c r="C48" s="8" t="s">
        <v>35</v>
      </c>
      <c r="D48" s="96"/>
      <c r="E48" s="12">
        <v>5416218.37</v>
      </c>
      <c r="F48" s="9">
        <v>2427</v>
      </c>
      <c r="G48" s="13">
        <f t="shared" si="0"/>
        <v>5418645.37</v>
      </c>
    </row>
    <row r="49" spans="1:7" s="86" customFormat="1" ht="15">
      <c r="A49" s="8"/>
      <c r="B49" s="8" t="s">
        <v>36</v>
      </c>
      <c r="C49" s="8" t="s">
        <v>37</v>
      </c>
      <c r="D49" s="96"/>
      <c r="E49" s="12">
        <v>5552721</v>
      </c>
      <c r="F49" s="9"/>
      <c r="G49" s="13">
        <f t="shared" si="0"/>
        <v>5552721</v>
      </c>
    </row>
    <row r="50" spans="1:7" s="86" customFormat="1" ht="15">
      <c r="A50" s="8"/>
      <c r="B50" s="8" t="s">
        <v>38</v>
      </c>
      <c r="C50" s="8" t="s">
        <v>39</v>
      </c>
      <c r="D50" s="96"/>
      <c r="E50" s="12">
        <v>1855740</v>
      </c>
      <c r="F50" s="9">
        <v>63049</v>
      </c>
      <c r="G50" s="13">
        <f t="shared" si="0"/>
        <v>1918789</v>
      </c>
    </row>
    <row r="51" spans="1:7" ht="25.5" customHeight="1">
      <c r="A51" s="8"/>
      <c r="B51" s="8" t="s">
        <v>40</v>
      </c>
      <c r="C51" s="231" t="s">
        <v>41</v>
      </c>
      <c r="D51" s="236"/>
      <c r="E51" s="9">
        <v>61586</v>
      </c>
      <c r="F51" s="11"/>
      <c r="G51" s="13">
        <f t="shared" si="0"/>
        <v>61586</v>
      </c>
    </row>
    <row r="52" spans="1:7" ht="15">
      <c r="A52" s="8"/>
      <c r="B52" s="8" t="s">
        <v>42</v>
      </c>
      <c r="C52" s="231" t="s">
        <v>43</v>
      </c>
      <c r="D52" s="236"/>
      <c r="E52" s="9">
        <v>310000</v>
      </c>
      <c r="F52" s="11"/>
      <c r="G52" s="13">
        <f t="shared" si="0"/>
        <v>310000</v>
      </c>
    </row>
    <row r="53" spans="1:7" ht="15">
      <c r="A53" s="14"/>
      <c r="B53" s="15"/>
      <c r="C53" s="15"/>
      <c r="D53" s="15"/>
      <c r="E53" s="15"/>
      <c r="F53" s="15"/>
      <c r="G53" s="12"/>
    </row>
    <row r="54" spans="1:7" ht="15">
      <c r="A54" s="8" t="s">
        <v>44</v>
      </c>
      <c r="B54" s="229" t="s">
        <v>45</v>
      </c>
      <c r="C54" s="230"/>
      <c r="D54" s="230"/>
      <c r="E54" s="9">
        <v>4159377</v>
      </c>
      <c r="F54" s="9"/>
      <c r="G54" s="13">
        <f>E54+F54</f>
        <v>4159377</v>
      </c>
    </row>
    <row r="55" spans="1:7" ht="15">
      <c r="A55" s="8"/>
      <c r="B55" s="231" t="s">
        <v>46</v>
      </c>
      <c r="C55" s="232"/>
      <c r="D55" s="233"/>
      <c r="E55" s="10"/>
      <c r="F55" s="8"/>
      <c r="G55" s="9"/>
    </row>
    <row r="56" spans="1:7" ht="29.25" customHeight="1">
      <c r="A56" s="8"/>
      <c r="B56" s="229" t="s">
        <v>47</v>
      </c>
      <c r="C56" s="237"/>
      <c r="D56" s="237"/>
      <c r="E56" s="9">
        <v>30750</v>
      </c>
      <c r="F56" s="9"/>
      <c r="G56" s="13">
        <f>E56+F56</f>
        <v>30750</v>
      </c>
    </row>
    <row r="57" spans="5:7" ht="8.25" customHeight="1" hidden="1">
      <c r="E57" s="9">
        <v>0</v>
      </c>
      <c r="F57" s="9">
        <v>30750</v>
      </c>
      <c r="G57" s="13">
        <f>E57+F57</f>
        <v>30750</v>
      </c>
    </row>
    <row r="58" spans="5:7" ht="15" customHeight="1">
      <c r="E58" s="87"/>
      <c r="F58" s="87"/>
      <c r="G58" s="88"/>
    </row>
    <row r="59" spans="5:6" ht="15">
      <c r="E59" s="100" t="s">
        <v>218</v>
      </c>
      <c r="F59" s="99"/>
    </row>
    <row r="60" spans="5:6" ht="15">
      <c r="E60" s="4"/>
      <c r="F60" s="99"/>
    </row>
    <row r="61" spans="5:6" ht="15">
      <c r="E61" s="4" t="s">
        <v>217</v>
      </c>
      <c r="F61" s="99"/>
    </row>
    <row r="63" spans="1:7" s="5" customFormat="1" ht="27.75" customHeight="1">
      <c r="A63" s="94"/>
      <c r="B63" s="94"/>
      <c r="C63" s="94"/>
      <c r="D63" s="94"/>
      <c r="E63" s="94"/>
      <c r="F63" s="94"/>
      <c r="G63" s="94"/>
    </row>
    <row r="64" spans="1:7" s="5" customFormat="1" ht="24.75" customHeight="1">
      <c r="A64" s="94"/>
      <c r="B64" s="94"/>
      <c r="C64" s="94"/>
      <c r="D64" s="94"/>
      <c r="E64" s="94"/>
      <c r="F64" s="94"/>
      <c r="G64" s="94"/>
    </row>
    <row r="65" spans="1:7" s="5" customFormat="1" ht="16.5" customHeight="1">
      <c r="A65" s="94"/>
      <c r="B65" s="94"/>
      <c r="C65" s="94"/>
      <c r="D65" s="94"/>
      <c r="E65" s="94"/>
      <c r="F65" s="94"/>
      <c r="G65" s="94"/>
    </row>
    <row r="66" spans="1:7" s="5" customFormat="1" ht="37.5" customHeight="1">
      <c r="A66" s="94"/>
      <c r="B66" s="94"/>
      <c r="C66" s="94"/>
      <c r="D66" s="94"/>
      <c r="E66" s="94"/>
      <c r="F66" s="94"/>
      <c r="G66" s="94"/>
    </row>
    <row r="67" spans="1:7" s="5" customFormat="1" ht="5.25" customHeight="1">
      <c r="A67" s="94"/>
      <c r="B67" s="94"/>
      <c r="C67" s="94"/>
      <c r="D67" s="94"/>
      <c r="E67" s="94"/>
      <c r="F67" s="94"/>
      <c r="G67" s="94"/>
    </row>
    <row r="68" spans="1:7" s="5" customFormat="1" ht="16.5" customHeight="1">
      <c r="A68" s="94"/>
      <c r="B68" s="94"/>
      <c r="C68" s="94"/>
      <c r="D68" s="94"/>
      <c r="E68" s="94"/>
      <c r="F68" s="94"/>
      <c r="G68" s="94"/>
    </row>
    <row r="69" spans="1:7" s="5" customFormat="1" ht="30" customHeight="1">
      <c r="A69" s="228"/>
      <c r="B69" s="228"/>
      <c r="C69" s="228"/>
      <c r="D69" s="228"/>
      <c r="E69" s="228"/>
      <c r="F69" s="228"/>
      <c r="G69" s="228"/>
    </row>
    <row r="70" spans="1:7" s="5" customFormat="1" ht="5.25" customHeight="1">
      <c r="A70" s="228"/>
      <c r="B70" s="228"/>
      <c r="C70" s="228"/>
      <c r="D70" s="228"/>
      <c r="E70" s="228"/>
      <c r="F70" s="228"/>
      <c r="G70" s="228"/>
    </row>
  </sheetData>
  <sheetProtection/>
  <mergeCells count="16">
    <mergeCell ref="A70:G70"/>
    <mergeCell ref="B54:D54"/>
    <mergeCell ref="B55:D55"/>
    <mergeCell ref="A6:G6"/>
    <mergeCell ref="A7:G7"/>
    <mergeCell ref="C52:D52"/>
    <mergeCell ref="B56:D56"/>
    <mergeCell ref="A69:G69"/>
    <mergeCell ref="C51:D51"/>
    <mergeCell ref="A8:G8"/>
    <mergeCell ref="A9:G9"/>
    <mergeCell ref="A43:B43"/>
    <mergeCell ref="B44:D44"/>
    <mergeCell ref="A40:C40"/>
    <mergeCell ref="D40:G40"/>
    <mergeCell ref="A41:D41"/>
  </mergeCells>
  <printOptions/>
  <pageMargins left="0.7" right="0.3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C83" sqref="C83"/>
    </sheetView>
  </sheetViews>
  <sheetFormatPr defaultColWidth="9.140625" defaultRowHeight="15"/>
  <cols>
    <col min="1" max="2" width="6.57421875" style="222" customWidth="1"/>
    <col min="3" max="3" width="39.57421875" style="114" customWidth="1"/>
    <col min="4" max="4" width="14.00390625" style="114" customWidth="1"/>
    <col min="5" max="5" width="10.421875" style="114" customWidth="1"/>
    <col min="6" max="6" width="10.00390625" style="116" bestFit="1" customWidth="1"/>
    <col min="7" max="16384" width="9.140625" style="117" customWidth="1"/>
  </cols>
  <sheetData>
    <row r="1" spans="1:4" ht="15.75">
      <c r="A1" s="113"/>
      <c r="B1" s="113"/>
      <c r="D1" s="115" t="s">
        <v>220</v>
      </c>
    </row>
    <row r="2" spans="1:10" ht="14.25" customHeight="1">
      <c r="A2" s="118"/>
      <c r="B2" s="118"/>
      <c r="D2" s="119" t="s">
        <v>216</v>
      </c>
      <c r="E2" s="118"/>
      <c r="F2" s="118"/>
      <c r="H2" s="118"/>
      <c r="I2" s="118"/>
      <c r="J2" s="118"/>
    </row>
    <row r="3" spans="1:10" ht="13.5" customHeight="1">
      <c r="A3" s="118"/>
      <c r="B3" s="118"/>
      <c r="D3" s="119" t="s">
        <v>31</v>
      </c>
      <c r="E3" s="118"/>
      <c r="F3" s="118"/>
      <c r="H3" s="118"/>
      <c r="I3" s="118"/>
      <c r="J3" s="118"/>
    </row>
    <row r="4" spans="1:4" ht="14.25" customHeight="1">
      <c r="A4" s="113"/>
      <c r="B4" s="113"/>
      <c r="D4" s="119" t="s">
        <v>271</v>
      </c>
    </row>
    <row r="5" spans="1:4" ht="28.5" customHeight="1">
      <c r="A5" s="113"/>
      <c r="B5" s="113"/>
      <c r="D5" s="119"/>
    </row>
    <row r="6" spans="1:6" ht="15">
      <c r="A6" s="243" t="s">
        <v>221</v>
      </c>
      <c r="B6" s="244"/>
      <c r="C6" s="244"/>
      <c r="D6" s="245"/>
      <c r="E6" s="245"/>
      <c r="F6" s="245"/>
    </row>
    <row r="7" spans="1:10" ht="14.25" customHeight="1">
      <c r="A7" s="246" t="s">
        <v>222</v>
      </c>
      <c r="B7" s="246"/>
      <c r="C7" s="246"/>
      <c r="D7" s="246"/>
      <c r="E7" s="246"/>
      <c r="F7" s="246"/>
      <c r="G7" s="120"/>
      <c r="H7" s="120"/>
      <c r="I7" s="120"/>
      <c r="J7" s="121"/>
    </row>
    <row r="8" spans="1:10" ht="24.75" customHeight="1">
      <c r="A8" s="120"/>
      <c r="B8" s="120"/>
      <c r="C8" s="120"/>
      <c r="D8" s="120"/>
      <c r="E8" s="120"/>
      <c r="F8" s="120"/>
      <c r="G8" s="120"/>
      <c r="H8" s="120"/>
      <c r="I8" s="120"/>
      <c r="J8" s="121"/>
    </row>
    <row r="9" spans="1:4" ht="15">
      <c r="A9" s="122"/>
      <c r="B9" s="122"/>
      <c r="C9" s="123"/>
      <c r="D9" s="123"/>
    </row>
    <row r="10" spans="1:6" ht="25.5">
      <c r="A10" s="124" t="s">
        <v>223</v>
      </c>
      <c r="B10" s="124" t="s">
        <v>224</v>
      </c>
      <c r="C10" s="124" t="s">
        <v>225</v>
      </c>
      <c r="D10" s="124" t="s">
        <v>226</v>
      </c>
      <c r="E10" s="124" t="s">
        <v>227</v>
      </c>
      <c r="F10" s="125" t="s">
        <v>228</v>
      </c>
    </row>
    <row r="11" spans="1:6" s="131" customFormat="1" ht="22.5" hidden="1">
      <c r="A11" s="126"/>
      <c r="B11" s="126"/>
      <c r="C11" s="127" t="s">
        <v>229</v>
      </c>
      <c r="D11" s="128">
        <v>1055510</v>
      </c>
      <c r="E11" s="129"/>
      <c r="F11" s="130">
        <f>D11+E11</f>
        <v>1055510</v>
      </c>
    </row>
    <row r="12" spans="1:6" s="131" customFormat="1" ht="22.5" hidden="1">
      <c r="A12" s="126"/>
      <c r="B12" s="126"/>
      <c r="C12" s="132" t="s">
        <v>230</v>
      </c>
      <c r="D12" s="133">
        <v>411250</v>
      </c>
      <c r="E12" s="134"/>
      <c r="F12" s="133">
        <f>D12+E12</f>
        <v>411250</v>
      </c>
    </row>
    <row r="13" spans="1:6" s="131" customFormat="1" ht="24.75" customHeight="1" hidden="1">
      <c r="A13" s="126"/>
      <c r="B13" s="126"/>
      <c r="C13" s="132" t="s">
        <v>231</v>
      </c>
      <c r="D13" s="133">
        <v>23000</v>
      </c>
      <c r="E13" s="134"/>
      <c r="F13" s="133">
        <f>D13+E13</f>
        <v>23000</v>
      </c>
    </row>
    <row r="14" spans="1:6" s="131" customFormat="1" ht="22.5" hidden="1">
      <c r="A14" s="126"/>
      <c r="B14" s="126"/>
      <c r="C14" s="132" t="s">
        <v>232</v>
      </c>
      <c r="D14" s="133">
        <v>20000</v>
      </c>
      <c r="E14" s="135"/>
      <c r="F14" s="133">
        <f>D14+E14</f>
        <v>20000</v>
      </c>
    </row>
    <row r="15" spans="1:6" s="131" customFormat="1" ht="22.5" hidden="1">
      <c r="A15" s="136"/>
      <c r="B15" s="136"/>
      <c r="C15" s="137" t="s">
        <v>233</v>
      </c>
      <c r="D15" s="138">
        <v>50000</v>
      </c>
      <c r="E15" s="139"/>
      <c r="F15" s="138">
        <f>D15+E15</f>
        <v>50000</v>
      </c>
    </row>
    <row r="16" spans="1:6" s="143" customFormat="1" ht="10.5" hidden="1">
      <c r="A16" s="140" t="s">
        <v>234</v>
      </c>
      <c r="B16" s="140" t="s">
        <v>152</v>
      </c>
      <c r="C16" s="141" t="s">
        <v>235</v>
      </c>
      <c r="D16" s="142">
        <f>SUM(D11:D15)</f>
        <v>1559760</v>
      </c>
      <c r="E16" s="142">
        <f>SUM(E11:E15)</f>
        <v>0</v>
      </c>
      <c r="F16" s="142">
        <f>SUM(F11:F15)</f>
        <v>1559760</v>
      </c>
    </row>
    <row r="17" spans="1:6" s="143" customFormat="1" ht="11.25" hidden="1">
      <c r="A17" s="144"/>
      <c r="B17" s="144"/>
      <c r="C17" s="145"/>
      <c r="D17" s="146"/>
      <c r="E17" s="147"/>
      <c r="F17" s="148"/>
    </row>
    <row r="18" spans="1:6" s="143" customFormat="1" ht="11.25" hidden="1">
      <c r="A18" s="144"/>
      <c r="B18" s="144"/>
      <c r="C18" s="132" t="s">
        <v>236</v>
      </c>
      <c r="D18" s="133">
        <v>100000</v>
      </c>
      <c r="E18" s="149"/>
      <c r="F18" s="133">
        <f>D18+E18</f>
        <v>100000</v>
      </c>
    </row>
    <row r="19" spans="1:6" s="143" customFormat="1" ht="22.5" hidden="1">
      <c r="A19" s="144"/>
      <c r="B19" s="144"/>
      <c r="C19" s="132" t="s">
        <v>237</v>
      </c>
      <c r="D19" s="133">
        <v>215000</v>
      </c>
      <c r="E19" s="150"/>
      <c r="F19" s="133">
        <f>D19+E19</f>
        <v>215000</v>
      </c>
    </row>
    <row r="20" spans="1:6" s="131" customFormat="1" ht="11.25" hidden="1">
      <c r="A20" s="126"/>
      <c r="B20" s="126"/>
      <c r="C20" s="132" t="s">
        <v>238</v>
      </c>
      <c r="D20" s="133">
        <v>75000</v>
      </c>
      <c r="E20" s="135"/>
      <c r="F20" s="133">
        <f>D20+E20</f>
        <v>75000</v>
      </c>
    </row>
    <row r="21" spans="1:6" s="131" customFormat="1" ht="22.5" hidden="1">
      <c r="A21" s="136"/>
      <c r="B21" s="136"/>
      <c r="C21" s="137" t="s">
        <v>239</v>
      </c>
      <c r="D21" s="138">
        <v>140000</v>
      </c>
      <c r="E21" s="151"/>
      <c r="F21" s="138">
        <f>D21+E21</f>
        <v>140000</v>
      </c>
    </row>
    <row r="22" spans="1:6" s="143" customFormat="1" ht="10.5" hidden="1">
      <c r="A22" s="152">
        <v>60014</v>
      </c>
      <c r="B22" s="152">
        <v>6050</v>
      </c>
      <c r="C22" s="141" t="s">
        <v>235</v>
      </c>
      <c r="D22" s="142">
        <f>SUM(D18:D21)</f>
        <v>530000</v>
      </c>
      <c r="E22" s="142">
        <f>SUM(E18:E21)</f>
        <v>0</v>
      </c>
      <c r="F22" s="142">
        <f>SUM(F18:F21)</f>
        <v>530000</v>
      </c>
    </row>
    <row r="23" spans="1:6" s="143" customFormat="1" ht="11.25" hidden="1">
      <c r="A23" s="153"/>
      <c r="B23" s="153"/>
      <c r="C23" s="145"/>
      <c r="D23" s="146"/>
      <c r="E23" s="147"/>
      <c r="F23" s="148"/>
    </row>
    <row r="24" spans="1:6" s="131" customFormat="1" ht="11.25" hidden="1">
      <c r="A24" s="126"/>
      <c r="B24" s="126"/>
      <c r="C24" s="132" t="s">
        <v>240</v>
      </c>
      <c r="D24" s="133">
        <v>202000</v>
      </c>
      <c r="E24" s="134"/>
      <c r="F24" s="133">
        <f>D24+E24</f>
        <v>202000</v>
      </c>
    </row>
    <row r="25" spans="1:6" s="131" customFormat="1" ht="22.5" hidden="1">
      <c r="A25" s="126"/>
      <c r="B25" s="136"/>
      <c r="C25" s="137" t="s">
        <v>241</v>
      </c>
      <c r="D25" s="138">
        <v>15000</v>
      </c>
      <c r="E25" s="151"/>
      <c r="F25" s="133">
        <f>D25+E25</f>
        <v>15000</v>
      </c>
    </row>
    <row r="26" spans="1:6" s="131" customFormat="1" ht="22.5" hidden="1">
      <c r="A26" s="126"/>
      <c r="B26" s="136"/>
      <c r="C26" s="137" t="s">
        <v>242</v>
      </c>
      <c r="D26" s="138">
        <v>105577</v>
      </c>
      <c r="E26" s="151"/>
      <c r="F26" s="138">
        <f>D26+E26</f>
        <v>105577</v>
      </c>
    </row>
    <row r="27" spans="1:6" s="131" customFormat="1" ht="22.5" hidden="1">
      <c r="A27" s="126"/>
      <c r="B27" s="154"/>
      <c r="C27" s="155" t="s">
        <v>243</v>
      </c>
      <c r="D27" s="156">
        <v>13100</v>
      </c>
      <c r="E27" s="156"/>
      <c r="F27" s="156">
        <f>D27+E27</f>
        <v>13100</v>
      </c>
    </row>
    <row r="28" spans="1:6" s="143" customFormat="1" ht="10.5" hidden="1">
      <c r="A28" s="152">
        <v>60016</v>
      </c>
      <c r="B28" s="152">
        <v>6050</v>
      </c>
      <c r="C28" s="141" t="s">
        <v>235</v>
      </c>
      <c r="D28" s="142">
        <f>SUM(D24:D27)</f>
        <v>335677</v>
      </c>
      <c r="E28" s="142">
        <f>SUM(E24:E27)</f>
        <v>0</v>
      </c>
      <c r="F28" s="142">
        <f>SUM(F24:F27)</f>
        <v>335677</v>
      </c>
    </row>
    <row r="29" spans="1:6" s="143" customFormat="1" ht="11.25">
      <c r="A29" s="157"/>
      <c r="B29" s="157"/>
      <c r="C29" s="158"/>
      <c r="D29" s="159"/>
      <c r="E29" s="160"/>
      <c r="F29" s="161"/>
    </row>
    <row r="30" spans="1:6" s="143" customFormat="1" ht="22.5">
      <c r="A30" s="162"/>
      <c r="B30" s="163"/>
      <c r="C30" s="164" t="s">
        <v>244</v>
      </c>
      <c r="D30" s="165">
        <v>534000</v>
      </c>
      <c r="E30" s="165">
        <v>-12000</v>
      </c>
      <c r="F30" s="165">
        <f>D30+E30</f>
        <v>522000</v>
      </c>
    </row>
    <row r="31" spans="1:6" s="143" customFormat="1" ht="10.5">
      <c r="A31" s="166">
        <v>70005</v>
      </c>
      <c r="B31" s="167">
        <v>6060</v>
      </c>
      <c r="C31" s="168" t="s">
        <v>235</v>
      </c>
      <c r="D31" s="169">
        <f>D30</f>
        <v>534000</v>
      </c>
      <c r="E31" s="169">
        <f>E30</f>
        <v>-12000</v>
      </c>
      <c r="F31" s="169">
        <f>F30</f>
        <v>522000</v>
      </c>
    </row>
    <row r="32" spans="1:6" s="143" customFormat="1" ht="11.25">
      <c r="A32" s="157"/>
      <c r="B32" s="157"/>
      <c r="C32" s="158"/>
      <c r="D32" s="159"/>
      <c r="E32" s="170"/>
      <c r="F32" s="161"/>
    </row>
    <row r="33" spans="1:6" s="143" customFormat="1" ht="22.5">
      <c r="A33" s="171"/>
      <c r="B33" s="172"/>
      <c r="C33" s="173" t="s">
        <v>245</v>
      </c>
      <c r="D33" s="174">
        <v>12000</v>
      </c>
      <c r="E33" s="174">
        <v>12000</v>
      </c>
      <c r="F33" s="165">
        <f>D33+E33</f>
        <v>24000</v>
      </c>
    </row>
    <row r="34" spans="1:6" s="143" customFormat="1" ht="10.5">
      <c r="A34" s="166">
        <v>70005</v>
      </c>
      <c r="B34" s="166">
        <v>6050</v>
      </c>
      <c r="C34" s="168" t="s">
        <v>235</v>
      </c>
      <c r="D34" s="169">
        <f>D33</f>
        <v>12000</v>
      </c>
      <c r="E34" s="169">
        <f>E33</f>
        <v>12000</v>
      </c>
      <c r="F34" s="169">
        <f>F33</f>
        <v>24000</v>
      </c>
    </row>
    <row r="35" spans="1:6" s="143" customFormat="1" ht="11.25">
      <c r="A35" s="157"/>
      <c r="B35" s="157"/>
      <c r="C35" s="158"/>
      <c r="D35" s="159"/>
      <c r="E35" s="160"/>
      <c r="F35" s="161"/>
    </row>
    <row r="36" spans="1:6" s="131" customFormat="1" ht="11.25" hidden="1">
      <c r="A36" s="154"/>
      <c r="B36" s="154"/>
      <c r="C36" s="175" t="s">
        <v>246</v>
      </c>
      <c r="D36" s="176">
        <v>56430</v>
      </c>
      <c r="E36" s="177"/>
      <c r="F36" s="177">
        <f>D36+E36</f>
        <v>56430</v>
      </c>
    </row>
    <row r="37" spans="1:6" s="143" customFormat="1" ht="10.5" hidden="1">
      <c r="A37" s="152">
        <v>75023</v>
      </c>
      <c r="B37" s="152">
        <v>6060</v>
      </c>
      <c r="C37" s="141" t="s">
        <v>235</v>
      </c>
      <c r="D37" s="142">
        <f>D36</f>
        <v>56430</v>
      </c>
      <c r="E37" s="178">
        <f>E36</f>
        <v>0</v>
      </c>
      <c r="F37" s="169">
        <f>F36</f>
        <v>56430</v>
      </c>
    </row>
    <row r="38" spans="1:6" s="143" customFormat="1" ht="10.5" hidden="1">
      <c r="A38" s="157"/>
      <c r="B38" s="157"/>
      <c r="C38" s="158"/>
      <c r="D38" s="159"/>
      <c r="E38" s="159"/>
      <c r="F38" s="159"/>
    </row>
    <row r="39" spans="1:6" s="131" customFormat="1" ht="11.25" hidden="1">
      <c r="A39" s="126"/>
      <c r="B39" s="126"/>
      <c r="C39" s="132" t="s">
        <v>247</v>
      </c>
      <c r="D39" s="179">
        <v>5500</v>
      </c>
      <c r="E39" s="180"/>
      <c r="F39" s="181">
        <f>D39+E39</f>
        <v>5500</v>
      </c>
    </row>
    <row r="40" spans="1:6" s="131" customFormat="1" ht="11.25" hidden="1">
      <c r="A40" s="136"/>
      <c r="B40" s="136"/>
      <c r="C40" s="137" t="s">
        <v>248</v>
      </c>
      <c r="D40" s="182">
        <v>4500</v>
      </c>
      <c r="E40" s="183"/>
      <c r="F40" s="184">
        <f>D40+E40</f>
        <v>4500</v>
      </c>
    </row>
    <row r="41" spans="1:6" s="131" customFormat="1" ht="11.25" hidden="1">
      <c r="A41" s="126"/>
      <c r="B41" s="126">
        <v>6057</v>
      </c>
      <c r="C41" s="247" t="s">
        <v>249</v>
      </c>
      <c r="D41" s="133">
        <v>20910</v>
      </c>
      <c r="E41" s="133"/>
      <c r="F41" s="184">
        <f>D41+E41</f>
        <v>20910</v>
      </c>
    </row>
    <row r="42" spans="1:6" s="131" customFormat="1" ht="11.25" hidden="1">
      <c r="A42" s="126"/>
      <c r="B42" s="126">
        <v>6059</v>
      </c>
      <c r="C42" s="248"/>
      <c r="D42" s="185">
        <v>9840</v>
      </c>
      <c r="E42" s="185"/>
      <c r="F42" s="186">
        <f>D42+E42</f>
        <v>9840</v>
      </c>
    </row>
    <row r="43" spans="1:6" s="143" customFormat="1" ht="10.5" hidden="1">
      <c r="A43" s="187">
        <v>75095</v>
      </c>
      <c r="B43" s="187">
        <v>6060</v>
      </c>
      <c r="C43" s="188" t="s">
        <v>235</v>
      </c>
      <c r="D43" s="189">
        <f>SUM(D39:D42)</f>
        <v>40750</v>
      </c>
      <c r="E43" s="189">
        <f>SUM(E39:E42)</f>
        <v>0</v>
      </c>
      <c r="F43" s="189">
        <f>SUM(F39:F42)</f>
        <v>40750</v>
      </c>
    </row>
    <row r="44" spans="1:6" s="143" customFormat="1" ht="11.25" hidden="1">
      <c r="A44" s="157"/>
      <c r="B44" s="157"/>
      <c r="C44" s="158"/>
      <c r="D44" s="159"/>
      <c r="E44" s="159"/>
      <c r="F44" s="190"/>
    </row>
    <row r="45" spans="1:6" s="143" customFormat="1" ht="11.25" hidden="1">
      <c r="A45" s="191"/>
      <c r="B45" s="191"/>
      <c r="C45" s="192" t="s">
        <v>250</v>
      </c>
      <c r="D45" s="193">
        <v>10000</v>
      </c>
      <c r="E45" s="194"/>
      <c r="F45" s="193">
        <f>D45+E45</f>
        <v>10000</v>
      </c>
    </row>
    <row r="46" spans="1:6" s="143" customFormat="1" ht="11.25" hidden="1">
      <c r="A46" s="166">
        <v>75412</v>
      </c>
      <c r="B46" s="166">
        <v>6050</v>
      </c>
      <c r="C46" s="195" t="s">
        <v>235</v>
      </c>
      <c r="D46" s="169">
        <f>D45</f>
        <v>10000</v>
      </c>
      <c r="E46" s="169"/>
      <c r="F46" s="196">
        <f>F45</f>
        <v>10000</v>
      </c>
    </row>
    <row r="47" spans="1:6" s="143" customFormat="1" ht="11.25" hidden="1">
      <c r="A47" s="157"/>
      <c r="B47" s="157"/>
      <c r="C47" s="158"/>
      <c r="D47" s="159"/>
      <c r="E47" s="160"/>
      <c r="F47" s="161"/>
    </row>
    <row r="48" spans="1:6" s="131" customFormat="1" ht="11.25" hidden="1">
      <c r="A48" s="154"/>
      <c r="B48" s="154"/>
      <c r="C48" s="175" t="s">
        <v>251</v>
      </c>
      <c r="D48" s="176">
        <v>11500</v>
      </c>
      <c r="E48" s="197"/>
      <c r="F48" s="138">
        <f>D48+E48</f>
        <v>11500</v>
      </c>
    </row>
    <row r="49" spans="1:6" s="143" customFormat="1" ht="10.5" hidden="1">
      <c r="A49" s="152">
        <v>75412</v>
      </c>
      <c r="B49" s="152">
        <v>6060</v>
      </c>
      <c r="C49" s="141" t="s">
        <v>235</v>
      </c>
      <c r="D49" s="142">
        <v>11500</v>
      </c>
      <c r="E49" s="198">
        <f>E48</f>
        <v>0</v>
      </c>
      <c r="F49" s="142">
        <f>F48</f>
        <v>11500</v>
      </c>
    </row>
    <row r="50" spans="1:6" s="143" customFormat="1" ht="11.25" hidden="1">
      <c r="A50" s="157"/>
      <c r="B50" s="157"/>
      <c r="C50" s="158"/>
      <c r="D50" s="159"/>
      <c r="E50" s="160"/>
      <c r="F50" s="161"/>
    </row>
    <row r="51" spans="1:6" s="131" customFormat="1" ht="11.25" hidden="1">
      <c r="A51" s="154"/>
      <c r="B51" s="154"/>
      <c r="C51" s="175" t="s">
        <v>252</v>
      </c>
      <c r="D51" s="176">
        <v>87400</v>
      </c>
      <c r="E51" s="176"/>
      <c r="F51" s="176">
        <f>D51+E51</f>
        <v>87400</v>
      </c>
    </row>
    <row r="52" spans="1:6" s="143" customFormat="1" ht="10.5" hidden="1">
      <c r="A52" s="152">
        <v>90013</v>
      </c>
      <c r="B52" s="152">
        <v>6650</v>
      </c>
      <c r="C52" s="141" t="s">
        <v>235</v>
      </c>
      <c r="D52" s="142">
        <f>D51</f>
        <v>87400</v>
      </c>
      <c r="E52" s="142">
        <f>E51</f>
        <v>0</v>
      </c>
      <c r="F52" s="142">
        <f>F51</f>
        <v>87400</v>
      </c>
    </row>
    <row r="53" spans="1:6" s="143" customFormat="1" ht="11.25" hidden="1">
      <c r="A53" s="157"/>
      <c r="B53" s="157"/>
      <c r="C53" s="158"/>
      <c r="D53" s="159"/>
      <c r="E53" s="160"/>
      <c r="F53" s="161"/>
    </row>
    <row r="54" spans="1:6" s="131" customFormat="1" ht="22.5" hidden="1">
      <c r="A54" s="154"/>
      <c r="B54" s="154"/>
      <c r="C54" s="175" t="s">
        <v>253</v>
      </c>
      <c r="D54" s="176">
        <v>100000</v>
      </c>
      <c r="E54" s="199"/>
      <c r="F54" s="176">
        <f>D54+E54</f>
        <v>100000</v>
      </c>
    </row>
    <row r="55" spans="1:6" s="143" customFormat="1" ht="10.5" hidden="1">
      <c r="A55" s="152">
        <v>90015</v>
      </c>
      <c r="B55" s="152">
        <v>6050</v>
      </c>
      <c r="C55" s="141" t="s">
        <v>235</v>
      </c>
      <c r="D55" s="142">
        <v>100000</v>
      </c>
      <c r="E55" s="142">
        <f>E54</f>
        <v>0</v>
      </c>
      <c r="F55" s="142">
        <v>100000</v>
      </c>
    </row>
    <row r="56" spans="1:6" s="143" customFormat="1" ht="11.25" hidden="1">
      <c r="A56" s="157"/>
      <c r="B56" s="157"/>
      <c r="C56" s="158"/>
      <c r="D56" s="159"/>
      <c r="E56" s="160"/>
      <c r="F56" s="161"/>
    </row>
    <row r="57" spans="1:6" s="131" customFormat="1" ht="11.25" hidden="1">
      <c r="A57" s="126"/>
      <c r="B57" s="126"/>
      <c r="C57" s="132" t="s">
        <v>254</v>
      </c>
      <c r="D57" s="133">
        <v>60000</v>
      </c>
      <c r="E57" s="200"/>
      <c r="F57" s="133">
        <f>D57+E57</f>
        <v>60000</v>
      </c>
    </row>
    <row r="58" spans="1:6" s="131" customFormat="1" ht="11.25" hidden="1">
      <c r="A58" s="126"/>
      <c r="B58" s="126"/>
      <c r="C58" s="132" t="s">
        <v>255</v>
      </c>
      <c r="D58" s="133">
        <v>180000</v>
      </c>
      <c r="E58" s="200"/>
      <c r="F58" s="133">
        <f>D58+E58</f>
        <v>180000</v>
      </c>
    </row>
    <row r="59" spans="1:6" s="131" customFormat="1" ht="11.25" hidden="1">
      <c r="A59" s="136"/>
      <c r="B59" s="136"/>
      <c r="C59" s="137" t="s">
        <v>256</v>
      </c>
      <c r="D59" s="138">
        <v>200000</v>
      </c>
      <c r="E59" s="123"/>
      <c r="F59" s="161">
        <f>D59+E59</f>
        <v>200000</v>
      </c>
    </row>
    <row r="60" spans="1:6" s="131" customFormat="1" ht="11.25" hidden="1">
      <c r="A60" s="154"/>
      <c r="B60" s="154"/>
      <c r="C60" s="155" t="s">
        <v>257</v>
      </c>
      <c r="D60" s="201">
        <v>7450</v>
      </c>
      <c r="E60" s="156"/>
      <c r="F60" s="156">
        <f>D60+E60</f>
        <v>7450</v>
      </c>
    </row>
    <row r="61" spans="1:6" s="21" customFormat="1" ht="14.25" hidden="1">
      <c r="A61" s="152">
        <v>90017</v>
      </c>
      <c r="B61" s="152">
        <v>6210</v>
      </c>
      <c r="C61" s="141" t="s">
        <v>235</v>
      </c>
      <c r="D61" s="142">
        <f>SUM(D57:D60)</f>
        <v>447450</v>
      </c>
      <c r="E61" s="142">
        <f>SUM(E57:E60)</f>
        <v>0</v>
      </c>
      <c r="F61" s="142">
        <f>SUM(F57:F60)</f>
        <v>447450</v>
      </c>
    </row>
    <row r="62" spans="1:6" s="21" customFormat="1" ht="14.25" hidden="1">
      <c r="A62" s="157"/>
      <c r="B62" s="157"/>
      <c r="C62" s="158"/>
      <c r="D62" s="159"/>
      <c r="E62" s="202"/>
      <c r="F62" s="161"/>
    </row>
    <row r="63" spans="1:6" s="21" customFormat="1" ht="14.25" hidden="1">
      <c r="A63" s="203"/>
      <c r="B63" s="203"/>
      <c r="C63" s="204" t="s">
        <v>258</v>
      </c>
      <c r="D63" s="181">
        <v>25000</v>
      </c>
      <c r="E63" s="181"/>
      <c r="F63" s="181">
        <f>D63+E63</f>
        <v>25000</v>
      </c>
    </row>
    <row r="64" spans="1:6" ht="15" hidden="1">
      <c r="A64" s="205"/>
      <c r="B64" s="205"/>
      <c r="C64" s="206" t="s">
        <v>259</v>
      </c>
      <c r="D64" s="207">
        <v>100000</v>
      </c>
      <c r="E64" s="208"/>
      <c r="F64" s="209">
        <f>D64+E64</f>
        <v>100000</v>
      </c>
    </row>
    <row r="65" spans="1:6" s="21" customFormat="1" ht="14.25" hidden="1">
      <c r="A65" s="152">
        <v>92114</v>
      </c>
      <c r="B65" s="152">
        <v>6220</v>
      </c>
      <c r="C65" s="141" t="s">
        <v>235</v>
      </c>
      <c r="D65" s="142">
        <f>SUM(D63:D64)</f>
        <v>125000</v>
      </c>
      <c r="E65" s="142">
        <f>SUM(E63:E64)</f>
        <v>0</v>
      </c>
      <c r="F65" s="142">
        <f>SUM(F63:F64)</f>
        <v>125000</v>
      </c>
    </row>
    <row r="66" spans="1:6" s="21" customFormat="1" ht="14.25" hidden="1">
      <c r="A66" s="157"/>
      <c r="B66" s="157"/>
      <c r="C66" s="158"/>
      <c r="D66" s="159"/>
      <c r="E66" s="202"/>
      <c r="F66" s="161"/>
    </row>
    <row r="67" spans="1:6" ht="15" hidden="1">
      <c r="A67" s="126"/>
      <c r="B67" s="126"/>
      <c r="C67" s="132" t="s">
        <v>260</v>
      </c>
      <c r="D67" s="133">
        <v>9300</v>
      </c>
      <c r="E67" s="210"/>
      <c r="F67" s="133">
        <f>D67+E67</f>
        <v>9300</v>
      </c>
    </row>
    <row r="68" spans="1:6" ht="15" hidden="1">
      <c r="A68" s="126"/>
      <c r="B68" s="126"/>
      <c r="C68" s="132" t="s">
        <v>261</v>
      </c>
      <c r="D68" s="133">
        <v>10025</v>
      </c>
      <c r="E68" s="210"/>
      <c r="F68" s="133">
        <f>D68+E68</f>
        <v>10025</v>
      </c>
    </row>
    <row r="69" spans="1:6" ht="23.25" hidden="1">
      <c r="A69" s="126"/>
      <c r="B69" s="126"/>
      <c r="C69" s="132" t="s">
        <v>262</v>
      </c>
      <c r="D69" s="133">
        <v>8398</v>
      </c>
      <c r="E69" s="210"/>
      <c r="F69" s="133">
        <f>D69+E69</f>
        <v>8398</v>
      </c>
    </row>
    <row r="70" spans="1:6" ht="15" hidden="1">
      <c r="A70" s="126"/>
      <c r="B70" s="126"/>
      <c r="C70" s="132" t="s">
        <v>263</v>
      </c>
      <c r="D70" s="133">
        <v>1000</v>
      </c>
      <c r="E70" s="133"/>
      <c r="F70" s="133">
        <f>D70+E70</f>
        <v>1000</v>
      </c>
    </row>
    <row r="71" spans="1:6" ht="23.25" hidden="1">
      <c r="A71" s="126"/>
      <c r="B71" s="126"/>
      <c r="C71" s="132" t="s">
        <v>264</v>
      </c>
      <c r="D71" s="133">
        <v>3000</v>
      </c>
      <c r="E71" s="133"/>
      <c r="F71" s="133">
        <f>D71+E71</f>
        <v>3000</v>
      </c>
    </row>
    <row r="72" spans="1:6" ht="23.25" hidden="1">
      <c r="A72" s="126"/>
      <c r="B72" s="126"/>
      <c r="C72" s="132" t="s">
        <v>265</v>
      </c>
      <c r="D72" s="133">
        <v>3187</v>
      </c>
      <c r="E72" s="133"/>
      <c r="F72" s="133">
        <f>D72+E72</f>
        <v>3187</v>
      </c>
    </row>
    <row r="73" spans="1:6" ht="23.25" hidden="1">
      <c r="A73" s="126"/>
      <c r="B73" s="126"/>
      <c r="C73" s="132" t="s">
        <v>266</v>
      </c>
      <c r="D73" s="133">
        <v>177000</v>
      </c>
      <c r="E73" s="133"/>
      <c r="F73" s="133">
        <f>D73+E73</f>
        <v>177000</v>
      </c>
    </row>
    <row r="74" spans="1:6" ht="23.25" hidden="1">
      <c r="A74" s="136"/>
      <c r="B74" s="136"/>
      <c r="C74" s="132" t="s">
        <v>272</v>
      </c>
      <c r="D74" s="133">
        <v>16000</v>
      </c>
      <c r="E74" s="133"/>
      <c r="F74" s="133">
        <f>D74+E74</f>
        <v>16000</v>
      </c>
    </row>
    <row r="75" spans="1:6" ht="23.25" hidden="1">
      <c r="A75" s="136"/>
      <c r="B75" s="136"/>
      <c r="C75" s="211" t="s">
        <v>267</v>
      </c>
      <c r="D75" s="212">
        <v>13000</v>
      </c>
      <c r="E75" s="213"/>
      <c r="F75" s="212">
        <f>D75+E75</f>
        <v>13000</v>
      </c>
    </row>
    <row r="76" spans="1:6" ht="23.25" hidden="1">
      <c r="A76" s="154"/>
      <c r="B76" s="154"/>
      <c r="C76" s="175" t="s">
        <v>268</v>
      </c>
      <c r="D76" s="176">
        <v>68500</v>
      </c>
      <c r="E76" s="176"/>
      <c r="F76" s="176">
        <f>D76+E76</f>
        <v>68500</v>
      </c>
    </row>
    <row r="77" spans="1:6" s="21" customFormat="1" ht="14.25" hidden="1">
      <c r="A77" s="152">
        <v>92695</v>
      </c>
      <c r="B77" s="152">
        <v>6050</v>
      </c>
      <c r="C77" s="141" t="s">
        <v>235</v>
      </c>
      <c r="D77" s="142">
        <f>SUM(D67:D76)</f>
        <v>309410</v>
      </c>
      <c r="E77" s="142">
        <f>SUM(E67:E76)</f>
        <v>0</v>
      </c>
      <c r="F77" s="142">
        <f>SUM(F67:F76)</f>
        <v>309410</v>
      </c>
    </row>
    <row r="78" spans="1:6" s="21" customFormat="1" ht="14.25">
      <c r="A78" s="214"/>
      <c r="B78" s="215"/>
      <c r="C78" s="216"/>
      <c r="D78" s="217"/>
      <c r="E78" s="217"/>
      <c r="F78" s="218"/>
    </row>
    <row r="79" spans="1:6" ht="15">
      <c r="A79" s="219"/>
      <c r="B79" s="219"/>
      <c r="C79" s="220" t="s">
        <v>269</v>
      </c>
      <c r="D79" s="221">
        <f>D16+D22+D28+D37+D43+D49+D55+D61+D65+D77+D52+D31+D34+D46</f>
        <v>4159377</v>
      </c>
      <c r="E79" s="221">
        <f>E16+E22+E28+E37+E43+E49+E55+E61+E65+E77+E52+E31+E34+E46</f>
        <v>0</v>
      </c>
      <c r="F79" s="221">
        <f>F16+F22+F28+F37+F43+F49+F55+F61+F65+F77+F52+F31+F34+F46</f>
        <v>4159377</v>
      </c>
    </row>
    <row r="83" spans="1:5" ht="15">
      <c r="A83" s="122"/>
      <c r="B83" s="122"/>
      <c r="C83" s="160"/>
      <c r="D83" s="100" t="s">
        <v>218</v>
      </c>
      <c r="E83" s="99"/>
    </row>
    <row r="84" spans="1:5" ht="15">
      <c r="A84" s="122"/>
      <c r="B84" s="122"/>
      <c r="C84" s="160"/>
      <c r="D84" s="4"/>
      <c r="E84" s="99"/>
    </row>
    <row r="85" spans="1:5" ht="15">
      <c r="A85" s="122"/>
      <c r="B85" s="122"/>
      <c r="C85" s="160" t="s">
        <v>270</v>
      </c>
      <c r="D85" s="4" t="s">
        <v>217</v>
      </c>
      <c r="E85" s="99"/>
    </row>
    <row r="86" spans="4:5" ht="15">
      <c r="D86" s="117"/>
      <c r="E86" s="117"/>
    </row>
  </sheetData>
  <sheetProtection/>
  <mergeCells count="3">
    <mergeCell ref="A6:F6"/>
    <mergeCell ref="A7:F7"/>
    <mergeCell ref="C41:C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B12">
      <selection activeCell="B24" sqref="B24"/>
    </sheetView>
  </sheetViews>
  <sheetFormatPr defaultColWidth="9.140625" defaultRowHeight="15"/>
  <cols>
    <col min="1" max="1" width="4.28125" style="16" customWidth="1"/>
    <col min="2" max="2" width="24.57421875" style="17" customWidth="1"/>
    <col min="3" max="3" width="7.7109375" style="18" customWidth="1"/>
    <col min="4" max="4" width="5.28125" style="18" customWidth="1"/>
    <col min="5" max="5" width="6.8515625" style="18" customWidth="1"/>
    <col min="6" max="6" width="5.28125" style="19" customWidth="1"/>
    <col min="7" max="7" width="6.28125" style="19" customWidth="1"/>
    <col min="8" max="8" width="6.7109375" style="19" customWidth="1"/>
    <col min="9" max="10" width="5.7109375" style="19" customWidth="1"/>
    <col min="11" max="11" width="5.57421875" style="19" customWidth="1"/>
    <col min="12" max="13" width="5.7109375" style="19" customWidth="1"/>
    <col min="14" max="14" width="5.57421875" style="19" customWidth="1"/>
    <col min="15" max="15" width="6.140625" style="19" customWidth="1"/>
    <col min="16" max="16" width="7.00390625" style="19" customWidth="1"/>
    <col min="17" max="17" width="5.57421875" style="19" customWidth="1"/>
    <col min="18" max="18" width="5.8515625" style="19" customWidth="1"/>
    <col min="19" max="19" width="5.7109375" style="19" customWidth="1"/>
    <col min="20" max="20" width="6.00390625" style="19" customWidth="1"/>
    <col min="21" max="21" width="5.7109375" style="19" customWidth="1"/>
    <col min="22" max="23" width="6.140625" style="19" customWidth="1"/>
    <col min="24" max="24" width="5.421875" style="19" customWidth="1"/>
    <col min="25" max="25" width="6.421875" style="19" customWidth="1"/>
    <col min="26" max="26" width="0" style="21" hidden="1" customWidth="1"/>
    <col min="27" max="27" width="12.7109375" style="21" customWidth="1"/>
    <col min="28" max="253" width="9.140625" style="21" customWidth="1"/>
    <col min="254" max="254" width="4.28125" style="21" customWidth="1"/>
    <col min="255" max="255" width="24.57421875" style="21" customWidth="1"/>
    <col min="256" max="16384" width="7.7109375" style="21" customWidth="1"/>
  </cols>
  <sheetData>
    <row r="1" spans="16:21" ht="14.25">
      <c r="P1" s="20"/>
      <c r="T1" s="20" t="s">
        <v>24</v>
      </c>
      <c r="U1" s="20"/>
    </row>
    <row r="2" spans="16:21" ht="14.25">
      <c r="P2" s="20"/>
      <c r="T2" s="20" t="s">
        <v>216</v>
      </c>
      <c r="U2" s="20"/>
    </row>
    <row r="3" spans="16:21" ht="14.25">
      <c r="P3" s="20"/>
      <c r="T3" s="20" t="s">
        <v>48</v>
      </c>
      <c r="U3" s="20"/>
    </row>
    <row r="4" spans="20:21" ht="14.25">
      <c r="T4" s="20" t="s">
        <v>104</v>
      </c>
      <c r="U4" s="20"/>
    </row>
    <row r="6" spans="1:25" s="20" customFormat="1" ht="14.25">
      <c r="A6" s="16"/>
      <c r="B6" s="268" t="s">
        <v>49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9"/>
      <c r="W6" s="269"/>
      <c r="X6" s="269"/>
      <c r="Y6" s="19"/>
    </row>
    <row r="7" spans="1:25" s="20" customFormat="1" ht="14.25">
      <c r="A7" s="16"/>
      <c r="B7" s="17"/>
      <c r="C7" s="18"/>
      <c r="D7" s="18"/>
      <c r="E7" s="270" t="s">
        <v>50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19"/>
      <c r="V7" s="19"/>
      <c r="X7" s="19"/>
      <c r="Y7" s="19"/>
    </row>
    <row r="8" spans="1:25" s="20" customFormat="1" ht="14.25">
      <c r="A8" s="16"/>
      <c r="B8" s="17"/>
      <c r="C8" s="18"/>
      <c r="D8" s="18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9"/>
      <c r="V8" s="19"/>
      <c r="W8" s="19" t="s">
        <v>51</v>
      </c>
      <c r="X8" s="19"/>
      <c r="Y8" s="19"/>
    </row>
    <row r="9" spans="1:25" ht="14.25">
      <c r="A9" s="261" t="s">
        <v>52</v>
      </c>
      <c r="B9" s="262" t="s">
        <v>53</v>
      </c>
      <c r="C9" s="263" t="s">
        <v>54</v>
      </c>
      <c r="D9" s="24"/>
      <c r="E9" s="24"/>
      <c r="F9" s="272" t="s">
        <v>55</v>
      </c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</row>
    <row r="10" spans="1:26" ht="15">
      <c r="A10" s="261"/>
      <c r="B10" s="262"/>
      <c r="C10" s="262"/>
      <c r="D10" s="259">
        <v>600</v>
      </c>
      <c r="E10" s="267"/>
      <c r="F10" s="258"/>
      <c r="G10" s="259">
        <v>750</v>
      </c>
      <c r="H10" s="267"/>
      <c r="I10" s="267"/>
      <c r="J10" s="267"/>
      <c r="K10" s="258"/>
      <c r="L10" s="250">
        <v>754</v>
      </c>
      <c r="M10" s="250"/>
      <c r="N10" s="250"/>
      <c r="O10" s="250"/>
      <c r="P10" s="250">
        <v>900</v>
      </c>
      <c r="Q10" s="250"/>
      <c r="R10" s="250"/>
      <c r="S10" s="250"/>
      <c r="T10" s="259">
        <v>921</v>
      </c>
      <c r="U10" s="267"/>
      <c r="V10" s="258"/>
      <c r="W10" s="250">
        <v>926</v>
      </c>
      <c r="X10" s="250"/>
      <c r="Y10" s="250"/>
      <c r="Z10" s="25">
        <f>SUM(E9:Y9)</f>
        <v>0</v>
      </c>
    </row>
    <row r="11" spans="1:26" ht="15">
      <c r="A11" s="261"/>
      <c r="B11" s="262"/>
      <c r="C11" s="262"/>
      <c r="D11" s="26">
        <v>60014</v>
      </c>
      <c r="E11" s="257">
        <v>60016</v>
      </c>
      <c r="F11" s="258"/>
      <c r="G11" s="259">
        <v>75075</v>
      </c>
      <c r="H11" s="258"/>
      <c r="I11" s="259">
        <v>75095</v>
      </c>
      <c r="J11" s="260"/>
      <c r="K11" s="258"/>
      <c r="L11" s="250">
        <v>75412</v>
      </c>
      <c r="M11" s="250"/>
      <c r="N11" s="250"/>
      <c r="O11" s="250"/>
      <c r="P11" s="250">
        <v>90003</v>
      </c>
      <c r="Q11" s="250"/>
      <c r="R11" s="250">
        <v>90004</v>
      </c>
      <c r="S11" s="251"/>
      <c r="T11" s="250">
        <v>92109</v>
      </c>
      <c r="U11" s="251"/>
      <c r="V11" s="27">
        <v>92195</v>
      </c>
      <c r="W11" s="250">
        <v>92695</v>
      </c>
      <c r="X11" s="250"/>
      <c r="Y11" s="250"/>
      <c r="Z11" s="25"/>
    </row>
    <row r="12" spans="1:26" ht="14.25">
      <c r="A12" s="261"/>
      <c r="B12" s="262"/>
      <c r="C12" s="262"/>
      <c r="D12" s="28">
        <v>6050</v>
      </c>
      <c r="E12" s="28">
        <v>4270</v>
      </c>
      <c r="F12" s="29">
        <v>6050</v>
      </c>
      <c r="G12" s="29">
        <v>4210</v>
      </c>
      <c r="H12" s="29">
        <v>4300</v>
      </c>
      <c r="I12" s="29">
        <v>4210</v>
      </c>
      <c r="J12" s="29">
        <v>4260</v>
      </c>
      <c r="K12" s="29">
        <v>6060</v>
      </c>
      <c r="L12" s="30">
        <v>4210</v>
      </c>
      <c r="M12" s="30">
        <v>4270</v>
      </c>
      <c r="N12" s="30">
        <v>4300</v>
      </c>
      <c r="O12" s="30">
        <v>6060</v>
      </c>
      <c r="P12" s="30">
        <v>4210</v>
      </c>
      <c r="Q12" s="30">
        <v>4300</v>
      </c>
      <c r="R12" s="30">
        <v>4210</v>
      </c>
      <c r="S12" s="30">
        <v>4300</v>
      </c>
      <c r="T12" s="29">
        <v>4210</v>
      </c>
      <c r="U12" s="29">
        <v>4300</v>
      </c>
      <c r="V12" s="30">
        <v>4210</v>
      </c>
      <c r="W12" s="30">
        <v>4210</v>
      </c>
      <c r="X12" s="30">
        <v>4300</v>
      </c>
      <c r="Y12" s="29">
        <v>6050</v>
      </c>
      <c r="Z12" s="25"/>
    </row>
    <row r="13" spans="1:26" ht="14.25">
      <c r="A13" s="31">
        <v>1</v>
      </c>
      <c r="B13" s="31">
        <v>2</v>
      </c>
      <c r="C13" s="31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15</v>
      </c>
      <c r="O13" s="32">
        <v>16</v>
      </c>
      <c r="P13" s="32">
        <v>17</v>
      </c>
      <c r="Q13" s="32">
        <v>18</v>
      </c>
      <c r="R13" s="32">
        <v>19</v>
      </c>
      <c r="S13" s="32">
        <v>20</v>
      </c>
      <c r="T13" s="32">
        <v>21</v>
      </c>
      <c r="U13" s="32">
        <v>22</v>
      </c>
      <c r="V13" s="32">
        <v>23</v>
      </c>
      <c r="W13" s="32">
        <v>24</v>
      </c>
      <c r="X13" s="33">
        <v>25</v>
      </c>
      <c r="Y13" s="112">
        <v>26</v>
      </c>
      <c r="Z13" s="25"/>
    </row>
    <row r="14" spans="1:26" s="37" customFormat="1" ht="14.25" hidden="1">
      <c r="A14" s="249">
        <v>1</v>
      </c>
      <c r="B14" s="34" t="s">
        <v>56</v>
      </c>
      <c r="C14" s="35">
        <f>C15+C16</f>
        <v>7524</v>
      </c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25"/>
    </row>
    <row r="15" spans="1:26" ht="14.25" hidden="1">
      <c r="A15" s="249"/>
      <c r="B15" s="38" t="s">
        <v>57</v>
      </c>
      <c r="C15" s="36">
        <f>SUM(E15:Y15)</f>
        <v>400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>
        <v>400</v>
      </c>
      <c r="Q15" s="36"/>
      <c r="R15" s="36"/>
      <c r="S15" s="36"/>
      <c r="T15" s="36"/>
      <c r="U15" s="36"/>
      <c r="V15" s="36"/>
      <c r="W15" s="36"/>
      <c r="X15" s="36"/>
      <c r="Y15" s="36"/>
      <c r="Z15" s="25">
        <f aca="true" t="shared" si="0" ref="Z15:Z25">SUM(E14:Y14)</f>
        <v>0</v>
      </c>
    </row>
    <row r="16" spans="1:26" ht="14.25" hidden="1">
      <c r="A16" s="249"/>
      <c r="B16" s="38" t="s">
        <v>58</v>
      </c>
      <c r="C16" s="36">
        <f>SUM(E16:Y16)</f>
        <v>7124</v>
      </c>
      <c r="D16" s="36"/>
      <c r="E16" s="36">
        <v>7124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25">
        <f t="shared" si="0"/>
        <v>400</v>
      </c>
    </row>
    <row r="17" spans="1:26" ht="14.25" hidden="1">
      <c r="A17" s="249">
        <v>2</v>
      </c>
      <c r="B17" s="34" t="s">
        <v>59</v>
      </c>
      <c r="C17" s="35">
        <f>C18+C19</f>
        <v>26777</v>
      </c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25">
        <f t="shared" si="0"/>
        <v>7124</v>
      </c>
    </row>
    <row r="18" spans="1:26" ht="14.25" hidden="1">
      <c r="A18" s="249"/>
      <c r="B18" s="38" t="s">
        <v>60</v>
      </c>
      <c r="C18" s="36">
        <v>1500</v>
      </c>
      <c r="D18" s="36"/>
      <c r="E18" s="36"/>
      <c r="F18" s="36"/>
      <c r="G18" s="39">
        <v>0</v>
      </c>
      <c r="H18" s="39">
        <v>1500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9"/>
      <c r="W18" s="36"/>
      <c r="X18" s="36"/>
      <c r="Y18" s="36"/>
      <c r="Z18" s="25">
        <f t="shared" si="0"/>
        <v>0</v>
      </c>
    </row>
    <row r="19" spans="1:26" ht="36" hidden="1">
      <c r="A19" s="249"/>
      <c r="B19" s="38" t="s">
        <v>61</v>
      </c>
      <c r="C19" s="36">
        <f>SUM(E19:Y19)</f>
        <v>25277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>
        <v>11500</v>
      </c>
      <c r="P19" s="36">
        <v>1100</v>
      </c>
      <c r="Q19" s="36">
        <v>100</v>
      </c>
      <c r="R19" s="36"/>
      <c r="S19" s="36">
        <v>577</v>
      </c>
      <c r="T19" s="36">
        <v>11500</v>
      </c>
      <c r="U19" s="36">
        <v>500</v>
      </c>
      <c r="V19" s="36"/>
      <c r="W19" s="36"/>
      <c r="X19" s="36"/>
      <c r="Y19" s="36"/>
      <c r="Z19" s="25">
        <f t="shared" si="0"/>
        <v>1500</v>
      </c>
    </row>
    <row r="20" spans="1:26" ht="14.25" hidden="1">
      <c r="A20" s="249">
        <v>3</v>
      </c>
      <c r="B20" s="34" t="s">
        <v>62</v>
      </c>
      <c r="C20" s="35">
        <f>C21+C22</f>
        <v>18798</v>
      </c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5">
        <f t="shared" si="0"/>
        <v>25277</v>
      </c>
    </row>
    <row r="21" spans="1:26" ht="14.25" hidden="1">
      <c r="A21" s="249"/>
      <c r="B21" s="40" t="s">
        <v>63</v>
      </c>
      <c r="C21" s="36">
        <f>SUM(E21:Y21)</f>
        <v>9300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9"/>
      <c r="W21" s="36"/>
      <c r="X21" s="36"/>
      <c r="Y21" s="36">
        <v>9300</v>
      </c>
      <c r="Z21" s="25">
        <f t="shared" si="0"/>
        <v>0</v>
      </c>
    </row>
    <row r="22" spans="1:26" ht="36" hidden="1">
      <c r="A22" s="249"/>
      <c r="B22" s="38" t="s">
        <v>64</v>
      </c>
      <c r="C22" s="36">
        <f>SUM(E22:Y22)</f>
        <v>9498</v>
      </c>
      <c r="D22" s="36"/>
      <c r="E22" s="36"/>
      <c r="F22" s="36"/>
      <c r="G22" s="36">
        <v>248</v>
      </c>
      <c r="H22" s="36"/>
      <c r="I22" s="36"/>
      <c r="J22" s="36"/>
      <c r="K22" s="36"/>
      <c r="L22" s="36">
        <v>2000</v>
      </c>
      <c r="M22" s="36"/>
      <c r="N22" s="36">
        <v>4000</v>
      </c>
      <c r="O22" s="36"/>
      <c r="P22" s="41">
        <v>3250</v>
      </c>
      <c r="Q22" s="42"/>
      <c r="R22" s="42"/>
      <c r="S22" s="42"/>
      <c r="T22" s="36"/>
      <c r="U22" s="36"/>
      <c r="V22" s="36"/>
      <c r="W22" s="36"/>
      <c r="X22" s="36"/>
      <c r="Y22" s="36"/>
      <c r="Z22" s="25">
        <f t="shared" si="0"/>
        <v>9300</v>
      </c>
    </row>
    <row r="23" spans="1:26" ht="14.25">
      <c r="A23" s="249">
        <v>4</v>
      </c>
      <c r="B23" s="34" t="s">
        <v>65</v>
      </c>
      <c r="C23" s="35">
        <f>C24+C25</f>
        <v>14834</v>
      </c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25">
        <f t="shared" si="0"/>
        <v>9498</v>
      </c>
    </row>
    <row r="24" spans="1:26" ht="36">
      <c r="A24" s="249"/>
      <c r="B24" s="92" t="s">
        <v>66</v>
      </c>
      <c r="C24" s="36">
        <v>500</v>
      </c>
      <c r="D24" s="36"/>
      <c r="E24" s="35"/>
      <c r="F24" s="36"/>
      <c r="G24" s="43" t="s">
        <v>99</v>
      </c>
      <c r="H24" s="43" t="s">
        <v>98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25">
        <f t="shared" si="0"/>
        <v>0</v>
      </c>
    </row>
    <row r="25" spans="1:26" ht="36" hidden="1">
      <c r="A25" s="249"/>
      <c r="B25" s="38" t="s">
        <v>64</v>
      </c>
      <c r="C25" s="36">
        <f>SUM(E25:Y25)</f>
        <v>14334</v>
      </c>
      <c r="D25" s="36"/>
      <c r="E25" s="36">
        <v>3834</v>
      </c>
      <c r="F25" s="36"/>
      <c r="G25" s="36"/>
      <c r="H25" s="36"/>
      <c r="I25" s="36"/>
      <c r="J25" s="36"/>
      <c r="K25" s="36">
        <v>4500</v>
      </c>
      <c r="L25" s="36">
        <v>1500</v>
      </c>
      <c r="M25" s="36"/>
      <c r="N25" s="36"/>
      <c r="O25" s="36"/>
      <c r="P25" s="36">
        <v>2000</v>
      </c>
      <c r="Q25" s="36"/>
      <c r="R25" s="36"/>
      <c r="S25" s="36">
        <v>1500</v>
      </c>
      <c r="T25" s="36"/>
      <c r="U25" s="36"/>
      <c r="V25" s="36"/>
      <c r="W25" s="36"/>
      <c r="X25" s="36">
        <v>1000</v>
      </c>
      <c r="Y25" s="36"/>
      <c r="Z25" s="25">
        <f t="shared" si="0"/>
        <v>0</v>
      </c>
    </row>
    <row r="26" spans="1:26" ht="14.25" hidden="1">
      <c r="A26" s="249">
        <v>5</v>
      </c>
      <c r="B26" s="34" t="s">
        <v>67</v>
      </c>
      <c r="C26" s="35">
        <f>C27+C28+C29</f>
        <v>12425</v>
      </c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25" t="e">
        <f>SUM(#REF!)</f>
        <v>#REF!</v>
      </c>
    </row>
    <row r="27" spans="1:26" ht="36" hidden="1">
      <c r="A27" s="249"/>
      <c r="B27" s="38" t="s">
        <v>66</v>
      </c>
      <c r="C27" s="36">
        <v>1800</v>
      </c>
      <c r="D27" s="36"/>
      <c r="E27" s="36"/>
      <c r="F27" s="36"/>
      <c r="G27" s="43" t="s">
        <v>89</v>
      </c>
      <c r="H27" s="43" t="s">
        <v>90</v>
      </c>
      <c r="I27" s="36"/>
      <c r="J27" s="36">
        <v>500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25">
        <f aca="true" t="shared" si="1" ref="Z27:Z32">SUM(E26:Y26)</f>
        <v>0</v>
      </c>
    </row>
    <row r="28" spans="1:26" ht="14.25" hidden="1">
      <c r="A28" s="249"/>
      <c r="B28" s="38" t="s">
        <v>68</v>
      </c>
      <c r="C28" s="36">
        <f>SUM(E28:Y28)</f>
        <v>600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>
        <v>600</v>
      </c>
      <c r="Q28" s="36"/>
      <c r="R28" s="36"/>
      <c r="S28" s="36"/>
      <c r="T28" s="36"/>
      <c r="U28" s="36"/>
      <c r="V28" s="36"/>
      <c r="W28" s="36"/>
      <c r="X28" s="36"/>
      <c r="Y28" s="36"/>
      <c r="Z28" s="25">
        <f t="shared" si="1"/>
        <v>500</v>
      </c>
    </row>
    <row r="29" spans="1:26" ht="37.5" customHeight="1" hidden="1">
      <c r="A29" s="249"/>
      <c r="B29" s="38" t="s">
        <v>69</v>
      </c>
      <c r="C29" s="36">
        <f>SUM(E29:Y29)</f>
        <v>10025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>
        <v>10025</v>
      </c>
      <c r="Z29" s="25">
        <f t="shared" si="1"/>
        <v>600</v>
      </c>
    </row>
    <row r="30" spans="1:26" ht="14.25" hidden="1">
      <c r="A30" s="249">
        <v>6</v>
      </c>
      <c r="B30" s="34" t="s">
        <v>70</v>
      </c>
      <c r="C30" s="35">
        <f>C31+C32</f>
        <v>11648</v>
      </c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25">
        <f t="shared" si="1"/>
        <v>10025</v>
      </c>
    </row>
    <row r="31" spans="1:26" ht="14.25" hidden="1">
      <c r="A31" s="249"/>
      <c r="B31" s="38" t="s">
        <v>60</v>
      </c>
      <c r="C31" s="36">
        <f>SUM(E31:Y31)</f>
        <v>500</v>
      </c>
      <c r="D31" s="36"/>
      <c r="E31" s="36"/>
      <c r="F31" s="36"/>
      <c r="G31" s="36"/>
      <c r="H31" s="36">
        <v>500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43"/>
      <c r="W31" s="36"/>
      <c r="X31" s="36"/>
      <c r="Y31" s="36"/>
      <c r="Z31" s="25">
        <f t="shared" si="1"/>
        <v>0</v>
      </c>
    </row>
    <row r="32" spans="1:26" ht="36" hidden="1">
      <c r="A32" s="249"/>
      <c r="B32" s="38" t="s">
        <v>71</v>
      </c>
      <c r="C32" s="36">
        <f>SUM(E32:Y32)</f>
        <v>11148</v>
      </c>
      <c r="D32" s="36"/>
      <c r="E32" s="36"/>
      <c r="F32" s="36"/>
      <c r="G32" s="36"/>
      <c r="H32" s="36"/>
      <c r="I32" s="36"/>
      <c r="J32" s="36"/>
      <c r="K32" s="36"/>
      <c r="L32" s="36">
        <v>1200</v>
      </c>
      <c r="M32" s="36"/>
      <c r="N32" s="36"/>
      <c r="O32" s="36"/>
      <c r="P32" s="36">
        <v>550</v>
      </c>
      <c r="Q32" s="36"/>
      <c r="R32" s="36"/>
      <c r="S32" s="36">
        <v>1000</v>
      </c>
      <c r="T32" s="36"/>
      <c r="U32" s="36"/>
      <c r="V32" s="43"/>
      <c r="W32" s="36"/>
      <c r="X32" s="36"/>
      <c r="Y32" s="36">
        <v>8398</v>
      </c>
      <c r="Z32" s="25">
        <f t="shared" si="1"/>
        <v>500</v>
      </c>
    </row>
    <row r="33" spans="1:25" ht="15" hidden="1">
      <c r="A33" s="261" t="s">
        <v>52</v>
      </c>
      <c r="B33" s="262" t="s">
        <v>53</v>
      </c>
      <c r="C33" s="263" t="s">
        <v>54</v>
      </c>
      <c r="D33" s="264" t="s">
        <v>55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</row>
    <row r="34" spans="1:26" ht="15" hidden="1">
      <c r="A34" s="261"/>
      <c r="B34" s="262"/>
      <c r="C34" s="262"/>
      <c r="D34" s="26">
        <v>600</v>
      </c>
      <c r="E34" s="259">
        <v>600</v>
      </c>
      <c r="F34" s="258"/>
      <c r="G34" s="259">
        <v>750</v>
      </c>
      <c r="H34" s="267"/>
      <c r="I34" s="267"/>
      <c r="J34" s="267"/>
      <c r="K34" s="258"/>
      <c r="L34" s="250">
        <v>754</v>
      </c>
      <c r="M34" s="250"/>
      <c r="N34" s="250"/>
      <c r="O34" s="250"/>
      <c r="P34" s="250">
        <v>900</v>
      </c>
      <c r="Q34" s="250"/>
      <c r="R34" s="250"/>
      <c r="S34" s="250"/>
      <c r="T34" s="259">
        <v>921</v>
      </c>
      <c r="U34" s="267"/>
      <c r="V34" s="258"/>
      <c r="W34" s="250">
        <v>926</v>
      </c>
      <c r="X34" s="250"/>
      <c r="Y34" s="250"/>
      <c r="Z34" s="25">
        <f>SUM(E33:Y33)</f>
        <v>0</v>
      </c>
    </row>
    <row r="35" spans="1:26" ht="15" hidden="1">
      <c r="A35" s="261"/>
      <c r="B35" s="262"/>
      <c r="C35" s="262"/>
      <c r="D35" s="28">
        <v>60014</v>
      </c>
      <c r="E35" s="257">
        <v>60016</v>
      </c>
      <c r="F35" s="258"/>
      <c r="G35" s="259">
        <v>75075</v>
      </c>
      <c r="H35" s="258"/>
      <c r="I35" s="259">
        <v>75095</v>
      </c>
      <c r="J35" s="260"/>
      <c r="K35" s="258"/>
      <c r="L35" s="250">
        <v>75412</v>
      </c>
      <c r="M35" s="250"/>
      <c r="N35" s="250"/>
      <c r="O35" s="250"/>
      <c r="P35" s="250">
        <v>90003</v>
      </c>
      <c r="Q35" s="250"/>
      <c r="R35" s="250">
        <v>90004</v>
      </c>
      <c r="S35" s="251"/>
      <c r="T35" s="250">
        <v>92109</v>
      </c>
      <c r="U35" s="251"/>
      <c r="V35" s="27">
        <v>92195</v>
      </c>
      <c r="W35" s="250">
        <v>92695</v>
      </c>
      <c r="X35" s="250"/>
      <c r="Y35" s="250"/>
      <c r="Z35" s="25"/>
    </row>
    <row r="36" spans="1:26" ht="14.25" hidden="1">
      <c r="A36" s="261"/>
      <c r="B36" s="262"/>
      <c r="C36" s="262"/>
      <c r="D36" s="28">
        <v>6050</v>
      </c>
      <c r="E36" s="28">
        <v>4270</v>
      </c>
      <c r="F36" s="29">
        <v>6050</v>
      </c>
      <c r="G36" s="29">
        <v>4210</v>
      </c>
      <c r="H36" s="29">
        <v>4300</v>
      </c>
      <c r="I36" s="29">
        <v>4210</v>
      </c>
      <c r="J36" s="29">
        <v>4260</v>
      </c>
      <c r="K36" s="29">
        <v>6060</v>
      </c>
      <c r="L36" s="30">
        <v>4210</v>
      </c>
      <c r="M36" s="30">
        <v>4270</v>
      </c>
      <c r="N36" s="44">
        <v>4300</v>
      </c>
      <c r="O36" s="30">
        <v>6060</v>
      </c>
      <c r="P36" s="30">
        <v>4210</v>
      </c>
      <c r="Q36" s="30">
        <v>4300</v>
      </c>
      <c r="R36" s="30">
        <v>4210</v>
      </c>
      <c r="S36" s="30">
        <v>4300</v>
      </c>
      <c r="T36" s="29">
        <v>4210</v>
      </c>
      <c r="U36" s="29">
        <v>4300</v>
      </c>
      <c r="V36" s="30">
        <v>4210</v>
      </c>
      <c r="W36" s="30">
        <v>4210</v>
      </c>
      <c r="X36" s="30">
        <v>4300</v>
      </c>
      <c r="Y36" s="30">
        <v>6050</v>
      </c>
      <c r="Z36" s="25"/>
    </row>
    <row r="37" spans="1:26" s="48" customFormat="1" ht="11.25" hidden="1">
      <c r="A37" s="31">
        <v>1</v>
      </c>
      <c r="B37" s="31">
        <v>2</v>
      </c>
      <c r="C37" s="31">
        <v>3</v>
      </c>
      <c r="D37" s="32">
        <v>4</v>
      </c>
      <c r="E37" s="32">
        <v>5</v>
      </c>
      <c r="F37" s="32">
        <v>6</v>
      </c>
      <c r="G37" s="32">
        <v>7</v>
      </c>
      <c r="H37" s="32">
        <v>8</v>
      </c>
      <c r="I37" s="32">
        <v>9</v>
      </c>
      <c r="J37" s="32">
        <v>10</v>
      </c>
      <c r="K37" s="32">
        <v>11</v>
      </c>
      <c r="L37" s="32">
        <v>12</v>
      </c>
      <c r="M37" s="32">
        <v>13</v>
      </c>
      <c r="N37" s="45">
        <v>14</v>
      </c>
      <c r="O37" s="32">
        <v>15</v>
      </c>
      <c r="P37" s="32">
        <v>16</v>
      </c>
      <c r="Q37" s="32">
        <v>17</v>
      </c>
      <c r="R37" s="32">
        <v>18</v>
      </c>
      <c r="S37" s="32">
        <v>19</v>
      </c>
      <c r="T37" s="32">
        <v>20</v>
      </c>
      <c r="U37" s="32">
        <v>21</v>
      </c>
      <c r="V37" s="32">
        <v>22</v>
      </c>
      <c r="W37" s="32">
        <v>23</v>
      </c>
      <c r="X37" s="32">
        <v>24</v>
      </c>
      <c r="Y37" s="46">
        <v>25</v>
      </c>
      <c r="Z37" s="47"/>
    </row>
    <row r="38" spans="1:26" s="37" customFormat="1" ht="14.25" hidden="1">
      <c r="A38" s="249">
        <v>7</v>
      </c>
      <c r="B38" s="34" t="s">
        <v>72</v>
      </c>
      <c r="C38" s="35">
        <f>SUM(C39:C41)</f>
        <v>11755</v>
      </c>
      <c r="D38" s="35"/>
      <c r="E38" s="36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25"/>
    </row>
    <row r="39" spans="1:26" s="37" customFormat="1" ht="24" hidden="1">
      <c r="A39" s="249"/>
      <c r="B39" s="38" t="s">
        <v>73</v>
      </c>
      <c r="C39" s="36">
        <f>SUM(E39:Y39)</f>
        <v>4655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>
        <v>1200</v>
      </c>
      <c r="Q39" s="36"/>
      <c r="R39" s="36">
        <v>1000</v>
      </c>
      <c r="S39" s="36">
        <v>200</v>
      </c>
      <c r="T39" s="36"/>
      <c r="U39" s="36"/>
      <c r="V39" s="36"/>
      <c r="W39" s="36">
        <v>2255</v>
      </c>
      <c r="X39" s="36"/>
      <c r="Y39" s="36"/>
      <c r="Z39" s="25"/>
    </row>
    <row r="40" spans="1:26" ht="24" hidden="1">
      <c r="A40" s="249"/>
      <c r="B40" s="38" t="s">
        <v>74</v>
      </c>
      <c r="C40" s="36">
        <f>SUM(E40:Y40)</f>
        <v>2600</v>
      </c>
      <c r="D40" s="36"/>
      <c r="E40" s="36"/>
      <c r="F40" s="36"/>
      <c r="G40" s="36">
        <v>400</v>
      </c>
      <c r="H40" s="36">
        <v>800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>
        <v>600</v>
      </c>
      <c r="U40" s="36">
        <v>800</v>
      </c>
      <c r="V40" s="36"/>
      <c r="W40" s="36"/>
      <c r="X40" s="36"/>
      <c r="Y40" s="36"/>
      <c r="Z40" s="25">
        <f>SUM(E38:Y38)</f>
        <v>0</v>
      </c>
    </row>
    <row r="41" spans="1:26" ht="36" hidden="1">
      <c r="A41" s="249"/>
      <c r="B41" s="38" t="s">
        <v>69</v>
      </c>
      <c r="C41" s="36">
        <v>4500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43"/>
      <c r="W41" s="36">
        <v>2500</v>
      </c>
      <c r="X41" s="43"/>
      <c r="Y41" s="43" t="s">
        <v>75</v>
      </c>
      <c r="Z41" s="25">
        <f>SUM(E39:Y39)</f>
        <v>4655</v>
      </c>
    </row>
    <row r="42" spans="1:26" ht="14.25" hidden="1">
      <c r="A42" s="249">
        <v>8</v>
      </c>
      <c r="B42" s="34" t="s">
        <v>76</v>
      </c>
      <c r="C42" s="35">
        <f>C43+C44</f>
        <v>15477</v>
      </c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25">
        <f>SUM(E41:Y41)</f>
        <v>2500</v>
      </c>
    </row>
    <row r="43" spans="1:26" ht="24" hidden="1">
      <c r="A43" s="249"/>
      <c r="B43" s="38" t="s">
        <v>77</v>
      </c>
      <c r="C43" s="36">
        <f>SUM(E43:Y43)</f>
        <v>3300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50">
        <v>300</v>
      </c>
      <c r="W43" s="36">
        <v>1400</v>
      </c>
      <c r="X43" s="36">
        <v>1600</v>
      </c>
      <c r="Y43" s="36"/>
      <c r="Z43" s="25">
        <f>SUM(E42:Y42)</f>
        <v>0</v>
      </c>
    </row>
    <row r="44" spans="1:26" ht="36" hidden="1">
      <c r="A44" s="249"/>
      <c r="B44" s="38" t="s">
        <v>61</v>
      </c>
      <c r="C44" s="36">
        <f>SUM(D44:Y44)</f>
        <v>12177</v>
      </c>
      <c r="D44" s="36">
        <v>7977</v>
      </c>
      <c r="E44" s="36"/>
      <c r="F44" s="36"/>
      <c r="G44" s="36"/>
      <c r="H44" s="36"/>
      <c r="I44" s="36">
        <v>2500</v>
      </c>
      <c r="J44" s="36"/>
      <c r="K44" s="36"/>
      <c r="L44" s="36"/>
      <c r="M44" s="36"/>
      <c r="N44" s="36"/>
      <c r="O44" s="36"/>
      <c r="P44" s="36">
        <v>1000</v>
      </c>
      <c r="Q44" s="36"/>
      <c r="R44" s="36"/>
      <c r="S44" s="36"/>
      <c r="T44" s="36"/>
      <c r="U44" s="36"/>
      <c r="V44" s="36"/>
      <c r="W44" s="36">
        <v>700</v>
      </c>
      <c r="X44" s="36"/>
      <c r="Y44" s="36"/>
      <c r="Z44" s="25">
        <f>SUM(E43:Y43)</f>
        <v>3300</v>
      </c>
    </row>
    <row r="45" spans="1:26" ht="14.25" hidden="1">
      <c r="A45" s="252">
        <v>9</v>
      </c>
      <c r="B45" s="34" t="s">
        <v>78</v>
      </c>
      <c r="C45" s="35">
        <f>C46+C47</f>
        <v>10042</v>
      </c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25">
        <f>SUM(E44:Y44)</f>
        <v>4200</v>
      </c>
    </row>
    <row r="46" spans="1:26" ht="14.25" hidden="1">
      <c r="A46" s="253"/>
      <c r="B46" s="40" t="s">
        <v>79</v>
      </c>
      <c r="C46" s="36">
        <f>SUM(E46:Y46)</f>
        <v>442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>
        <v>442</v>
      </c>
      <c r="Q46" s="36"/>
      <c r="R46" s="36"/>
      <c r="S46" s="36"/>
      <c r="T46" s="36"/>
      <c r="U46" s="36"/>
      <c r="V46" s="36"/>
      <c r="W46" s="36"/>
      <c r="X46" s="36"/>
      <c r="Y46" s="36"/>
      <c r="Z46" s="25">
        <f>SUM(E45:Y45)</f>
        <v>0</v>
      </c>
    </row>
    <row r="47" spans="1:26" ht="24" hidden="1">
      <c r="A47" s="254"/>
      <c r="B47" s="40" t="s">
        <v>80</v>
      </c>
      <c r="C47" s="36">
        <f>SUM(E47:Y47)</f>
        <v>9600</v>
      </c>
      <c r="D47" s="36"/>
      <c r="E47" s="36"/>
      <c r="F47" s="36">
        <v>9600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51"/>
      <c r="Y47" s="36"/>
      <c r="Z47" s="25"/>
    </row>
    <row r="48" spans="1:26" ht="14.25" hidden="1">
      <c r="A48" s="255">
        <v>10</v>
      </c>
      <c r="B48" s="52" t="s">
        <v>81</v>
      </c>
      <c r="C48" s="35">
        <f>C49+C50</f>
        <v>12933</v>
      </c>
      <c r="D48" s="35"/>
      <c r="E48" s="36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29"/>
      <c r="U48" s="29"/>
      <c r="V48" s="53"/>
      <c r="W48" s="53"/>
      <c r="X48" s="54"/>
      <c r="Y48" s="29"/>
      <c r="Z48" s="25">
        <f>SUM(E46:Y46)</f>
        <v>442</v>
      </c>
    </row>
    <row r="49" spans="1:26" s="37" customFormat="1" ht="14.25" hidden="1">
      <c r="A49" s="256"/>
      <c r="B49" s="55" t="s">
        <v>66</v>
      </c>
      <c r="C49" s="36">
        <f>SUM(E49:Y49)</f>
        <v>1100</v>
      </c>
      <c r="D49" s="36"/>
      <c r="E49" s="36"/>
      <c r="F49" s="53"/>
      <c r="G49" s="53">
        <v>600</v>
      </c>
      <c r="H49" s="53">
        <v>500</v>
      </c>
      <c r="I49" s="53"/>
      <c r="J49" s="53"/>
      <c r="K49" s="53"/>
      <c r="L49" s="53"/>
      <c r="M49" s="53"/>
      <c r="N49" s="53"/>
      <c r="O49" s="41"/>
      <c r="P49" s="56"/>
      <c r="Q49" s="53"/>
      <c r="R49" s="53"/>
      <c r="S49" s="53"/>
      <c r="T49" s="29"/>
      <c r="U49" s="29"/>
      <c r="V49" s="56"/>
      <c r="W49" s="53"/>
      <c r="X49" s="54"/>
      <c r="Y49" s="29"/>
      <c r="Z49" s="25">
        <f>SUM(E48:Y48)</f>
        <v>0</v>
      </c>
    </row>
    <row r="50" spans="1:26" s="37" customFormat="1" ht="36" hidden="1">
      <c r="A50" s="256"/>
      <c r="B50" s="55" t="s">
        <v>61</v>
      </c>
      <c r="C50" s="36">
        <f>SUM(E50:Y50)</f>
        <v>11833</v>
      </c>
      <c r="D50" s="36"/>
      <c r="E50" s="36"/>
      <c r="F50" s="53"/>
      <c r="G50" s="53"/>
      <c r="H50" s="53"/>
      <c r="I50" s="53"/>
      <c r="J50" s="53"/>
      <c r="K50" s="53">
        <v>5500</v>
      </c>
      <c r="L50" s="53">
        <v>1200</v>
      </c>
      <c r="M50" s="53"/>
      <c r="N50" s="53"/>
      <c r="O50" s="41"/>
      <c r="P50" s="53">
        <v>750</v>
      </c>
      <c r="Q50" s="53"/>
      <c r="R50" s="53"/>
      <c r="S50" s="53"/>
      <c r="T50" s="29">
        <v>383</v>
      </c>
      <c r="U50" s="29"/>
      <c r="V50" s="39"/>
      <c r="W50" s="53"/>
      <c r="X50" s="54"/>
      <c r="Y50" s="29">
        <v>4000</v>
      </c>
      <c r="Z50" s="25" t="e">
        <f>SUM(#REF!)</f>
        <v>#REF!</v>
      </c>
    </row>
    <row r="51" spans="1:26" s="37" customFormat="1" ht="14.25">
      <c r="A51" s="249">
        <v>11</v>
      </c>
      <c r="B51" s="34" t="s">
        <v>82</v>
      </c>
      <c r="C51" s="35">
        <f>C52+C53</f>
        <v>26777</v>
      </c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25">
        <f>SUM(E49:Y49)</f>
        <v>1100</v>
      </c>
    </row>
    <row r="52" spans="1:26" ht="36">
      <c r="A52" s="249"/>
      <c r="B52" s="57" t="s">
        <v>60</v>
      </c>
      <c r="C52" s="36">
        <v>2700</v>
      </c>
      <c r="D52" s="36"/>
      <c r="E52" s="36"/>
      <c r="F52" s="36"/>
      <c r="G52" s="39" t="s">
        <v>274</v>
      </c>
      <c r="H52" s="39" t="s">
        <v>273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25">
        <f aca="true" t="shared" si="2" ref="Z52:Z57">SUM(E51:Y51)</f>
        <v>0</v>
      </c>
    </row>
    <row r="53" spans="1:26" ht="36">
      <c r="A53" s="249"/>
      <c r="B53" s="58" t="s">
        <v>61</v>
      </c>
      <c r="C53" s="36">
        <v>24077</v>
      </c>
      <c r="D53" s="36"/>
      <c r="E53" s="36"/>
      <c r="F53" s="36"/>
      <c r="G53" s="43"/>
      <c r="H53" s="43"/>
      <c r="I53" s="36"/>
      <c r="J53" s="36"/>
      <c r="K53" s="36"/>
      <c r="L53" s="36"/>
      <c r="M53" s="36"/>
      <c r="N53" s="36"/>
      <c r="O53" s="36"/>
      <c r="P53" s="43" t="s">
        <v>25</v>
      </c>
      <c r="Q53" s="43" t="s">
        <v>97</v>
      </c>
      <c r="R53" s="59"/>
      <c r="S53" s="56"/>
      <c r="T53" s="36"/>
      <c r="U53" s="36"/>
      <c r="V53" s="36"/>
      <c r="W53" s="36"/>
      <c r="X53" s="36"/>
      <c r="Y53" s="43" t="s">
        <v>83</v>
      </c>
      <c r="Z53" s="25">
        <f t="shared" si="2"/>
        <v>0</v>
      </c>
    </row>
    <row r="54" spans="1:26" ht="14.25" hidden="1">
      <c r="A54" s="249">
        <v>12</v>
      </c>
      <c r="B54" s="34" t="s">
        <v>84</v>
      </c>
      <c r="C54" s="35">
        <f>C55+C56</f>
        <v>13281</v>
      </c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25">
        <f t="shared" si="2"/>
        <v>0</v>
      </c>
    </row>
    <row r="55" spans="1:26" ht="24" hidden="1">
      <c r="A55" s="249"/>
      <c r="B55" s="58" t="s">
        <v>85</v>
      </c>
      <c r="C55" s="36">
        <f>SUM(E55:Y55)</f>
        <v>2500</v>
      </c>
      <c r="D55" s="36"/>
      <c r="E55" s="36"/>
      <c r="F55" s="36"/>
      <c r="G55" s="36">
        <v>1500</v>
      </c>
      <c r="H55" s="36">
        <v>1000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43"/>
      <c r="W55" s="36"/>
      <c r="X55" s="36"/>
      <c r="Y55" s="36"/>
      <c r="Z55" s="25">
        <f t="shared" si="2"/>
        <v>0</v>
      </c>
    </row>
    <row r="56" spans="1:26" ht="36" hidden="1">
      <c r="A56" s="249"/>
      <c r="B56" s="58" t="s">
        <v>71</v>
      </c>
      <c r="C56" s="36">
        <f>SUM(E56:Y56)</f>
        <v>10781</v>
      </c>
      <c r="D56" s="60"/>
      <c r="E56" s="60"/>
      <c r="F56" s="61"/>
      <c r="G56" s="61"/>
      <c r="H56" s="61"/>
      <c r="I56" s="61">
        <v>2000</v>
      </c>
      <c r="J56" s="61"/>
      <c r="K56" s="61"/>
      <c r="L56" s="60">
        <v>1000</v>
      </c>
      <c r="M56" s="60">
        <v>6781</v>
      </c>
      <c r="N56" s="60"/>
      <c r="O56" s="60"/>
      <c r="P56" s="62">
        <v>1000</v>
      </c>
      <c r="Q56" s="62"/>
      <c r="R56" s="62"/>
      <c r="S56" s="62"/>
      <c r="T56" s="62"/>
      <c r="U56" s="62"/>
      <c r="V56" s="61"/>
      <c r="W56" s="61"/>
      <c r="X56" s="61"/>
      <c r="Y56" s="61"/>
      <c r="Z56" s="25">
        <f t="shared" si="2"/>
        <v>2500</v>
      </c>
    </row>
    <row r="57" spans="1:27" s="67" customFormat="1" ht="14.25">
      <c r="A57" s="63"/>
      <c r="B57" s="64" t="s">
        <v>86</v>
      </c>
      <c r="C57" s="65">
        <v>182271</v>
      </c>
      <c r="D57" s="65">
        <v>7977</v>
      </c>
      <c r="E57" s="65">
        <v>10958</v>
      </c>
      <c r="F57" s="65">
        <v>9600</v>
      </c>
      <c r="G57" s="65">
        <v>5248</v>
      </c>
      <c r="H57" s="65">
        <v>6300</v>
      </c>
      <c r="I57" s="65">
        <v>4500</v>
      </c>
      <c r="J57" s="65">
        <v>500</v>
      </c>
      <c r="K57" s="65">
        <v>10000</v>
      </c>
      <c r="L57" s="65">
        <v>6900</v>
      </c>
      <c r="M57" s="65">
        <v>2781</v>
      </c>
      <c r="N57" s="65">
        <v>8000</v>
      </c>
      <c r="O57" s="65">
        <v>11500</v>
      </c>
      <c r="P57" s="65">
        <v>13043</v>
      </c>
      <c r="Q57" s="65">
        <v>349</v>
      </c>
      <c r="R57" s="65">
        <v>1000</v>
      </c>
      <c r="S57" s="65">
        <v>3277</v>
      </c>
      <c r="T57" s="65">
        <v>12483</v>
      </c>
      <c r="U57" s="65">
        <v>1300</v>
      </c>
      <c r="V57" s="65">
        <v>300</v>
      </c>
      <c r="W57" s="65">
        <v>6855</v>
      </c>
      <c r="X57" s="65">
        <v>600</v>
      </c>
      <c r="Y57" s="65">
        <v>58800</v>
      </c>
      <c r="Z57" s="66">
        <f t="shared" si="2"/>
        <v>10781</v>
      </c>
      <c r="AA57" s="89">
        <f>SUM(D57:Y57)</f>
        <v>182271</v>
      </c>
    </row>
    <row r="58" spans="1:27" s="67" customFormat="1" ht="36">
      <c r="A58" s="90"/>
      <c r="B58" s="92" t="s">
        <v>102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93">
        <v>2000</v>
      </c>
      <c r="Y58" s="93">
        <v>-2000</v>
      </c>
      <c r="Z58" s="66"/>
      <c r="AA58" s="89"/>
    </row>
    <row r="59" spans="1:27" s="67" customFormat="1" ht="36.75" customHeight="1">
      <c r="A59" s="91"/>
      <c r="B59" s="92" t="s">
        <v>103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93">
        <v>4000</v>
      </c>
      <c r="N59" s="93">
        <v>-4000</v>
      </c>
      <c r="O59" s="65"/>
      <c r="P59" s="65"/>
      <c r="Q59" s="65"/>
      <c r="R59" s="65"/>
      <c r="S59" s="65"/>
      <c r="T59" s="65"/>
      <c r="U59" s="65"/>
      <c r="V59" s="65"/>
      <c r="W59" s="65"/>
      <c r="X59" s="93"/>
      <c r="Y59" s="93"/>
      <c r="Z59" s="66"/>
      <c r="AA59" s="89"/>
    </row>
    <row r="60" spans="1:27" ht="14.25">
      <c r="A60" s="63"/>
      <c r="B60" s="34" t="s">
        <v>87</v>
      </c>
      <c r="C60" s="36"/>
      <c r="D60" s="36"/>
      <c r="E60" s="36"/>
      <c r="F60" s="36"/>
      <c r="G60" s="36">
        <v>-1200</v>
      </c>
      <c r="H60" s="36">
        <v>1200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25"/>
      <c r="AA60" s="89">
        <f>SUM(D60:Y60)</f>
        <v>0</v>
      </c>
    </row>
    <row r="61" spans="1:27" ht="14.25">
      <c r="A61" s="63"/>
      <c r="B61" s="34" t="s">
        <v>88</v>
      </c>
      <c r="C61" s="35">
        <f>SUM(D61:Y61)</f>
        <v>182271</v>
      </c>
      <c r="D61" s="35">
        <f aca="true" t="shared" si="3" ref="D61:W61">D57+D60</f>
        <v>7977</v>
      </c>
      <c r="E61" s="35">
        <f t="shared" si="3"/>
        <v>10958</v>
      </c>
      <c r="F61" s="35">
        <f t="shared" si="3"/>
        <v>9600</v>
      </c>
      <c r="G61" s="35">
        <f t="shared" si="3"/>
        <v>4048</v>
      </c>
      <c r="H61" s="35">
        <f t="shared" si="3"/>
        <v>7500</v>
      </c>
      <c r="I61" s="35">
        <f t="shared" si="3"/>
        <v>4500</v>
      </c>
      <c r="J61" s="35">
        <f t="shared" si="3"/>
        <v>500</v>
      </c>
      <c r="K61" s="35">
        <f t="shared" si="3"/>
        <v>10000</v>
      </c>
      <c r="L61" s="35">
        <f t="shared" si="3"/>
        <v>6900</v>
      </c>
      <c r="M61" s="35">
        <f>M57+M59</f>
        <v>6781</v>
      </c>
      <c r="N61" s="35">
        <f>N57+N59</f>
        <v>4000</v>
      </c>
      <c r="O61" s="35">
        <f t="shared" si="3"/>
        <v>11500</v>
      </c>
      <c r="P61" s="35">
        <f t="shared" si="3"/>
        <v>13043</v>
      </c>
      <c r="Q61" s="35">
        <f t="shared" si="3"/>
        <v>349</v>
      </c>
      <c r="R61" s="35">
        <f t="shared" si="3"/>
        <v>1000</v>
      </c>
      <c r="S61" s="35">
        <f t="shared" si="3"/>
        <v>3277</v>
      </c>
      <c r="T61" s="35">
        <f t="shared" si="3"/>
        <v>12483</v>
      </c>
      <c r="U61" s="35">
        <f t="shared" si="3"/>
        <v>1300</v>
      </c>
      <c r="V61" s="35">
        <f t="shared" si="3"/>
        <v>300</v>
      </c>
      <c r="W61" s="35">
        <f t="shared" si="3"/>
        <v>6855</v>
      </c>
      <c r="X61" s="35">
        <f>X57+X58+X60</f>
        <v>2600</v>
      </c>
      <c r="Y61" s="35">
        <f>Y57+Y58+Y60</f>
        <v>56800</v>
      </c>
      <c r="Z61" s="25"/>
      <c r="AA61" s="89">
        <f>SUM(D61:Y61)</f>
        <v>182271</v>
      </c>
    </row>
    <row r="63" spans="1:25" ht="14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68"/>
      <c r="U63" s="68"/>
      <c r="V63" s="69"/>
      <c r="W63" s="68"/>
      <c r="X63" s="37"/>
      <c r="Y63" s="37"/>
    </row>
    <row r="64" spans="1:25" s="37" customFormat="1" ht="15">
      <c r="A64" s="16"/>
      <c r="B64" s="17"/>
      <c r="C64" s="18"/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7"/>
      <c r="U64" s="7" t="s">
        <v>100</v>
      </c>
      <c r="V64" s="1"/>
      <c r="W64" s="20"/>
      <c r="X64" s="19"/>
      <c r="Y64" s="19"/>
    </row>
    <row r="65" spans="16:23" ht="15">
      <c r="P65" s="70"/>
      <c r="Q65" s="70"/>
      <c r="R65" s="70"/>
      <c r="S65" s="70"/>
      <c r="T65" s="7"/>
      <c r="U65" s="1"/>
      <c r="V65" s="1"/>
      <c r="W65" s="20"/>
    </row>
    <row r="66" spans="20:23" ht="15">
      <c r="T66" s="7" t="s">
        <v>101</v>
      </c>
      <c r="U66" s="1"/>
      <c r="V66" s="1"/>
      <c r="W66" s="20"/>
    </row>
    <row r="67" spans="5:23" ht="14.25">
      <c r="E67" s="71"/>
      <c r="T67" s="20"/>
      <c r="U67" s="20"/>
      <c r="V67" s="20"/>
      <c r="W67" s="20"/>
    </row>
  </sheetData>
  <sheetProtection/>
  <mergeCells count="50">
    <mergeCell ref="B6:X6"/>
    <mergeCell ref="E7:T7"/>
    <mergeCell ref="A9:A12"/>
    <mergeCell ref="B9:B12"/>
    <mergeCell ref="C9:C12"/>
    <mergeCell ref="F9:Y9"/>
    <mergeCell ref="D10:F10"/>
    <mergeCell ref="G10:K10"/>
    <mergeCell ref="L10:O10"/>
    <mergeCell ref="P10:S10"/>
    <mergeCell ref="A30:A32"/>
    <mergeCell ref="T10:V10"/>
    <mergeCell ref="W10:Y10"/>
    <mergeCell ref="E11:F11"/>
    <mergeCell ref="G11:H11"/>
    <mergeCell ref="I11:K11"/>
    <mergeCell ref="L11:O11"/>
    <mergeCell ref="P11:Q11"/>
    <mergeCell ref="R11:S11"/>
    <mergeCell ref="T11:U11"/>
    <mergeCell ref="W11:Y11"/>
    <mergeCell ref="A14:A16"/>
    <mergeCell ref="A17:A19"/>
    <mergeCell ref="A20:A22"/>
    <mergeCell ref="A23:A25"/>
    <mergeCell ref="A26:A29"/>
    <mergeCell ref="C33:C36"/>
    <mergeCell ref="D33:Y33"/>
    <mergeCell ref="E34:F34"/>
    <mergeCell ref="G34:K34"/>
    <mergeCell ref="L34:O34"/>
    <mergeCell ref="P34:S34"/>
    <mergeCell ref="T34:V34"/>
    <mergeCell ref="W34:Y34"/>
    <mergeCell ref="A51:A53"/>
    <mergeCell ref="A54:A56"/>
    <mergeCell ref="T35:U35"/>
    <mergeCell ref="W35:Y35"/>
    <mergeCell ref="A38:A41"/>
    <mergeCell ref="A42:A44"/>
    <mergeCell ref="A45:A47"/>
    <mergeCell ref="A48:A50"/>
    <mergeCell ref="E35:F35"/>
    <mergeCell ref="G35:H35"/>
    <mergeCell ref="I35:K35"/>
    <mergeCell ref="L35:O35"/>
    <mergeCell ref="P35:Q35"/>
    <mergeCell ref="R35:S35"/>
    <mergeCell ref="A33:A36"/>
    <mergeCell ref="B33:B36"/>
  </mergeCells>
  <printOptions/>
  <pageMargins left="0.2" right="0.2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2014-08-01T05:09:07Z</dcterms:modified>
  <cp:category/>
  <cp:version/>
  <cp:contentType/>
  <cp:contentStatus/>
</cp:coreProperties>
</file>