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5"/>
  </bookViews>
  <sheets>
    <sheet name="1 " sheetId="1" r:id="rId1"/>
    <sheet name="2" sheetId="6" r:id="rId2"/>
    <sheet name="2a majątkowe" sheetId="3" r:id="rId3"/>
    <sheet name="3 zlecone" sheetId="2" r:id="rId4"/>
    <sheet name="4 przych" sheetId="5" r:id="rId5"/>
    <sheet name="5" sheetId="7" r:id="rId6"/>
  </sheets>
  <calcPr calcId="125725"/>
</workbook>
</file>

<file path=xl/calcChain.xml><?xml version="1.0" encoding="utf-8"?>
<calcChain xmlns="http://schemas.openxmlformats.org/spreadsheetml/2006/main">
  <c r="D22" i="7"/>
  <c r="G21"/>
  <c r="H21"/>
  <c r="H13"/>
  <c r="H14"/>
  <c r="H15"/>
  <c r="H16"/>
  <c r="H17"/>
  <c r="H18"/>
  <c r="H19"/>
  <c r="H20"/>
  <c r="H12"/>
  <c r="F35"/>
  <c r="E35"/>
  <c r="D35"/>
  <c r="D36" s="1"/>
  <c r="F21"/>
  <c r="E21"/>
  <c r="D21"/>
  <c r="E52" i="3"/>
  <c r="F50"/>
  <c r="F49"/>
  <c r="E47"/>
  <c r="F41"/>
  <c r="F40"/>
  <c r="E27"/>
  <c r="E17" i="5"/>
  <c r="D13"/>
  <c r="E12"/>
  <c r="E11"/>
  <c r="C18"/>
  <c r="E18" s="1"/>
  <c r="C13"/>
  <c r="E13" l="1"/>
  <c r="F17" i="3"/>
  <c r="F70" l="1"/>
  <c r="F69"/>
  <c r="F66"/>
  <c r="F61"/>
  <c r="F62"/>
  <c r="F60"/>
  <c r="F57"/>
  <c r="F54"/>
  <c r="F51"/>
  <c r="F52" s="1"/>
  <c r="F43"/>
  <c r="F44"/>
  <c r="F45"/>
  <c r="F46"/>
  <c r="F42"/>
  <c r="F37"/>
  <c r="F33"/>
  <c r="F34"/>
  <c r="F32"/>
  <c r="F29"/>
  <c r="F26"/>
  <c r="F27" s="1"/>
  <c r="F22"/>
  <c r="F23"/>
  <c r="F21"/>
  <c r="F18"/>
  <c r="F19" s="1"/>
  <c r="F16"/>
  <c r="F13"/>
  <c r="F12"/>
  <c r="E71"/>
  <c r="F71"/>
  <c r="E67"/>
  <c r="F67"/>
  <c r="E64"/>
  <c r="F64"/>
  <c r="E58"/>
  <c r="F58"/>
  <c r="E55"/>
  <c r="F55"/>
  <c r="E38"/>
  <c r="F38"/>
  <c r="E35"/>
  <c r="F35"/>
  <c r="E30"/>
  <c r="F30"/>
  <c r="E14"/>
  <c r="F14"/>
  <c r="E19"/>
  <c r="E24"/>
  <c r="F24"/>
  <c r="D71"/>
  <c r="D67"/>
  <c r="D64"/>
  <c r="D58"/>
  <c r="D55"/>
  <c r="D52"/>
  <c r="D47"/>
  <c r="D38"/>
  <c r="D35"/>
  <c r="D30"/>
  <c r="D24"/>
  <c r="D19"/>
  <c r="D14"/>
  <c r="J42" i="2"/>
  <c r="I42"/>
  <c r="J45"/>
  <c r="J44"/>
  <c r="F42"/>
  <c r="G43"/>
  <c r="G42" s="1"/>
  <c r="J41"/>
  <c r="G40"/>
  <c r="J39"/>
  <c r="I39"/>
  <c r="H39"/>
  <c r="G39"/>
  <c r="F39"/>
  <c r="E39"/>
  <c r="J38"/>
  <c r="J37"/>
  <c r="J36"/>
  <c r="J35"/>
  <c r="J34"/>
  <c r="J33"/>
  <c r="J32"/>
  <c r="J31"/>
  <c r="J30"/>
  <c r="J29"/>
  <c r="J28"/>
  <c r="G27"/>
  <c r="J26"/>
  <c r="J25" s="1"/>
  <c r="I26"/>
  <c r="H26"/>
  <c r="H25" s="1"/>
  <c r="G26"/>
  <c r="F26"/>
  <c r="F25" s="1"/>
  <c r="E26"/>
  <c r="E25" s="1"/>
  <c r="J24"/>
  <c r="J23"/>
  <c r="J22"/>
  <c r="G21"/>
  <c r="I20"/>
  <c r="I19" s="1"/>
  <c r="H20"/>
  <c r="G20"/>
  <c r="G19" s="1"/>
  <c r="F20"/>
  <c r="F19" s="1"/>
  <c r="E20"/>
  <c r="E19" s="1"/>
  <c r="H19"/>
  <c r="J18"/>
  <c r="J17"/>
  <c r="J16"/>
  <c r="J15"/>
  <c r="J14"/>
  <c r="J13"/>
  <c r="G12"/>
  <c r="I11"/>
  <c r="I10" s="1"/>
  <c r="H11"/>
  <c r="G11"/>
  <c r="G10" s="1"/>
  <c r="F11"/>
  <c r="E11"/>
  <c r="E10" s="1"/>
  <c r="H10"/>
  <c r="F10"/>
  <c r="G48" i="6"/>
  <c r="G49"/>
  <c r="G50"/>
  <c r="G51"/>
  <c r="G52"/>
  <c r="G54"/>
  <c r="G56"/>
  <c r="G47"/>
  <c r="G46" s="1"/>
  <c r="G44" s="1"/>
  <c r="F46"/>
  <c r="F44" s="1"/>
  <c r="E46"/>
  <c r="E44" s="1"/>
  <c r="G26" i="1"/>
  <c r="G27"/>
  <c r="G28"/>
  <c r="G25"/>
  <c r="F47" i="3" l="1"/>
  <c r="F72"/>
  <c r="E72"/>
  <c r="D72"/>
  <c r="J11" i="2"/>
  <c r="J10" s="1"/>
  <c r="J20"/>
  <c r="J19" s="1"/>
  <c r="E46"/>
  <c r="G25"/>
  <c r="G46" s="1"/>
  <c r="F46"/>
  <c r="H46"/>
  <c r="J46"/>
  <c r="I25"/>
  <c r="I46" s="1"/>
</calcChain>
</file>

<file path=xl/sharedStrings.xml><?xml version="1.0" encoding="utf-8"?>
<sst xmlns="http://schemas.openxmlformats.org/spreadsheetml/2006/main" count="499" uniqueCount="309">
  <si>
    <t>Załącznik Nr 1</t>
  </si>
  <si>
    <t>Załącznik Nr 2</t>
  </si>
  <si>
    <t>Rady Gminy Kleszczewo</t>
  </si>
  <si>
    <t>Załącznik Nr 3</t>
  </si>
  <si>
    <t>Załącznik Nr 2a</t>
  </si>
  <si>
    <t>Załącznik Nr 4</t>
  </si>
  <si>
    <t>(zmiana załącznika Nr 1 do Uchwały Nr III/18/2015 Rady Gminy Kleszczewoz dnia 28.01.2015r.)</t>
  </si>
  <si>
    <t>do do Uchwały Nr IV/26/2015</t>
  </si>
  <si>
    <t>z dnia 04 marca 2015r.</t>
  </si>
  <si>
    <t>Zmiana planu dochodów budżetu gminy na 2015r.</t>
  </si>
  <si>
    <t>Zmiana planu wydatków  budżetu gminy na 2015r.</t>
  </si>
  <si>
    <t>I. Zmiana dochodów i wydatków związanych z realizacją zadań z zakresu administracji rządowej i innych zadań zleconych gminie odrębnymi ustawami w 2015 roku</t>
  </si>
  <si>
    <t>(zmiana załącznika Nr 3 do Uchwały Nr III/18 Rady Gminy Kleszczewoz dnia 28 stycznia 2015r.)</t>
  </si>
  <si>
    <t>Zmiana przychodów  budżetu w 2015 roku</t>
  </si>
  <si>
    <t>(zmiana załącznika Nr 5 do Uchwały Nr III/18/2015r.  Rady Gminy Kleszczewoz dnia 18 grudnia 2013r.)</t>
  </si>
  <si>
    <t>Dział</t>
  </si>
  <si>
    <t>Paragraf</t>
  </si>
  <si>
    <t>Treść</t>
  </si>
  <si>
    <t>Przed zmianą</t>
  </si>
  <si>
    <t>Zmiana</t>
  </si>
  <si>
    <t>Po zmianie</t>
  </si>
  <si>
    <t>754</t>
  </si>
  <si>
    <t>Bezpieczeństwo publiczne i ochrona przeciwpożarowa</t>
  </si>
  <si>
    <t>0,00</t>
  </si>
  <si>
    <t>833 448,00</t>
  </si>
  <si>
    <t>75412</t>
  </si>
  <si>
    <t>Ochotnicze straże pożarne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</si>
  <si>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</si>
  <si>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</si>
  <si>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801</t>
  </si>
  <si>
    <t>Oświata i wychowanie</t>
  </si>
  <si>
    <t>652 850,00</t>
  </si>
  <si>
    <t>7 290,00</t>
  </si>
  <si>
    <t>660 140,00</t>
  </si>
  <si>
    <t>80101</t>
  </si>
  <si>
    <t>Szkoły podstawowe</t>
  </si>
  <si>
    <t>4 700,00</t>
  </si>
  <si>
    <t>825,00</t>
  </si>
  <si>
    <t>5 525,00</t>
  </si>
  <si>
    <t>0970</t>
  </si>
  <si>
    <t>Wpływy z różnych dochodów</t>
  </si>
  <si>
    <t>2 200,00</t>
  </si>
  <si>
    <t>3 025,00</t>
  </si>
  <si>
    <t>80104</t>
  </si>
  <si>
    <t xml:space="preserve">Przedszkola </t>
  </si>
  <si>
    <t>614 700,00</t>
  </si>
  <si>
    <t>6 465,00</t>
  </si>
  <si>
    <t>621 165,00</t>
  </si>
  <si>
    <t>852</t>
  </si>
  <si>
    <t>Pomoc społeczna</t>
  </si>
  <si>
    <t>1 128 077,00</t>
  </si>
  <si>
    <t>464,00</t>
  </si>
  <si>
    <t>1 128 541,00</t>
  </si>
  <si>
    <t>85215</t>
  </si>
  <si>
    <t>Dodatki mieszkaniowe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</si>
  <si>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</si>
  <si>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</si>
  <si>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</si>
  <si>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27 809 192,00</t>
  </si>
  <si>
    <t>841 202,00</t>
  </si>
  <si>
    <t>28 650 394,00</t>
  </si>
  <si>
    <t>Roz dział</t>
  </si>
  <si>
    <t>w tym:</t>
  </si>
  <si>
    <t>dochody bieżace</t>
  </si>
  <si>
    <t>dochody majątkowe</t>
  </si>
  <si>
    <t>z tytułu dotacji i środków na finansowanie wydatków na realizację zadań finansowanych z udziałem środków, o których mowa w art..5 ust.1 pkt 2 i 3</t>
  </si>
  <si>
    <t xml:space="preserve">                                                  Przewodniczący Rady Gminy</t>
  </si>
  <si>
    <t xml:space="preserve">                Henryk Lesiński</t>
  </si>
  <si>
    <t>600</t>
  </si>
  <si>
    <t>Transport i łączność</t>
  </si>
  <si>
    <t>1 720 500,00</t>
  </si>
  <si>
    <t>53 100,00</t>
  </si>
  <si>
    <t>1 773 600,00</t>
  </si>
  <si>
    <t>60014</t>
  </si>
  <si>
    <t>Drogi publiczne powiatowe</t>
  </si>
  <si>
    <t>593 000,00</t>
  </si>
  <si>
    <t>646 100,00</t>
  </si>
  <si>
    <t>6050</t>
  </si>
  <si>
    <t>Wydatki inwestycyjne jednostek budżetowych</t>
  </si>
  <si>
    <t>563 000,00</t>
  </si>
  <si>
    <t>616 100,00</t>
  </si>
  <si>
    <t>750</t>
  </si>
  <si>
    <t>Administracja publiczna</t>
  </si>
  <si>
    <t>4 025 528,00</t>
  </si>
  <si>
    <t>32 000,00</t>
  </si>
  <si>
    <t>4 057 528,00</t>
  </si>
  <si>
    <t>75023</t>
  </si>
  <si>
    <t>Urzędy gmin (miast i miast na prawach powiatu)</t>
  </si>
  <si>
    <t>1 811 520,00</t>
  </si>
  <si>
    <t>1 843 520,00</t>
  </si>
  <si>
    <t>4010</t>
  </si>
  <si>
    <t>Wynagrodzenia osobowe pracowników</t>
  </si>
  <si>
    <t>1 040 000,00</t>
  </si>
  <si>
    <t>1 072 000,00</t>
  </si>
  <si>
    <t>531 128,00</t>
  </si>
  <si>
    <t>1 364 576,00</t>
  </si>
  <si>
    <t>426 848,00</t>
  </si>
  <si>
    <t>1 260 296,00</t>
  </si>
  <si>
    <t>6060</t>
  </si>
  <si>
    <t>Wydatki na zakupy inwestycyjne jednostek budżetowych</t>
  </si>
  <si>
    <t>238 062,00</t>
  </si>
  <si>
    <t>- 208 362,00</t>
  </si>
  <si>
    <t>29 700,00</t>
  </si>
  <si>
    <t>6067</t>
  </si>
  <si>
    <t>6069</t>
  </si>
  <si>
    <t>208 362,00</t>
  </si>
  <si>
    <t>11 306 794,00</t>
  </si>
  <si>
    <t>4 480 670,00</t>
  </si>
  <si>
    <t>4210</t>
  </si>
  <si>
    <t>Zakup materiałów i wyposażenia</t>
  </si>
  <si>
    <t>56 912,00</t>
  </si>
  <si>
    <t>- 2 175,00</t>
  </si>
  <si>
    <t>54 737,00</t>
  </si>
  <si>
    <t>100 000,00</t>
  </si>
  <si>
    <t>200 000,00</t>
  </si>
  <si>
    <t>2 699 336,00</t>
  </si>
  <si>
    <t>5 465,00</t>
  </si>
  <si>
    <t>2 704 801,00</t>
  </si>
  <si>
    <t>27 354,00</t>
  </si>
  <si>
    <t>- 1 000,00</t>
  </si>
  <si>
    <t>26 354,00</t>
  </si>
  <si>
    <t>4270</t>
  </si>
  <si>
    <t>Zakup usług remontowych</t>
  </si>
  <si>
    <t>12 079,00</t>
  </si>
  <si>
    <t>18 544,00</t>
  </si>
  <si>
    <t>80110</t>
  </si>
  <si>
    <t>Gimnazja</t>
  </si>
  <si>
    <t>2 249 557,00</t>
  </si>
  <si>
    <t>2 248 557,00</t>
  </si>
  <si>
    <t>31 050,00</t>
  </si>
  <si>
    <t>30 050,00</t>
  </si>
  <si>
    <t>2 062 370,00</t>
  </si>
  <si>
    <t>2 062 834,00</t>
  </si>
  <si>
    <t>85206</t>
  </si>
  <si>
    <t>Wspieranie rodziny</t>
  </si>
  <si>
    <t>40 599,00</t>
  </si>
  <si>
    <t>4040</t>
  </si>
  <si>
    <t>Dodatkowe wynagrodzenie roczne</t>
  </si>
  <si>
    <t>2 255,00</t>
  </si>
  <si>
    <t>60,00</t>
  </si>
  <si>
    <t>2 315,00</t>
  </si>
  <si>
    <t>4110</t>
  </si>
  <si>
    <t>Składki na ubezpieczenia społeczne</t>
  </si>
  <si>
    <t>5 678,00</t>
  </si>
  <si>
    <t>- 60,00</t>
  </si>
  <si>
    <t>5 618,00</t>
  </si>
  <si>
    <t>17 555,00</t>
  </si>
  <si>
    <t>18 019,00</t>
  </si>
  <si>
    <t>3110</t>
  </si>
  <si>
    <t>Świadczenia społeczne</t>
  </si>
  <si>
    <t>15 600,00</t>
  </si>
  <si>
    <t>454,72</t>
  </si>
  <si>
    <t>16 054,72</t>
  </si>
  <si>
    <t>9,28</t>
  </si>
  <si>
    <t>28 204 057,00</t>
  </si>
  <si>
    <t>Para graf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</si>
  <si>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</si>
  <si>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</si>
  <si>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</si>
  <si>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</si>
  <si>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</si>
  <si>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</si>
  <si>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</si>
  <si>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</si>
  <si>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</si>
  <si>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</si>
  <si>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</si>
  <si>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</si>
  <si>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</si>
  <si>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</si>
  <si>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</si>
  <si>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</si>
  <si>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</si>
  <si>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</si>
  <si>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Przewodniczący Rady Gminy</t>
  </si>
  <si>
    <t xml:space="preserve">           Henryk Lesiński</t>
  </si>
  <si>
    <t>Plan dochodów</t>
  </si>
  <si>
    <t>Plan wydatków</t>
  </si>
  <si>
    <t>75011</t>
  </si>
  <si>
    <t>Urzędy wojewódzkie</t>
  </si>
  <si>
    <t>4120</t>
  </si>
  <si>
    <t>Składki na Fundusz Pracy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</si>
  <si>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</si>
  <si>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</si>
  <si>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</si>
  <si>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</si>
  <si>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</si>
  <si>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</si>
  <si>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</si>
  <si>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</si>
  <si>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85212</t>
  </si>
  <si>
    <t>Świadczenia rodzinne, świadczenia z funduszu alimentacyjnego oraz składki na ubezpieczenia emerytalne i rentowe z ubezpieczenia społecznego</t>
  </si>
  <si>
    <t>4260</t>
  </si>
  <si>
    <t>Zakup energii</t>
  </si>
  <si>
    <t>4360</t>
  </si>
  <si>
    <t xml:space="preserve">Opłata z tytułu zakupu usług telekomunikacyjnych 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</si>
  <si>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</si>
  <si>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</si>
  <si>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</si>
  <si>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</si>
  <si>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</si>
  <si>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</si>
  <si>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</si>
  <si>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</si>
  <si>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zmiana</t>
  </si>
  <si>
    <t>Plan po zmianie</t>
  </si>
  <si>
    <t xml:space="preserve">              Henryk Lesiński</t>
  </si>
  <si>
    <t>Określenie zadania</t>
  </si>
  <si>
    <t>Wartość</t>
  </si>
  <si>
    <t>Budowa sieci kanalizacji sanitarnej  w Tulcach Gmina Kleszczewo - ochrona środowiska</t>
  </si>
  <si>
    <t>Opracowanie koncepcji  kanalizacji pozostałej części Gminy</t>
  </si>
  <si>
    <t>01095</t>
  </si>
  <si>
    <t>razem</t>
  </si>
  <si>
    <t>Budowa chodnika w Śródce</t>
  </si>
  <si>
    <t>Budowa chodnika w Gowarzewie F. sołecki 13.276</t>
  </si>
  <si>
    <t>Ścieżka  F. Sołecki Tulce</t>
  </si>
  <si>
    <t>Chodnik i zatoka w Komornikach</t>
  </si>
  <si>
    <t xml:space="preserve">Budowa chodnika w Poklatkach F. sołecki 10.370 </t>
  </si>
  <si>
    <t>Modernizacja budynku na potrzeby OPS i Policji</t>
  </si>
  <si>
    <t>Zakup sprzętu i programów Urząd Gminy</t>
  </si>
  <si>
    <t>Wiata przystankowa f. sołecki Bylin</t>
  </si>
  <si>
    <t>Przeciwdziałanie wykluczenieniu  cyfrowemu w Gminie Kleszczewo</t>
  </si>
  <si>
    <t>Samochód policyjny</t>
  </si>
  <si>
    <t>Wóż strażacki</t>
  </si>
  <si>
    <t>Zakup sprzętu F. Sołeckio Komorniki</t>
  </si>
  <si>
    <t xml:space="preserve">Zakup f. sołecki Śródka </t>
  </si>
  <si>
    <t>Zakup defibrylatora w tym  f. Sołecki Krzyżowniki 3.500</t>
  </si>
  <si>
    <t>Zakup z  Funduszu  sołeckego Gowarzewa</t>
  </si>
  <si>
    <t>Rozbudowa szkoły w Kleszczewie i Tulcach</t>
  </si>
  <si>
    <t>Zakup wyposażenia</t>
  </si>
  <si>
    <t>Wpłata na budowę schroniska dla Zwierząt w Skałowie</t>
  </si>
  <si>
    <t>Oświetlenie   ul. Owocowa Kleszczewo F. Sołecki</t>
  </si>
  <si>
    <t>Oświetlenie boiska w Krerowie F sołecki</t>
  </si>
  <si>
    <t>Projekt oświetlenia   Nagradowice</t>
  </si>
  <si>
    <t xml:space="preserve">Budowa oświetlenia </t>
  </si>
  <si>
    <t>Zakup wyposażenia do rozbudowanego budynku GOK</t>
  </si>
  <si>
    <t>Podwyższenie ogrodzenia boiska  w Krzyżownikach F. sołecki</t>
  </si>
  <si>
    <t>Skwerek w Śródce</t>
  </si>
  <si>
    <t>Ogółem wydatki majątkowe</t>
  </si>
  <si>
    <t>Projekt skrzyżownia dróg powiatowych nr 2429P i 2440P w Tulcach</t>
  </si>
  <si>
    <t>Plan</t>
  </si>
  <si>
    <t>952</t>
  </si>
  <si>
    <t>Przychody z zaciągniętych pożyczek i kredytów na rynku krajowym</t>
  </si>
  <si>
    <t>Razem przychody</t>
  </si>
  <si>
    <t>Spłaty otrzymanych krajowych pożyczek i kredytów</t>
  </si>
  <si>
    <t>Razem rozchody</t>
  </si>
  <si>
    <t xml:space="preserve">                                                                                                Przewodniczący Rady Gminy</t>
  </si>
  <si>
    <t>950</t>
  </si>
  <si>
    <t>Wolne środki, o których mowa w art. 217 ust.2 pkt 6 ustawy</t>
  </si>
  <si>
    <t xml:space="preserve">    Henryk Lesiński</t>
  </si>
  <si>
    <t>48 000,00</t>
  </si>
  <si>
    <t>Zmiana planu wydatków majątkowych na 2015r.</t>
  </si>
  <si>
    <t>(zmiana załącznika Nr 2a do Uchwały Nr III/18/2015 Rady Gminy Kleszczewoz dnia 28.01.2015r.)</t>
  </si>
  <si>
    <t>zakup ciężarowego samochodu ratowniczo-gaśniczego wraz z dodatkowym sprzętem</t>
  </si>
  <si>
    <t>Zakup tablic multimedialnych</t>
  </si>
  <si>
    <t>Przewodniczący Rady Gminy</t>
  </si>
  <si>
    <t xml:space="preserve">     Henryk Lesiński</t>
  </si>
  <si>
    <t>Zestawienie planowanych kwot dotacji  z budżetu w 2015 roku jednostkom sektora finansów publicznych i jednostkom spoza sektora finansów publicznych</t>
  </si>
  <si>
    <t>I Jednostki sektora finansów publicznych</t>
  </si>
  <si>
    <t>Kwota dotacji</t>
  </si>
  <si>
    <t>Rozdział</t>
  </si>
  <si>
    <t>Nazwa jednostki</t>
  </si>
  <si>
    <t>podmiotowej</t>
  </si>
  <si>
    <t>przedmiotowej</t>
  </si>
  <si>
    <t>celowej</t>
  </si>
  <si>
    <t>Gmina Swarzędz na pokrycie kosztów transportu autobusowego na odcinku od granic Gminy Swarzędz do miejscowości Tulce</t>
  </si>
  <si>
    <t>Starostwo Powiatowe na bieżące utrzymanie chodników przy drodze powiatowej  w Nagradowicach i Tulcach</t>
  </si>
  <si>
    <t>Miasto Poznań na badanie powiązań funkcjonalnoprzestrzennych w zakresie porkingów dla obszaru Aglomeracji Poznańskiej</t>
  </si>
  <si>
    <t>Gmina Kórnik za pobyt dziecka ww oddziale przedszkolnym w szkołach podstawowych</t>
  </si>
  <si>
    <t>za pobyt dzieci w przedszkolu publicznym i niepublicznym (w tym: Miasto Poznań, Gmina Swarzędz, Kórnik,  Kostrzyn i Środa)</t>
  </si>
  <si>
    <t>Zakład Komunalny w Kleszczewie dofinansowanie usług</t>
  </si>
  <si>
    <t>Starostwo Powiatowe na likwidację wyrobów zawierających azbest</t>
  </si>
  <si>
    <t>Gminny Ośrodek Kultury i Sportu w Kleszczewie</t>
  </si>
  <si>
    <t>Razem</t>
  </si>
  <si>
    <t>ogółem</t>
  </si>
  <si>
    <t>II Jednostki spoza sektora finansów publicznych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</si>
  <si>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</si>
  <si>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</si>
  <si>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</si>
  <si>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</si>
  <si>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</si>
  <si>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Niepubliczne Przedszkole Bajkowa Kraina w Tulcach - prowadzenie przedszkola niepublicznego, środki na dzieci niepełnosprawne</t>
  </si>
  <si>
    <t>Działalności na rzecz osób niepełnosprawnych - jednostka zostanie określona po rozstrzygnięciu konkursu w zakresie Działalności na rzecz osób niepełnosprawnych</t>
  </si>
  <si>
    <t>Klub sportowy Clescevia dotacja z zakresu sportu masowego</t>
  </si>
  <si>
    <t xml:space="preserve">        Henryk Lesiński</t>
  </si>
  <si>
    <t>zwiększenie</t>
  </si>
  <si>
    <t>po zmianie</t>
  </si>
  <si>
    <t>celowa</t>
  </si>
  <si>
    <t>plan</t>
  </si>
  <si>
    <t>Zmiana załącznika nr 6 do Uchwały Nr III/18/2015 Rady Gminy Kleszczewo z dnia 28 stycznia 2015r.</t>
  </si>
  <si>
    <t>do Uchwały Nr IV/262015</t>
  </si>
  <si>
    <t>150 290,00</t>
  </si>
  <si>
    <t>11 457 084,00</t>
  </si>
  <si>
    <t>145 825,00</t>
  </si>
  <si>
    <t>4 626 495,00</t>
  </si>
  <si>
    <t>900</t>
  </si>
  <si>
    <t>Gospodarka komunalna i ochrona środowiska</t>
  </si>
  <si>
    <t>3 051 276,00</t>
  </si>
  <si>
    <t>15 000,00</t>
  </si>
  <si>
    <t>3 066 276,00</t>
  </si>
  <si>
    <t>90002</t>
  </si>
  <si>
    <t>Gospodarka odpadami</t>
  </si>
  <si>
    <t>30 000,00</t>
  </si>
  <si>
    <t>2320</t>
  </si>
  <si>
    <t>Dotacje celowe przekazane dla powiatu na zadania bieżące realizowane na podstawie porozumień (umów) między jednostkami samorządu terytorialnego</t>
  </si>
  <si>
    <t>1 084 302,00</t>
  </si>
  <si>
    <t>29 288 359,00</t>
  </si>
  <si>
    <t>Załącznik Nr 5</t>
  </si>
  <si>
    <t>Zakup pianoli - Zespól Szkół w Tulcach</t>
  </si>
</sst>
</file>

<file path=xl/styles.xml><?xml version="1.0" encoding="utf-8"?>
<styleSheet xmlns="http://schemas.openxmlformats.org/spreadsheetml/2006/main">
  <fonts count="6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color theme="1"/>
      <name val="Czcionka tekstu podstawowego"/>
      <charset val="238"/>
    </font>
    <font>
      <sz val="8.5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b/>
      <sz val="10"/>
      <color indexed="8"/>
      <name val="Arial"/>
      <family val="2"/>
      <charset val="238"/>
    </font>
    <font>
      <sz val="8.5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8.5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8.5"/>
      <color theme="1"/>
      <name val="Czcionka tekstu podstawowego"/>
      <family val="2"/>
      <charset val="238"/>
    </font>
    <font>
      <b/>
      <sz val="8.5"/>
      <color theme="1"/>
      <name val="Czcionka tekstu podstawowego"/>
      <charset val="238"/>
    </font>
    <font>
      <sz val="8.5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8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.5"/>
      <color indexed="8"/>
      <name val="Czcionka tekstu podstawowego"/>
      <family val="2"/>
      <charset val="238"/>
    </font>
    <font>
      <sz val="8.5"/>
      <color rgb="FFFF0000"/>
      <name val="Czcionka tekstu podstawowego"/>
      <family val="2"/>
      <charset val="238"/>
    </font>
    <font>
      <sz val="8.5"/>
      <name val="Czcionka tekstu podstawowego"/>
      <family val="2"/>
      <charset val="238"/>
    </font>
    <font>
      <b/>
      <sz val="8.5"/>
      <name val="Arial CE"/>
      <family val="2"/>
      <charset val="238"/>
    </font>
    <font>
      <b/>
      <sz val="8.5"/>
      <color indexed="8"/>
      <name val="Czcionka tekstu podstawowego"/>
      <charset val="238"/>
    </font>
    <font>
      <b/>
      <sz val="8.5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indexed="8"/>
      <name val="Arial"/>
      <charset val="204"/>
    </font>
    <font>
      <b/>
      <sz val="10"/>
      <name val="Arial"/>
      <charset val="204"/>
    </font>
    <font>
      <b/>
      <sz val="8.25"/>
      <name val="Arial"/>
      <charset val="204"/>
    </font>
    <font>
      <sz val="12"/>
      <name val="Arial"/>
      <charset val="204"/>
    </font>
    <font>
      <sz val="8.25"/>
      <name val="Arial"/>
      <charset val="204"/>
    </font>
    <font>
      <sz val="10"/>
      <name val="Arial"/>
      <charset val="204"/>
    </font>
    <font>
      <b/>
      <sz val="9"/>
      <name val="Arial"/>
      <charset val="204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0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</xf>
  </cellStyleXfs>
  <cellXfs count="306">
    <xf numFmtId="0" fontId="0" fillId="0" borderId="0" xfId="0"/>
    <xf numFmtId="0" fontId="0" fillId="2" borderId="0" xfId="0" applyFill="1"/>
    <xf numFmtId="0" fontId="1" fillId="0" borderId="0" xfId="0" applyFont="1"/>
    <xf numFmtId="0" fontId="3" fillId="2" borderId="0" xfId="0" applyFont="1" applyFill="1"/>
    <xf numFmtId="4" fontId="0" fillId="2" borderId="0" xfId="0" applyNumberFormat="1" applyFill="1"/>
    <xf numFmtId="0" fontId="2" fillId="0" borderId="0" xfId="0" applyFont="1"/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0" fontId="2" fillId="0" borderId="0" xfId="0" applyFont="1" applyAlignment="1">
      <alignment wrapText="1"/>
    </xf>
    <xf numFmtId="0" fontId="7" fillId="2" borderId="0" xfId="0" applyFont="1" applyFill="1"/>
    <xf numFmtId="0" fontId="8" fillId="2" borderId="0" xfId="0" applyFont="1" applyFill="1"/>
    <xf numFmtId="0" fontId="3" fillId="0" borderId="0" xfId="0" applyFont="1"/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Alignment="1">
      <alignment vertical="top" wrapText="1"/>
    </xf>
    <xf numFmtId="49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/>
    <xf numFmtId="0" fontId="19" fillId="2" borderId="5" xfId="0" applyFont="1" applyFill="1" applyBorder="1"/>
    <xf numFmtId="4" fontId="19" fillId="2" borderId="5" xfId="0" applyNumberFormat="1" applyFont="1" applyFill="1" applyBorder="1"/>
    <xf numFmtId="0" fontId="19" fillId="2" borderId="5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20" fillId="2" borderId="0" xfId="0" applyFont="1" applyFill="1"/>
    <xf numFmtId="0" fontId="19" fillId="2" borderId="6" xfId="0" applyFont="1" applyFill="1" applyBorder="1"/>
    <xf numFmtId="4" fontId="19" fillId="0" borderId="5" xfId="0" applyNumberFormat="1" applyFont="1" applyBorder="1"/>
    <xf numFmtId="4" fontId="0" fillId="0" borderId="5" xfId="0" applyNumberFormat="1" applyBorder="1"/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5" xfId="0" applyFill="1" applyBorder="1"/>
    <xf numFmtId="0" fontId="23" fillId="2" borderId="0" xfId="0" applyFont="1" applyFill="1" applyAlignment="1">
      <alignment horizontal="left"/>
    </xf>
    <xf numFmtId="0" fontId="22" fillId="2" borderId="0" xfId="0" applyFont="1" applyFill="1"/>
    <xf numFmtId="0" fontId="23" fillId="2" borderId="0" xfId="0" applyFont="1" applyFill="1"/>
    <xf numFmtId="0" fontId="11" fillId="2" borderId="1" xfId="0" applyNumberFormat="1" applyFont="1" applyFill="1" applyBorder="1" applyAlignment="1" applyProtection="1">
      <alignment horizontal="left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21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3" xfId="0" applyNumberFormat="1" applyFont="1" applyFill="1" applyBorder="1"/>
    <xf numFmtId="4" fontId="15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21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2" xfId="0" applyNumberFormat="1" applyFont="1" applyFill="1" applyBorder="1"/>
    <xf numFmtId="49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/>
    <xf numFmtId="0" fontId="0" fillId="0" borderId="1" xfId="0" applyBorder="1"/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5" fillId="0" borderId="0" xfId="0" applyFont="1"/>
    <xf numFmtId="0" fontId="26" fillId="0" borderId="0" xfId="0" applyFont="1"/>
    <xf numFmtId="0" fontId="26" fillId="2" borderId="0" xfId="0" applyFont="1" applyFill="1"/>
    <xf numFmtId="0" fontId="27" fillId="0" borderId="0" xfId="0" applyFont="1"/>
    <xf numFmtId="0" fontId="5" fillId="2" borderId="0" xfId="0" applyFont="1" applyFill="1"/>
    <xf numFmtId="0" fontId="24" fillId="0" borderId="0" xfId="0" applyFont="1"/>
    <xf numFmtId="0" fontId="24" fillId="2" borderId="0" xfId="0" applyFont="1" applyFill="1"/>
    <xf numFmtId="0" fontId="28" fillId="0" borderId="0" xfId="0" applyFont="1"/>
    <xf numFmtId="0" fontId="20" fillId="0" borderId="0" xfId="0" applyFont="1"/>
    <xf numFmtId="0" fontId="5" fillId="2" borderId="0" xfId="0" applyFont="1" applyFill="1" applyAlignment="1">
      <alignment horizontal="center" vertical="center"/>
    </xf>
    <xf numFmtId="49" fontId="3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0" applyFont="1" applyFill="1" applyBorder="1" applyAlignment="1">
      <alignment horizontal="center" vertical="center"/>
    </xf>
    <xf numFmtId="0" fontId="33" fillId="3" borderId="12" xfId="0" applyFont="1" applyFill="1" applyBorder="1" applyAlignment="1" applyProtection="1">
      <alignment horizontal="left" vertical="center" wrapText="1" shrinkToFit="1"/>
      <protection locked="0"/>
    </xf>
    <xf numFmtId="4" fontId="33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23" xfId="0" applyFont="1" applyBorder="1"/>
    <xf numFmtId="4" fontId="29" fillId="0" borderId="23" xfId="0" applyNumberFormat="1" applyFont="1" applyBorder="1"/>
    <xf numFmtId="0" fontId="32" fillId="2" borderId="14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wrapText="1"/>
    </xf>
    <xf numFmtId="4" fontId="32" fillId="2" borderId="28" xfId="0" applyNumberFormat="1" applyFont="1" applyFill="1" applyBorder="1"/>
    <xf numFmtId="49" fontId="3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>
      <alignment wrapText="1"/>
    </xf>
    <xf numFmtId="4" fontId="35" fillId="2" borderId="13" xfId="0" applyNumberFormat="1" applyFont="1" applyFill="1" applyBorder="1"/>
    <xf numFmtId="49" fontId="3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5" xfId="0" applyFont="1" applyFill="1" applyBorder="1" applyAlignment="1">
      <alignment wrapText="1"/>
    </xf>
    <xf numFmtId="4" fontId="35" fillId="2" borderId="29" xfId="0" applyNumberFormat="1" applyFont="1" applyFill="1" applyBorder="1"/>
    <xf numFmtId="0" fontId="36" fillId="0" borderId="23" xfId="0" applyFont="1" applyBorder="1"/>
    <xf numFmtId="0" fontId="32" fillId="2" borderId="15" xfId="0" applyFont="1" applyFill="1" applyBorder="1" applyAlignment="1">
      <alignment wrapText="1"/>
    </xf>
    <xf numFmtId="4" fontId="32" fillId="2" borderId="29" xfId="0" applyNumberFormat="1" applyFont="1" applyFill="1" applyBorder="1"/>
    <xf numFmtId="0" fontId="32" fillId="2" borderId="12" xfId="0" applyFont="1" applyFill="1" applyBorder="1" applyAlignment="1">
      <alignment wrapText="1"/>
    </xf>
    <xf numFmtId="4" fontId="32" fillId="2" borderId="27" xfId="0" applyNumberFormat="1" applyFont="1" applyFill="1" applyBorder="1"/>
    <xf numFmtId="0" fontId="35" fillId="2" borderId="1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wrapText="1"/>
    </xf>
    <xf numFmtId="4" fontId="35" fillId="2" borderId="0" xfId="0" applyNumberFormat="1" applyFont="1" applyFill="1" applyBorder="1"/>
    <xf numFmtId="0" fontId="36" fillId="2" borderId="23" xfId="0" applyFont="1" applyFill="1" applyBorder="1"/>
    <xf numFmtId="4" fontId="29" fillId="2" borderId="23" xfId="0" applyNumberFormat="1" applyFont="1" applyFill="1" applyBorder="1"/>
    <xf numFmtId="0" fontId="35" fillId="2" borderId="16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wrapText="1"/>
    </xf>
    <xf numFmtId="4" fontId="32" fillId="2" borderId="30" xfId="0" applyNumberFormat="1" applyFont="1" applyFill="1" applyBorder="1"/>
    <xf numFmtId="0" fontId="35" fillId="2" borderId="19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wrapText="1"/>
    </xf>
    <xf numFmtId="4" fontId="35" fillId="2" borderId="31" xfId="0" applyNumberFormat="1" applyFont="1" applyFill="1" applyBorder="1"/>
    <xf numFmtId="0" fontId="32" fillId="2" borderId="20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wrapText="1"/>
    </xf>
    <xf numFmtId="4" fontId="32" fillId="2" borderId="32" xfId="0" applyNumberFormat="1" applyFont="1" applyFill="1" applyBorder="1"/>
    <xf numFmtId="0" fontId="35" fillId="2" borderId="2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wrapText="1"/>
    </xf>
    <xf numFmtId="0" fontId="35" fillId="2" borderId="2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wrapText="1"/>
    </xf>
    <xf numFmtId="0" fontId="29" fillId="2" borderId="23" xfId="0" applyFont="1" applyFill="1" applyBorder="1"/>
    <xf numFmtId="0" fontId="35" fillId="2" borderId="23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wrapText="1"/>
    </xf>
    <xf numFmtId="4" fontId="32" fillId="2" borderId="33" xfId="0" applyNumberFormat="1" applyFont="1" applyFill="1" applyBorder="1"/>
    <xf numFmtId="0" fontId="35" fillId="2" borderId="23" xfId="0" applyFont="1" applyFill="1" applyBorder="1" applyAlignment="1">
      <alignment wrapText="1"/>
    </xf>
    <xf numFmtId="4" fontId="35" fillId="2" borderId="33" xfId="0" applyNumberFormat="1" applyFont="1" applyFill="1" applyBorder="1"/>
    <xf numFmtId="0" fontId="32" fillId="2" borderId="24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wrapText="1"/>
    </xf>
    <xf numFmtId="4" fontId="32" fillId="2" borderId="34" xfId="0" applyNumberFormat="1" applyFont="1" applyFill="1" applyBorder="1"/>
    <xf numFmtId="0" fontId="30" fillId="0" borderId="23" xfId="0" applyFont="1" applyBorder="1"/>
    <xf numFmtId="0" fontId="32" fillId="2" borderId="22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wrapText="1"/>
    </xf>
    <xf numFmtId="0" fontId="35" fillId="2" borderId="0" xfId="0" applyFont="1" applyFill="1"/>
    <xf numFmtId="0" fontId="32" fillId="2" borderId="25" xfId="0" applyFont="1" applyFill="1" applyBorder="1"/>
    <xf numFmtId="4" fontId="32" fillId="2" borderId="35" xfId="0" applyNumberFormat="1" applyFont="1" applyFill="1" applyBorder="1"/>
    <xf numFmtId="0" fontId="32" fillId="0" borderId="23" xfId="0" applyFont="1" applyBorder="1"/>
    <xf numFmtId="0" fontId="32" fillId="2" borderId="19" xfId="0" applyFont="1" applyFill="1" applyBorder="1" applyAlignment="1">
      <alignment horizontal="center" vertical="center"/>
    </xf>
    <xf numFmtId="0" fontId="32" fillId="2" borderId="19" xfId="0" applyFont="1" applyFill="1" applyBorder="1"/>
    <xf numFmtId="4" fontId="32" fillId="2" borderId="31" xfId="0" applyNumberFormat="1" applyFont="1" applyFill="1" applyBorder="1"/>
    <xf numFmtId="0" fontId="32" fillId="2" borderId="20" xfId="0" applyFont="1" applyFill="1" applyBorder="1"/>
    <xf numFmtId="0" fontId="32" fillId="2" borderId="21" xfId="0" applyFont="1" applyFill="1" applyBorder="1" applyAlignment="1">
      <alignment horizontal="center" vertical="center"/>
    </xf>
    <xf numFmtId="0" fontId="35" fillId="2" borderId="26" xfId="0" applyFont="1" applyFill="1" applyBorder="1" applyAlignment="1">
      <alignment horizontal="center" vertical="center"/>
    </xf>
    <xf numFmtId="0" fontId="35" fillId="2" borderId="26" xfId="0" applyFont="1" applyFill="1" applyBorder="1" applyAlignment="1">
      <alignment wrapText="1"/>
    </xf>
    <xf numFmtId="4" fontId="35" fillId="2" borderId="36" xfId="0" applyNumberFormat="1" applyFont="1" applyFill="1" applyBorder="1"/>
    <xf numFmtId="0" fontId="37" fillId="0" borderId="23" xfId="0" applyFont="1" applyBorder="1"/>
    <xf numFmtId="0" fontId="32" fillId="2" borderId="22" xfId="0" applyFont="1" applyFill="1" applyBorder="1"/>
    <xf numFmtId="0" fontId="3" fillId="0" borderId="0" xfId="0" applyFont="1" applyAlignment="1">
      <alignment horizontal="center"/>
    </xf>
    <xf numFmtId="0" fontId="40" fillId="0" borderId="0" xfId="0" applyFont="1"/>
    <xf numFmtId="0" fontId="41" fillId="0" borderId="0" xfId="0" applyFont="1"/>
    <xf numFmtId="0" fontId="38" fillId="0" borderId="0" xfId="0" applyFont="1"/>
    <xf numFmtId="0" fontId="0" fillId="0" borderId="0" xfId="0" applyAlignment="1">
      <alignment vertical="center"/>
    </xf>
    <xf numFmtId="0" fontId="39" fillId="0" borderId="0" xfId="0" applyFont="1"/>
    <xf numFmtId="0" fontId="39" fillId="0" borderId="0" xfId="0" applyFont="1" applyAlignment="1">
      <alignment horizontal="center"/>
    </xf>
    <xf numFmtId="4" fontId="34" fillId="0" borderId="5" xfId="0" applyNumberFormat="1" applyFont="1" applyBorder="1"/>
    <xf numFmtId="0" fontId="34" fillId="0" borderId="5" xfId="0" applyFont="1" applyBorder="1"/>
    <xf numFmtId="0" fontId="33" fillId="0" borderId="5" xfId="0" applyFont="1" applyBorder="1" applyAlignment="1">
      <alignment vertical="center"/>
    </xf>
    <xf numFmtId="49" fontId="3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>
      <alignment vertical="center"/>
    </xf>
    <xf numFmtId="49" fontId="3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33" fillId="4" borderId="5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5" xfId="0" applyFont="1" applyBorder="1"/>
    <xf numFmtId="4" fontId="33" fillId="4" borderId="5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5" xfId="0" applyNumberFormat="1" applyFont="1" applyBorder="1"/>
    <xf numFmtId="4" fontId="32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5" xfId="0" applyFont="1" applyBorder="1" applyAlignment="1">
      <alignment wrapText="1"/>
    </xf>
    <xf numFmtId="4" fontId="35" fillId="0" borderId="5" xfId="0" applyNumberFormat="1" applyFont="1" applyBorder="1"/>
    <xf numFmtId="0" fontId="34" fillId="0" borderId="0" xfId="0" applyFont="1"/>
    <xf numFmtId="0" fontId="32" fillId="0" borderId="0" xfId="0" applyFont="1"/>
    <xf numFmtId="0" fontId="32" fillId="2" borderId="0" xfId="0" applyFont="1" applyFill="1"/>
    <xf numFmtId="0" fontId="33" fillId="0" borderId="16" xfId="0" applyFont="1" applyBorder="1" applyAlignment="1">
      <alignment vertical="center"/>
    </xf>
    <xf numFmtId="0" fontId="33" fillId="0" borderId="16" xfId="0" applyFont="1" applyBorder="1" applyAlignment="1">
      <alignment vertical="center" wrapText="1"/>
    </xf>
    <xf numFmtId="49" fontId="32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vertical="center" wrapText="1"/>
    </xf>
    <xf numFmtId="4" fontId="32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35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4" fontId="0" fillId="0" borderId="0" xfId="0" applyNumberFormat="1"/>
    <xf numFmtId="0" fontId="9" fillId="2" borderId="0" xfId="0" applyFont="1" applyFill="1" applyAlignment="1">
      <alignment horizontal="center" wrapText="1"/>
    </xf>
    <xf numFmtId="4" fontId="43" fillId="2" borderId="0" xfId="0" applyNumberFormat="1" applyFont="1" applyFill="1"/>
    <xf numFmtId="0" fontId="43" fillId="0" borderId="0" xfId="0" applyFont="1"/>
    <xf numFmtId="0" fontId="32" fillId="2" borderId="37" xfId="0" applyFont="1" applyFill="1" applyBorder="1" applyAlignment="1">
      <alignment horizontal="center" vertical="center"/>
    </xf>
    <xf numFmtId="4" fontId="32" fillId="2" borderId="37" xfId="0" applyNumberFormat="1" applyFont="1" applyFill="1" applyBorder="1"/>
    <xf numFmtId="4" fontId="29" fillId="0" borderId="38" xfId="0" applyNumberFormat="1" applyFont="1" applyBorder="1"/>
    <xf numFmtId="0" fontId="35" fillId="2" borderId="15" xfId="0" applyFont="1" applyFill="1" applyBorder="1"/>
    <xf numFmtId="0" fontId="35" fillId="2" borderId="23" xfId="0" applyFont="1" applyFill="1" applyBorder="1"/>
    <xf numFmtId="0" fontId="35" fillId="2" borderId="11" xfId="0" applyFont="1" applyFill="1" applyBorder="1"/>
    <xf numFmtId="0" fontId="36" fillId="0" borderId="11" xfId="0" applyFont="1" applyBorder="1"/>
    <xf numFmtId="4" fontId="29" fillId="0" borderId="11" xfId="0" applyNumberFormat="1" applyFont="1" applyBorder="1"/>
    <xf numFmtId="0" fontId="32" fillId="2" borderId="23" xfId="0" applyFont="1" applyFill="1" applyBorder="1"/>
    <xf numFmtId="0" fontId="32" fillId="2" borderId="15" xfId="0" applyFont="1" applyFill="1" applyBorder="1"/>
    <xf numFmtId="4" fontId="29" fillId="0" borderId="39" xfId="0" applyNumberFormat="1" applyFont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44" fillId="2" borderId="0" xfId="0" applyFont="1" applyFill="1"/>
    <xf numFmtId="0" fontId="45" fillId="2" borderId="0" xfId="0" applyFont="1" applyFill="1"/>
    <xf numFmtId="0" fontId="35" fillId="2" borderId="40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wrapText="1"/>
    </xf>
    <xf numFmtId="4" fontId="35" fillId="2" borderId="41" xfId="0" applyNumberFormat="1" applyFont="1" applyFill="1" applyBorder="1"/>
    <xf numFmtId="0" fontId="32" fillId="2" borderId="42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vertical="center"/>
    </xf>
    <xf numFmtId="4" fontId="35" fillId="2" borderId="42" xfId="0" applyNumberFormat="1" applyFont="1" applyFill="1" applyBorder="1" applyAlignment="1">
      <alignment vertical="center"/>
    </xf>
    <xf numFmtId="4" fontId="35" fillId="2" borderId="11" xfId="0" applyNumberFormat="1" applyFont="1" applyFill="1" applyBorder="1"/>
    <xf numFmtId="0" fontId="36" fillId="2" borderId="11" xfId="0" applyFont="1" applyFill="1" applyBorder="1"/>
    <xf numFmtId="4" fontId="35" fillId="2" borderId="1" xfId="0" applyNumberFormat="1" applyFont="1" applyFill="1" applyBorder="1"/>
    <xf numFmtId="0" fontId="3" fillId="2" borderId="5" xfId="0" applyFont="1" applyFill="1" applyBorder="1" applyAlignment="1">
      <alignment vertical="center"/>
    </xf>
    <xf numFmtId="0" fontId="47" fillId="2" borderId="5" xfId="0" applyFont="1" applyFill="1" applyBorder="1" applyAlignment="1">
      <alignment vertical="center"/>
    </xf>
    <xf numFmtId="0" fontId="47" fillId="2" borderId="5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vertical="center" wrapText="1"/>
    </xf>
    <xf numFmtId="4" fontId="48" fillId="2" borderId="5" xfId="0" applyNumberFormat="1" applyFont="1" applyFill="1" applyBorder="1" applyAlignment="1">
      <alignment horizontal="center" vertical="center" wrapText="1"/>
    </xf>
    <xf numFmtId="4" fontId="49" fillId="2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46" fillId="2" borderId="5" xfId="0" applyFont="1" applyFill="1" applyBorder="1"/>
    <xf numFmtId="0" fontId="47" fillId="2" borderId="5" xfId="0" applyFont="1" applyFill="1" applyBorder="1" applyAlignment="1">
      <alignment wrapText="1"/>
    </xf>
    <xf numFmtId="4" fontId="48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0" fontId="47" fillId="2" borderId="16" xfId="0" applyFont="1" applyFill="1" applyBorder="1" applyAlignment="1">
      <alignment vertical="center" wrapText="1"/>
    </xf>
    <xf numFmtId="0" fontId="47" fillId="2" borderId="16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right" vertical="center"/>
    </xf>
    <xf numFmtId="0" fontId="50" fillId="2" borderId="5" xfId="0" applyFont="1" applyFill="1" applyBorder="1" applyAlignment="1">
      <alignment vertical="center" wrapText="1"/>
    </xf>
    <xf numFmtId="4" fontId="50" fillId="2" borderId="5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51" fillId="2" borderId="9" xfId="0" applyFont="1" applyFill="1" applyBorder="1" applyAlignment="1">
      <alignment vertical="center" wrapText="1"/>
    </xf>
    <xf numFmtId="0" fontId="3" fillId="2" borderId="5" xfId="0" applyFont="1" applyFill="1" applyBorder="1"/>
    <xf numFmtId="0" fontId="47" fillId="2" borderId="5" xfId="0" applyFont="1" applyFill="1" applyBorder="1"/>
    <xf numFmtId="4" fontId="5" fillId="2" borderId="5" xfId="0" applyNumberFormat="1" applyFont="1" applyFill="1" applyBorder="1" applyAlignment="1">
      <alignment horizontal="right" vertical="center" wrapText="1"/>
    </xf>
    <xf numFmtId="0" fontId="50" fillId="2" borderId="5" xfId="0" applyFont="1" applyFill="1" applyBorder="1" applyAlignment="1">
      <alignment wrapText="1"/>
    </xf>
    <xf numFmtId="4" fontId="52" fillId="2" borderId="5" xfId="0" applyNumberFormat="1" applyFont="1" applyFill="1" applyBorder="1"/>
    <xf numFmtId="0" fontId="51" fillId="2" borderId="5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0" borderId="5" xfId="0" applyBorder="1"/>
    <xf numFmtId="4" fontId="53" fillId="0" borderId="5" xfId="0" applyNumberFormat="1" applyFont="1" applyBorder="1" applyAlignment="1">
      <alignment vertical="center"/>
    </xf>
    <xf numFmtId="4" fontId="2" fillId="0" borderId="5" xfId="0" applyNumberFormat="1" applyFont="1" applyBorder="1"/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17" fillId="2" borderId="5" xfId="0" applyFont="1" applyFill="1" applyBorder="1" applyAlignment="1">
      <alignment vertical="center"/>
    </xf>
    <xf numFmtId="4" fontId="17" fillId="2" borderId="7" xfId="0" applyNumberFormat="1" applyFont="1" applyFill="1" applyBorder="1" applyAlignment="1">
      <alignment vertical="center"/>
    </xf>
    <xf numFmtId="4" fontId="17" fillId="2" borderId="5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7" fillId="2" borderId="5" xfId="0" applyFont="1" applyFill="1" applyBorder="1"/>
    <xf numFmtId="4" fontId="17" fillId="2" borderId="5" xfId="0" applyNumberFormat="1" applyFont="1" applyFill="1" applyBorder="1" applyAlignment="1">
      <alignment horizontal="right" vertical="center"/>
    </xf>
    <xf numFmtId="0" fontId="61" fillId="2" borderId="0" xfId="0" applyFont="1" applyFill="1" applyAlignment="1">
      <alignment horizontal="left"/>
    </xf>
    <xf numFmtId="0" fontId="62" fillId="2" borderId="0" xfId="0" applyFont="1" applyFill="1"/>
    <xf numFmtId="0" fontId="63" fillId="2" borderId="0" xfId="0" applyFont="1" applyFill="1"/>
    <xf numFmtId="0" fontId="61" fillId="2" borderId="0" xfId="0" applyFont="1" applyFill="1"/>
    <xf numFmtId="49" fontId="5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6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5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8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5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49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NumberFormat="1" applyFont="1" applyFill="1" applyBorder="1" applyAlignment="1" applyProtection="1">
      <alignment horizontal="left"/>
      <protection locked="0"/>
    </xf>
    <xf numFmtId="49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1" xfId="0" applyFont="1" applyFill="1" applyBorder="1" applyAlignment="1"/>
    <xf numFmtId="0" fontId="17" fillId="2" borderId="7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49" fontId="5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9" fillId="2" borderId="0" xfId="0" applyNumberFormat="1" applyFont="1" applyFill="1" applyBorder="1" applyAlignment="1" applyProtection="1">
      <alignment horizontal="left"/>
      <protection locked="0"/>
    </xf>
    <xf numFmtId="49" fontId="6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10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42" fillId="2" borderId="0" xfId="0" applyFont="1" applyFill="1" applyAlignment="1">
      <alignment horizontal="center" vertical="center" wrapText="1"/>
    </xf>
    <xf numFmtId="0" fontId="43" fillId="0" borderId="0" xfId="0" applyFont="1" applyAlignment="1">
      <alignment wrapText="1"/>
    </xf>
    <xf numFmtId="0" fontId="32" fillId="2" borderId="22" xfId="0" applyFont="1" applyFill="1" applyBorder="1" applyAlignment="1">
      <alignment horizontal="left" wrapText="1"/>
    </xf>
    <xf numFmtId="0" fontId="32" fillId="2" borderId="15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7" fillId="2" borderId="16" xfId="0" applyFont="1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47" fillId="2" borderId="7" xfId="0" applyFont="1" applyFill="1" applyBorder="1" applyAlignment="1">
      <alignment horizontal="center" vertical="center"/>
    </xf>
    <xf numFmtId="0" fontId="47" fillId="2" borderId="44" xfId="0" applyFont="1" applyFill="1" applyBorder="1" applyAlignment="1">
      <alignment horizontal="center" vertical="center"/>
    </xf>
    <xf numFmtId="0" fontId="47" fillId="2" borderId="9" xfId="0" applyFont="1" applyFill="1" applyBorder="1" applyAlignment="1">
      <alignment horizontal="center" vertical="center"/>
    </xf>
    <xf numFmtId="4" fontId="50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0" fillId="0" borderId="44" xfId="0" applyBorder="1" applyAlignment="1"/>
    <xf numFmtId="0" fontId="0" fillId="0" borderId="9" xfId="0" applyBorder="1" applyAlignment="1"/>
    <xf numFmtId="0" fontId="5" fillId="2" borderId="44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0" borderId="6" xfId="0" applyBorder="1" applyAlignment="1"/>
    <xf numFmtId="4" fontId="51" fillId="2" borderId="7" xfId="0" applyNumberFormat="1" applyFont="1" applyFill="1" applyBorder="1" applyAlignment="1">
      <alignment horizontal="center" vertical="center" wrapText="1"/>
    </xf>
    <xf numFmtId="0" fontId="51" fillId="2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9" xfId="0" applyBorder="1" applyAlignment="1">
      <alignment wrapText="1"/>
    </xf>
    <xf numFmtId="0" fontId="32" fillId="2" borderId="23" xfId="0" applyFont="1" applyFill="1" applyBorder="1" applyAlignment="1"/>
    <xf numFmtId="0" fontId="32" fillId="2" borderId="15" xfId="0" applyFont="1" applyFill="1" applyBorder="1" applyAlignment="1"/>
    <xf numFmtId="0" fontId="32" fillId="2" borderId="22" xfId="0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A7" sqref="A7:H7"/>
    </sheetView>
  </sheetViews>
  <sheetFormatPr defaultRowHeight="15"/>
  <cols>
    <col min="1" max="1" width="6" style="9" customWidth="1"/>
    <col min="2" max="2" width="6.42578125" style="9" customWidth="1"/>
    <col min="3" max="3" width="6" style="9" customWidth="1"/>
    <col min="4" max="4" width="32.7109375" style="9" customWidth="1"/>
    <col min="5" max="5" width="12.42578125" style="9" customWidth="1"/>
    <col min="6" max="6" width="12" style="9" customWidth="1"/>
    <col min="7" max="7" width="13.140625" style="9" customWidth="1"/>
    <col min="8" max="8" width="5.5703125" style="9" customWidth="1"/>
  </cols>
  <sheetData>
    <row r="1" spans="1:8">
      <c r="E1" s="10" t="s">
        <v>0</v>
      </c>
    </row>
    <row r="2" spans="1:8">
      <c r="E2" s="10" t="s">
        <v>7</v>
      </c>
    </row>
    <row r="3" spans="1:8">
      <c r="E3" s="10" t="s">
        <v>2</v>
      </c>
    </row>
    <row r="4" spans="1:8">
      <c r="E4" s="10" t="s">
        <v>8</v>
      </c>
    </row>
    <row r="5" spans="1:8" ht="29.25" customHeight="1"/>
    <row r="6" spans="1:8">
      <c r="A6" s="255" t="s">
        <v>9</v>
      </c>
      <c r="B6" s="255"/>
      <c r="C6" s="255"/>
      <c r="D6" s="255"/>
      <c r="E6" s="255"/>
      <c r="F6" s="255"/>
      <c r="G6" s="255"/>
      <c r="H6" s="255"/>
    </row>
    <row r="7" spans="1:8" s="2" customFormat="1" ht="12">
      <c r="A7" s="256" t="s">
        <v>6</v>
      </c>
      <c r="B7" s="256"/>
      <c r="C7" s="256"/>
      <c r="D7" s="256"/>
      <c r="E7" s="256"/>
      <c r="F7" s="256"/>
      <c r="G7" s="256"/>
      <c r="H7" s="256"/>
    </row>
    <row r="9" spans="1:8" s="14" customFormat="1" ht="37.5" customHeight="1">
      <c r="A9" s="15" t="s">
        <v>15</v>
      </c>
      <c r="B9" s="27" t="s">
        <v>61</v>
      </c>
      <c r="C9" s="15" t="s">
        <v>16</v>
      </c>
      <c r="D9" s="15" t="s">
        <v>17</v>
      </c>
      <c r="E9" s="15" t="s">
        <v>18</v>
      </c>
      <c r="F9" s="15" t="s">
        <v>19</v>
      </c>
      <c r="G9" s="15" t="s">
        <v>20</v>
      </c>
    </row>
    <row r="10" spans="1:8" s="14" customFormat="1" ht="24" customHeight="1">
      <c r="A10" s="16" t="s">
        <v>21</v>
      </c>
      <c r="B10" s="16"/>
      <c r="C10" s="16"/>
      <c r="D10" s="17" t="s">
        <v>22</v>
      </c>
      <c r="E10" s="18" t="s">
        <v>23</v>
      </c>
      <c r="F10" s="18" t="s">
        <v>24</v>
      </c>
      <c r="G10" s="18" t="s">
        <v>24</v>
      </c>
    </row>
    <row r="11" spans="1:8" s="14" customFormat="1" ht="17.100000000000001" customHeight="1">
      <c r="A11" s="19"/>
      <c r="B11" s="20" t="s">
        <v>25</v>
      </c>
      <c r="C11" s="21"/>
      <c r="D11" s="22" t="s">
        <v>26</v>
      </c>
      <c r="E11" s="23" t="s">
        <v>23</v>
      </c>
      <c r="F11" s="23" t="s">
        <v>24</v>
      </c>
      <c r="G11" s="23" t="s">
        <v>24</v>
      </c>
    </row>
    <row r="12" spans="1:8" s="14" customFormat="1" ht="91.5" customHeight="1">
      <c r="A12" s="24"/>
      <c r="B12" s="24"/>
      <c r="C12" s="20" t="s">
        <v>27</v>
      </c>
      <c r="D12" s="26" t="s">
        <v>28</v>
      </c>
      <c r="E12" s="23" t="s">
        <v>23</v>
      </c>
      <c r="F12" s="23" t="s">
        <v>24</v>
      </c>
      <c r="G12" s="23" t="s">
        <v>24</v>
      </c>
    </row>
    <row r="13" spans="1:8" s="14" customFormat="1" ht="17.100000000000001" customHeight="1">
      <c r="A13" s="16" t="s">
        <v>29</v>
      </c>
      <c r="B13" s="16"/>
      <c r="C13" s="16"/>
      <c r="D13" s="17" t="s">
        <v>30</v>
      </c>
      <c r="E13" s="18" t="s">
        <v>31</v>
      </c>
      <c r="F13" s="18" t="s">
        <v>32</v>
      </c>
      <c r="G13" s="18" t="s">
        <v>33</v>
      </c>
    </row>
    <row r="14" spans="1:8" s="14" customFormat="1" ht="17.100000000000001" customHeight="1">
      <c r="A14" s="19"/>
      <c r="B14" s="20" t="s">
        <v>34</v>
      </c>
      <c r="C14" s="21"/>
      <c r="D14" s="22" t="s">
        <v>35</v>
      </c>
      <c r="E14" s="23" t="s">
        <v>36</v>
      </c>
      <c r="F14" s="23" t="s">
        <v>37</v>
      </c>
      <c r="G14" s="23" t="s">
        <v>38</v>
      </c>
    </row>
    <row r="15" spans="1:8" s="14" customFormat="1" ht="17.100000000000001" customHeight="1">
      <c r="A15" s="24"/>
      <c r="B15" s="24"/>
      <c r="C15" s="20" t="s">
        <v>39</v>
      </c>
      <c r="D15" s="22" t="s">
        <v>40</v>
      </c>
      <c r="E15" s="23" t="s">
        <v>41</v>
      </c>
      <c r="F15" s="23" t="s">
        <v>37</v>
      </c>
      <c r="G15" s="23" t="s">
        <v>42</v>
      </c>
    </row>
    <row r="16" spans="1:8" s="14" customFormat="1" ht="17.100000000000001" customHeight="1">
      <c r="A16" s="19"/>
      <c r="B16" s="20" t="s">
        <v>43</v>
      </c>
      <c r="C16" s="21"/>
      <c r="D16" s="22" t="s">
        <v>44</v>
      </c>
      <c r="E16" s="23" t="s">
        <v>45</v>
      </c>
      <c r="F16" s="23" t="s">
        <v>46</v>
      </c>
      <c r="G16" s="23" t="s">
        <v>47</v>
      </c>
    </row>
    <row r="17" spans="1:8" s="14" customFormat="1" ht="17.100000000000001" customHeight="1">
      <c r="A17" s="24"/>
      <c r="B17" s="24"/>
      <c r="C17" s="20" t="s">
        <v>39</v>
      </c>
      <c r="D17" s="22" t="s">
        <v>40</v>
      </c>
      <c r="E17" s="23" t="s">
        <v>23</v>
      </c>
      <c r="F17" s="23" t="s">
        <v>46</v>
      </c>
      <c r="G17" s="23" t="s">
        <v>46</v>
      </c>
    </row>
    <row r="18" spans="1:8" s="14" customFormat="1" ht="17.100000000000001" customHeight="1">
      <c r="A18" s="16" t="s">
        <v>48</v>
      </c>
      <c r="B18" s="16"/>
      <c r="C18" s="16"/>
      <c r="D18" s="17" t="s">
        <v>49</v>
      </c>
      <c r="E18" s="18" t="s">
        <v>50</v>
      </c>
      <c r="F18" s="18" t="s">
        <v>51</v>
      </c>
      <c r="G18" s="18" t="s">
        <v>52</v>
      </c>
    </row>
    <row r="19" spans="1:8" s="14" customFormat="1" ht="17.100000000000001" customHeight="1">
      <c r="A19" s="19"/>
      <c r="B19" s="20" t="s">
        <v>53</v>
      </c>
      <c r="C19" s="21"/>
      <c r="D19" s="22" t="s">
        <v>54</v>
      </c>
      <c r="E19" s="23" t="s">
        <v>23</v>
      </c>
      <c r="F19" s="23" t="s">
        <v>51</v>
      </c>
      <c r="G19" s="23" t="s">
        <v>51</v>
      </c>
    </row>
    <row r="20" spans="1:8" s="14" customFormat="1" ht="61.5" customHeight="1">
      <c r="A20" s="24"/>
      <c r="B20" s="24"/>
      <c r="C20" s="20" t="s">
        <v>55</v>
      </c>
      <c r="D20" s="22" t="s">
        <v>56</v>
      </c>
      <c r="E20" s="23" t="s">
        <v>23</v>
      </c>
      <c r="F20" s="23" t="s">
        <v>51</v>
      </c>
      <c r="G20" s="23" t="s">
        <v>51</v>
      </c>
    </row>
    <row r="21" spans="1:8" s="14" customFormat="1" ht="5.45" customHeight="1">
      <c r="A21" s="257"/>
      <c r="B21" s="257"/>
      <c r="C21" s="257"/>
      <c r="D21" s="258"/>
      <c r="E21" s="258"/>
      <c r="F21" s="258"/>
      <c r="G21" s="258"/>
    </row>
    <row r="22" spans="1:8" s="14" customFormat="1" ht="17.100000000000001" customHeight="1">
      <c r="A22" s="259" t="s">
        <v>57</v>
      </c>
      <c r="B22" s="259"/>
      <c r="C22" s="259"/>
      <c r="D22" s="259"/>
      <c r="E22" s="25" t="s">
        <v>58</v>
      </c>
      <c r="F22" s="25" t="s">
        <v>59</v>
      </c>
      <c r="G22" s="25" t="s">
        <v>60</v>
      </c>
    </row>
    <row r="24" spans="1:8">
      <c r="A24" s="1"/>
      <c r="B24" s="28"/>
      <c r="C24" s="28"/>
      <c r="D24" s="34" t="s">
        <v>62</v>
      </c>
      <c r="E24" s="34"/>
      <c r="F24"/>
      <c r="G24"/>
      <c r="H24"/>
    </row>
    <row r="25" spans="1:8">
      <c r="A25" s="28"/>
      <c r="B25" s="28"/>
      <c r="C25" s="28"/>
      <c r="D25" s="29" t="s">
        <v>63</v>
      </c>
      <c r="E25" s="30">
        <v>23239303</v>
      </c>
      <c r="F25" s="35">
        <v>7754</v>
      </c>
      <c r="G25" s="35">
        <f>E25+F25</f>
        <v>23247057</v>
      </c>
      <c r="H25"/>
    </row>
    <row r="26" spans="1:8">
      <c r="A26" s="28"/>
      <c r="B26" s="28"/>
      <c r="C26" s="28"/>
      <c r="D26" s="29" t="s">
        <v>64</v>
      </c>
      <c r="E26" s="30">
        <v>4569889</v>
      </c>
      <c r="F26" s="35">
        <v>833448</v>
      </c>
      <c r="G26" s="35">
        <f t="shared" ref="G26:G28" si="0">E26+F26</f>
        <v>5403337</v>
      </c>
      <c r="H26"/>
    </row>
    <row r="27" spans="1:8">
      <c r="A27" s="28"/>
      <c r="B27" s="28"/>
      <c r="C27" s="28"/>
      <c r="D27" s="29" t="s">
        <v>62</v>
      </c>
      <c r="E27" s="30"/>
      <c r="F27" s="36"/>
      <c r="G27" s="35">
        <f t="shared" si="0"/>
        <v>0</v>
      </c>
      <c r="H27"/>
    </row>
    <row r="28" spans="1:8" ht="36.75" customHeight="1">
      <c r="A28" s="28"/>
      <c r="B28" s="28"/>
      <c r="C28" s="28"/>
      <c r="D28" s="31" t="s">
        <v>65</v>
      </c>
      <c r="E28" s="30">
        <v>1747163</v>
      </c>
      <c r="F28" s="35">
        <v>833448</v>
      </c>
      <c r="G28" s="35">
        <f t="shared" si="0"/>
        <v>2580611</v>
      </c>
      <c r="H28"/>
    </row>
    <row r="29" spans="1:8" ht="45.75" customHeight="1">
      <c r="A29" s="1"/>
      <c r="B29" s="1"/>
      <c r="C29" s="1"/>
      <c r="D29" s="1"/>
      <c r="E29" s="1"/>
      <c r="F29"/>
      <c r="G29"/>
      <c r="H29"/>
    </row>
    <row r="30" spans="1:8">
      <c r="A30" s="1"/>
      <c r="B30" s="1"/>
      <c r="C30" s="1"/>
      <c r="E30" s="32" t="s">
        <v>66</v>
      </c>
      <c r="F30"/>
      <c r="G30"/>
      <c r="H30"/>
    </row>
    <row r="31" spans="1:8">
      <c r="A31" s="1"/>
      <c r="B31" s="1"/>
      <c r="C31" s="1"/>
      <c r="E31" s="33"/>
      <c r="F31"/>
      <c r="G31"/>
      <c r="H31"/>
    </row>
    <row r="32" spans="1:8">
      <c r="A32" s="1"/>
      <c r="B32" s="1"/>
      <c r="C32" s="1"/>
      <c r="E32" s="33" t="s">
        <v>67</v>
      </c>
      <c r="F32"/>
      <c r="G32"/>
      <c r="H32"/>
    </row>
  </sheetData>
  <mergeCells count="5">
    <mergeCell ref="A6:H6"/>
    <mergeCell ref="A7:H7"/>
    <mergeCell ref="A21:C21"/>
    <mergeCell ref="D21:G21"/>
    <mergeCell ref="A22:D22"/>
  </mergeCells>
  <pageMargins left="0.7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opLeftCell="A32" workbookViewId="0">
      <selection activeCell="C49" sqref="C49:D49"/>
    </sheetView>
  </sheetViews>
  <sheetFormatPr defaultRowHeight="15"/>
  <cols>
    <col min="1" max="1" width="5.7109375" style="9" customWidth="1"/>
    <col min="2" max="2" width="5.42578125" style="9" customWidth="1"/>
    <col min="3" max="3" width="6.5703125" style="9" customWidth="1"/>
    <col min="4" max="4" width="34.85546875" style="9" customWidth="1"/>
    <col min="5" max="5" width="11.5703125" style="9" customWidth="1"/>
    <col min="6" max="6" width="10.5703125" style="9" customWidth="1"/>
    <col min="7" max="7" width="11.85546875" style="9" customWidth="1"/>
    <col min="8" max="8" width="28.42578125" customWidth="1"/>
  </cols>
  <sheetData>
    <row r="1" spans="1:8">
      <c r="E1" s="10" t="s">
        <v>1</v>
      </c>
      <c r="H1" s="9"/>
    </row>
    <row r="2" spans="1:8">
      <c r="E2" s="10" t="s">
        <v>7</v>
      </c>
      <c r="H2" s="9"/>
    </row>
    <row r="3" spans="1:8">
      <c r="E3" s="10" t="s">
        <v>2</v>
      </c>
      <c r="H3" s="9"/>
    </row>
    <row r="4" spans="1:8">
      <c r="E4" s="10" t="s">
        <v>8</v>
      </c>
      <c r="H4" s="9"/>
    </row>
    <row r="5" spans="1:8">
      <c r="H5" s="9"/>
    </row>
    <row r="6" spans="1:8" ht="24" customHeight="1">
      <c r="A6" s="255" t="s">
        <v>10</v>
      </c>
      <c r="B6" s="255"/>
      <c r="C6" s="255"/>
      <c r="D6" s="255"/>
      <c r="E6" s="255"/>
      <c r="F6" s="255"/>
      <c r="G6" s="255"/>
      <c r="H6" s="37"/>
    </row>
    <row r="7" spans="1:8" s="2" customFormat="1" ht="15" customHeight="1">
      <c r="A7" s="256" t="s">
        <v>6</v>
      </c>
      <c r="B7" s="256"/>
      <c r="C7" s="256"/>
      <c r="D7" s="256"/>
      <c r="E7" s="256"/>
      <c r="F7" s="256"/>
      <c r="G7" s="256"/>
      <c r="H7" s="38"/>
    </row>
    <row r="9" spans="1:8" s="233" customFormat="1" ht="28.5" customHeight="1">
      <c r="A9" s="244" t="s">
        <v>15</v>
      </c>
      <c r="B9" s="244" t="s">
        <v>61</v>
      </c>
      <c r="C9" s="244" t="s">
        <v>155</v>
      </c>
      <c r="D9" s="244" t="s">
        <v>17</v>
      </c>
      <c r="E9" s="244" t="s">
        <v>18</v>
      </c>
      <c r="F9" s="244" t="s">
        <v>19</v>
      </c>
      <c r="G9" s="244" t="s">
        <v>20</v>
      </c>
    </row>
    <row r="10" spans="1:8" s="233" customFormat="1" ht="12.75">
      <c r="A10" s="245" t="s">
        <v>68</v>
      </c>
      <c r="B10" s="245"/>
      <c r="C10" s="245"/>
      <c r="D10" s="246" t="s">
        <v>69</v>
      </c>
      <c r="E10" s="247" t="s">
        <v>70</v>
      </c>
      <c r="F10" s="247" t="s">
        <v>71</v>
      </c>
      <c r="G10" s="247" t="s">
        <v>72</v>
      </c>
    </row>
    <row r="11" spans="1:8" s="233" customFormat="1">
      <c r="A11" s="248"/>
      <c r="B11" s="249" t="s">
        <v>73</v>
      </c>
      <c r="C11" s="250"/>
      <c r="D11" s="251" t="s">
        <v>74</v>
      </c>
      <c r="E11" s="252" t="s">
        <v>75</v>
      </c>
      <c r="F11" s="252" t="s">
        <v>71</v>
      </c>
      <c r="G11" s="252" t="s">
        <v>76</v>
      </c>
    </row>
    <row r="12" spans="1:8" s="233" customFormat="1" ht="12.75">
      <c r="A12" s="253"/>
      <c r="B12" s="253"/>
      <c r="C12" s="249" t="s">
        <v>77</v>
      </c>
      <c r="D12" s="251" t="s">
        <v>78</v>
      </c>
      <c r="E12" s="252" t="s">
        <v>79</v>
      </c>
      <c r="F12" s="252" t="s">
        <v>71</v>
      </c>
      <c r="G12" s="252" t="s">
        <v>80</v>
      </c>
    </row>
    <row r="13" spans="1:8" s="233" customFormat="1" ht="12.75">
      <c r="A13" s="245" t="s">
        <v>81</v>
      </c>
      <c r="B13" s="245"/>
      <c r="C13" s="245"/>
      <c r="D13" s="246" t="s">
        <v>82</v>
      </c>
      <c r="E13" s="247" t="s">
        <v>83</v>
      </c>
      <c r="F13" s="247" t="s">
        <v>84</v>
      </c>
      <c r="G13" s="247" t="s">
        <v>85</v>
      </c>
    </row>
    <row r="14" spans="1:8" s="233" customFormat="1" ht="22.5">
      <c r="A14" s="248"/>
      <c r="B14" s="249" t="s">
        <v>86</v>
      </c>
      <c r="C14" s="250"/>
      <c r="D14" s="251" t="s">
        <v>87</v>
      </c>
      <c r="E14" s="252" t="s">
        <v>88</v>
      </c>
      <c r="F14" s="252" t="s">
        <v>84</v>
      </c>
      <c r="G14" s="252" t="s">
        <v>89</v>
      </c>
    </row>
    <row r="15" spans="1:8" s="233" customFormat="1" ht="12.75">
      <c r="A15" s="253"/>
      <c r="B15" s="253"/>
      <c r="C15" s="249" t="s">
        <v>90</v>
      </c>
      <c r="D15" s="251" t="s">
        <v>91</v>
      </c>
      <c r="E15" s="252" t="s">
        <v>92</v>
      </c>
      <c r="F15" s="252" t="s">
        <v>84</v>
      </c>
      <c r="G15" s="252" t="s">
        <v>93</v>
      </c>
    </row>
    <row r="16" spans="1:8" s="233" customFormat="1" ht="22.5">
      <c r="A16" s="245" t="s">
        <v>21</v>
      </c>
      <c r="B16" s="245"/>
      <c r="C16" s="245"/>
      <c r="D16" s="246" t="s">
        <v>22</v>
      </c>
      <c r="E16" s="247" t="s">
        <v>94</v>
      </c>
      <c r="F16" s="247" t="s">
        <v>24</v>
      </c>
      <c r="G16" s="247" t="s">
        <v>95</v>
      </c>
    </row>
    <row r="17" spans="1:7" s="233" customFormat="1">
      <c r="A17" s="248"/>
      <c r="B17" s="249" t="s">
        <v>25</v>
      </c>
      <c r="C17" s="250"/>
      <c r="D17" s="251" t="s">
        <v>26</v>
      </c>
      <c r="E17" s="252" t="s">
        <v>96</v>
      </c>
      <c r="F17" s="252" t="s">
        <v>24</v>
      </c>
      <c r="G17" s="252" t="s">
        <v>97</v>
      </c>
    </row>
    <row r="18" spans="1:7" s="233" customFormat="1" ht="22.5">
      <c r="A18" s="253"/>
      <c r="B18" s="253"/>
      <c r="C18" s="249" t="s">
        <v>98</v>
      </c>
      <c r="D18" s="251" t="s">
        <v>99</v>
      </c>
      <c r="E18" s="252" t="s">
        <v>100</v>
      </c>
      <c r="F18" s="252" t="s">
        <v>101</v>
      </c>
      <c r="G18" s="252" t="s">
        <v>102</v>
      </c>
    </row>
    <row r="19" spans="1:7" s="233" customFormat="1" ht="22.5">
      <c r="A19" s="253"/>
      <c r="B19" s="253"/>
      <c r="C19" s="249" t="s">
        <v>103</v>
      </c>
      <c r="D19" s="251" t="s">
        <v>99</v>
      </c>
      <c r="E19" s="252" t="s">
        <v>23</v>
      </c>
      <c r="F19" s="252" t="s">
        <v>24</v>
      </c>
      <c r="G19" s="252" t="s">
        <v>24</v>
      </c>
    </row>
    <row r="20" spans="1:7" s="233" customFormat="1" ht="22.5">
      <c r="A20" s="253"/>
      <c r="B20" s="253"/>
      <c r="C20" s="249" t="s">
        <v>104</v>
      </c>
      <c r="D20" s="251" t="s">
        <v>99</v>
      </c>
      <c r="E20" s="252" t="s">
        <v>23</v>
      </c>
      <c r="F20" s="252" t="s">
        <v>105</v>
      </c>
      <c r="G20" s="252" t="s">
        <v>105</v>
      </c>
    </row>
    <row r="21" spans="1:7" s="233" customFormat="1" ht="12.75">
      <c r="A21" s="245" t="s">
        <v>29</v>
      </c>
      <c r="B21" s="245"/>
      <c r="C21" s="245"/>
      <c r="D21" s="246" t="s">
        <v>30</v>
      </c>
      <c r="E21" s="247" t="s">
        <v>106</v>
      </c>
      <c r="F21" s="247" t="s">
        <v>291</v>
      </c>
      <c r="G21" s="247" t="s">
        <v>292</v>
      </c>
    </row>
    <row r="22" spans="1:7" s="233" customFormat="1">
      <c r="A22" s="248"/>
      <c r="B22" s="249" t="s">
        <v>34</v>
      </c>
      <c r="C22" s="250"/>
      <c r="D22" s="251" t="s">
        <v>35</v>
      </c>
      <c r="E22" s="252" t="s">
        <v>107</v>
      </c>
      <c r="F22" s="252" t="s">
        <v>293</v>
      </c>
      <c r="G22" s="252" t="s">
        <v>294</v>
      </c>
    </row>
    <row r="23" spans="1:7" s="233" customFormat="1" ht="12.75">
      <c r="A23" s="253"/>
      <c r="B23" s="253"/>
      <c r="C23" s="249" t="s">
        <v>108</v>
      </c>
      <c r="D23" s="251" t="s">
        <v>109</v>
      </c>
      <c r="E23" s="252" t="s">
        <v>110</v>
      </c>
      <c r="F23" s="252" t="s">
        <v>111</v>
      </c>
      <c r="G23" s="252" t="s">
        <v>112</v>
      </c>
    </row>
    <row r="24" spans="1:7" s="233" customFormat="1" ht="12.75">
      <c r="A24" s="253"/>
      <c r="B24" s="253"/>
      <c r="C24" s="249" t="s">
        <v>77</v>
      </c>
      <c r="D24" s="251" t="s">
        <v>78</v>
      </c>
      <c r="E24" s="252" t="s">
        <v>113</v>
      </c>
      <c r="F24" s="252" t="s">
        <v>113</v>
      </c>
      <c r="G24" s="252" t="s">
        <v>114</v>
      </c>
    </row>
    <row r="25" spans="1:7" s="233" customFormat="1" ht="22.5">
      <c r="A25" s="253"/>
      <c r="B25" s="253"/>
      <c r="C25" s="249" t="s">
        <v>98</v>
      </c>
      <c r="D25" s="251" t="s">
        <v>99</v>
      </c>
      <c r="E25" s="252" t="s">
        <v>23</v>
      </c>
      <c r="F25" s="252" t="s">
        <v>250</v>
      </c>
      <c r="G25" s="252" t="s">
        <v>250</v>
      </c>
    </row>
    <row r="26" spans="1:7" s="233" customFormat="1">
      <c r="A26" s="248"/>
      <c r="B26" s="249" t="s">
        <v>43</v>
      </c>
      <c r="C26" s="250"/>
      <c r="D26" s="251" t="s">
        <v>44</v>
      </c>
      <c r="E26" s="252" t="s">
        <v>115</v>
      </c>
      <c r="F26" s="252" t="s">
        <v>116</v>
      </c>
      <c r="G26" s="252" t="s">
        <v>117</v>
      </c>
    </row>
    <row r="27" spans="1:7" s="233" customFormat="1" ht="12.75">
      <c r="A27" s="253"/>
      <c r="B27" s="253"/>
      <c r="C27" s="249" t="s">
        <v>108</v>
      </c>
      <c r="D27" s="251" t="s">
        <v>109</v>
      </c>
      <c r="E27" s="252" t="s">
        <v>118</v>
      </c>
      <c r="F27" s="252" t="s">
        <v>119</v>
      </c>
      <c r="G27" s="252" t="s">
        <v>120</v>
      </c>
    </row>
    <row r="28" spans="1:7" s="233" customFormat="1" ht="12.75">
      <c r="A28" s="253"/>
      <c r="B28" s="253"/>
      <c r="C28" s="249" t="s">
        <v>121</v>
      </c>
      <c r="D28" s="251" t="s">
        <v>122</v>
      </c>
      <c r="E28" s="252" t="s">
        <v>123</v>
      </c>
      <c r="F28" s="252" t="s">
        <v>46</v>
      </c>
      <c r="G28" s="252" t="s">
        <v>124</v>
      </c>
    </row>
    <row r="29" spans="1:7" s="233" customFormat="1">
      <c r="A29" s="248"/>
      <c r="B29" s="249" t="s">
        <v>125</v>
      </c>
      <c r="C29" s="250"/>
      <c r="D29" s="251" t="s">
        <v>126</v>
      </c>
      <c r="E29" s="252" t="s">
        <v>127</v>
      </c>
      <c r="F29" s="252" t="s">
        <v>119</v>
      </c>
      <c r="G29" s="252" t="s">
        <v>128</v>
      </c>
    </row>
    <row r="30" spans="1:7" s="233" customFormat="1" ht="12.75">
      <c r="A30" s="253"/>
      <c r="B30" s="253"/>
      <c r="C30" s="249" t="s">
        <v>108</v>
      </c>
      <c r="D30" s="251" t="s">
        <v>109</v>
      </c>
      <c r="E30" s="252" t="s">
        <v>129</v>
      </c>
      <c r="F30" s="252" t="s">
        <v>119</v>
      </c>
      <c r="G30" s="252" t="s">
        <v>130</v>
      </c>
    </row>
    <row r="31" spans="1:7" s="233" customFormat="1" ht="12.75">
      <c r="A31" s="245" t="s">
        <v>48</v>
      </c>
      <c r="B31" s="245"/>
      <c r="C31" s="245"/>
      <c r="D31" s="246" t="s">
        <v>49</v>
      </c>
      <c r="E31" s="247" t="s">
        <v>131</v>
      </c>
      <c r="F31" s="247" t="s">
        <v>51</v>
      </c>
      <c r="G31" s="247" t="s">
        <v>132</v>
      </c>
    </row>
    <row r="32" spans="1:7" s="233" customFormat="1">
      <c r="A32" s="248"/>
      <c r="B32" s="249" t="s">
        <v>133</v>
      </c>
      <c r="C32" s="250"/>
      <c r="D32" s="251" t="s">
        <v>134</v>
      </c>
      <c r="E32" s="252" t="s">
        <v>135</v>
      </c>
      <c r="F32" s="252" t="s">
        <v>23</v>
      </c>
      <c r="G32" s="252" t="s">
        <v>135</v>
      </c>
    </row>
    <row r="33" spans="1:7" s="233" customFormat="1" ht="12.75">
      <c r="A33" s="253"/>
      <c r="B33" s="253"/>
      <c r="C33" s="249" t="s">
        <v>136</v>
      </c>
      <c r="D33" s="251" t="s">
        <v>137</v>
      </c>
      <c r="E33" s="252" t="s">
        <v>138</v>
      </c>
      <c r="F33" s="252" t="s">
        <v>139</v>
      </c>
      <c r="G33" s="252" t="s">
        <v>140</v>
      </c>
    </row>
    <row r="34" spans="1:7" s="233" customFormat="1" ht="12.75">
      <c r="A34" s="253"/>
      <c r="B34" s="253"/>
      <c r="C34" s="249" t="s">
        <v>141</v>
      </c>
      <c r="D34" s="251" t="s">
        <v>142</v>
      </c>
      <c r="E34" s="252" t="s">
        <v>143</v>
      </c>
      <c r="F34" s="252" t="s">
        <v>144</v>
      </c>
      <c r="G34" s="252" t="s">
        <v>145</v>
      </c>
    </row>
    <row r="35" spans="1:7" s="233" customFormat="1">
      <c r="A35" s="248"/>
      <c r="B35" s="249" t="s">
        <v>53</v>
      </c>
      <c r="C35" s="250"/>
      <c r="D35" s="251" t="s">
        <v>54</v>
      </c>
      <c r="E35" s="252" t="s">
        <v>146</v>
      </c>
      <c r="F35" s="252" t="s">
        <v>51</v>
      </c>
      <c r="G35" s="252" t="s">
        <v>147</v>
      </c>
    </row>
    <row r="36" spans="1:7" s="233" customFormat="1" ht="12.75">
      <c r="A36" s="253"/>
      <c r="B36" s="253"/>
      <c r="C36" s="249" t="s">
        <v>148</v>
      </c>
      <c r="D36" s="251" t="s">
        <v>149</v>
      </c>
      <c r="E36" s="252" t="s">
        <v>150</v>
      </c>
      <c r="F36" s="252" t="s">
        <v>151</v>
      </c>
      <c r="G36" s="252" t="s">
        <v>152</v>
      </c>
    </row>
    <row r="37" spans="1:7" s="233" customFormat="1" ht="12.75">
      <c r="A37" s="253"/>
      <c r="B37" s="253"/>
      <c r="C37" s="249" t="s">
        <v>108</v>
      </c>
      <c r="D37" s="251" t="s">
        <v>109</v>
      </c>
      <c r="E37" s="252" t="s">
        <v>23</v>
      </c>
      <c r="F37" s="252" t="s">
        <v>153</v>
      </c>
      <c r="G37" s="252" t="s">
        <v>153</v>
      </c>
    </row>
    <row r="38" spans="1:7" s="233" customFormat="1" ht="22.5">
      <c r="A38" s="245" t="s">
        <v>295</v>
      </c>
      <c r="B38" s="245"/>
      <c r="C38" s="245"/>
      <c r="D38" s="246" t="s">
        <v>296</v>
      </c>
      <c r="E38" s="247" t="s">
        <v>297</v>
      </c>
      <c r="F38" s="247" t="s">
        <v>298</v>
      </c>
      <c r="G38" s="247" t="s">
        <v>299</v>
      </c>
    </row>
    <row r="39" spans="1:7" s="233" customFormat="1">
      <c r="A39" s="248"/>
      <c r="B39" s="249" t="s">
        <v>300</v>
      </c>
      <c r="C39" s="250"/>
      <c r="D39" s="251" t="s">
        <v>301</v>
      </c>
      <c r="E39" s="252" t="s">
        <v>298</v>
      </c>
      <c r="F39" s="252" t="s">
        <v>298</v>
      </c>
      <c r="G39" s="252" t="s">
        <v>302</v>
      </c>
    </row>
    <row r="40" spans="1:7" s="233" customFormat="1" ht="45">
      <c r="A40" s="253"/>
      <c r="B40" s="253"/>
      <c r="C40" s="249" t="s">
        <v>303</v>
      </c>
      <c r="D40" s="251" t="s">
        <v>304</v>
      </c>
      <c r="E40" s="252" t="s">
        <v>298</v>
      </c>
      <c r="F40" s="252" t="s">
        <v>298</v>
      </c>
      <c r="G40" s="252" t="s">
        <v>302</v>
      </c>
    </row>
    <row r="41" spans="1:7" s="233" customFormat="1" ht="5.45" customHeight="1">
      <c r="A41" s="268"/>
      <c r="B41" s="268"/>
      <c r="C41" s="268"/>
      <c r="D41" s="269"/>
      <c r="E41" s="269"/>
      <c r="F41" s="269"/>
      <c r="G41" s="269"/>
    </row>
    <row r="42" spans="1:7" s="233" customFormat="1" ht="17.100000000000001" customHeight="1">
      <c r="A42" s="270" t="s">
        <v>57</v>
      </c>
      <c r="B42" s="270"/>
      <c r="C42" s="270"/>
      <c r="D42" s="270"/>
      <c r="E42" s="254" t="s">
        <v>154</v>
      </c>
      <c r="F42" s="254" t="s">
        <v>305</v>
      </c>
      <c r="G42" s="254" t="s">
        <v>306</v>
      </c>
    </row>
    <row r="43" spans="1:7" ht="20.25" customHeight="1">
      <c r="B43" s="260" t="s">
        <v>62</v>
      </c>
      <c r="C43" s="260"/>
      <c r="D43" s="260"/>
    </row>
    <row r="44" spans="1:7" s="1" customFormat="1">
      <c r="A44" s="234" t="s">
        <v>156</v>
      </c>
      <c r="B44" s="265" t="s">
        <v>157</v>
      </c>
      <c r="C44" s="265"/>
      <c r="D44" s="265"/>
      <c r="E44" s="235">
        <f>E46+E49+E50+E52+E51</f>
        <v>21653755</v>
      </c>
      <c r="F44" s="235">
        <f t="shared" ref="F44:G44" si="0">F46+F49+F50+F52+F51</f>
        <v>49754</v>
      </c>
      <c r="G44" s="236">
        <f t="shared" si="0"/>
        <v>21703509</v>
      </c>
    </row>
    <row r="45" spans="1:7" s="1" customFormat="1">
      <c r="A45" s="234"/>
      <c r="B45" s="266" t="s">
        <v>158</v>
      </c>
      <c r="C45" s="267"/>
      <c r="D45" s="262"/>
      <c r="E45" s="237"/>
      <c r="F45" s="238"/>
      <c r="G45" s="238"/>
    </row>
    <row r="46" spans="1:7" s="1" customFormat="1">
      <c r="A46" s="234"/>
      <c r="B46" s="234" t="s">
        <v>159</v>
      </c>
      <c r="C46" s="263" t="s">
        <v>160</v>
      </c>
      <c r="D46" s="263"/>
      <c r="E46" s="235">
        <f>E47+E48</f>
        <v>13450474</v>
      </c>
      <c r="F46" s="235">
        <f t="shared" ref="F46:G46" si="1">F47+F48</f>
        <v>34299.279999999999</v>
      </c>
      <c r="G46" s="236">
        <f t="shared" si="1"/>
        <v>13484773.280000001</v>
      </c>
    </row>
    <row r="47" spans="1:7" s="1" customFormat="1">
      <c r="A47" s="234"/>
      <c r="B47" s="234"/>
      <c r="C47" s="263" t="s">
        <v>161</v>
      </c>
      <c r="D47" s="263"/>
      <c r="E47" s="235">
        <v>8723963</v>
      </c>
      <c r="F47" s="239">
        <v>32000</v>
      </c>
      <c r="G47" s="239">
        <f>E47+F47</f>
        <v>8755963</v>
      </c>
    </row>
    <row r="48" spans="1:7" s="1" customFormat="1">
      <c r="A48" s="234"/>
      <c r="B48" s="234"/>
      <c r="C48" s="263" t="s">
        <v>162</v>
      </c>
      <c r="D48" s="263"/>
      <c r="E48" s="235">
        <v>4726511</v>
      </c>
      <c r="F48" s="239">
        <v>2299.2800000000002</v>
      </c>
      <c r="G48" s="239">
        <f t="shared" ref="G48:G56" si="2">E48+F48</f>
        <v>4728810.28</v>
      </c>
    </row>
    <row r="49" spans="1:8" s="1" customFormat="1">
      <c r="A49" s="234"/>
      <c r="B49" s="234" t="s">
        <v>163</v>
      </c>
      <c r="C49" s="261" t="s">
        <v>164</v>
      </c>
      <c r="D49" s="264"/>
      <c r="E49" s="235">
        <v>6126242</v>
      </c>
      <c r="F49" s="239">
        <v>15000</v>
      </c>
      <c r="G49" s="239">
        <f t="shared" si="2"/>
        <v>6141242</v>
      </c>
    </row>
    <row r="50" spans="1:8" s="1" customFormat="1">
      <c r="A50" s="234"/>
      <c r="B50" s="234" t="s">
        <v>165</v>
      </c>
      <c r="C50" s="263" t="s">
        <v>166</v>
      </c>
      <c r="D50" s="263"/>
      <c r="E50" s="235">
        <v>1748439</v>
      </c>
      <c r="F50" s="239">
        <v>454.72</v>
      </c>
      <c r="G50" s="239">
        <f t="shared" si="2"/>
        <v>1748893.72</v>
      </c>
    </row>
    <row r="51" spans="1:8" s="1" customFormat="1" ht="26.25" customHeight="1">
      <c r="A51" s="234"/>
      <c r="B51" s="234" t="s">
        <v>167</v>
      </c>
      <c r="C51" s="261" t="s">
        <v>168</v>
      </c>
      <c r="D51" s="262"/>
      <c r="E51" s="235">
        <v>13600</v>
      </c>
      <c r="F51" s="239"/>
      <c r="G51" s="239">
        <f t="shared" si="2"/>
        <v>13600</v>
      </c>
    </row>
    <row r="52" spans="1:8" s="1" customFormat="1">
      <c r="A52" s="234"/>
      <c r="B52" s="234" t="s">
        <v>169</v>
      </c>
      <c r="C52" s="263" t="s">
        <v>170</v>
      </c>
      <c r="D52" s="263"/>
      <c r="E52" s="235">
        <v>315000</v>
      </c>
      <c r="F52" s="239"/>
      <c r="G52" s="239">
        <f t="shared" si="2"/>
        <v>315000</v>
      </c>
      <c r="H52" s="4"/>
    </row>
    <row r="53" spans="1:8" s="1" customFormat="1">
      <c r="A53" s="271"/>
      <c r="B53" s="272"/>
      <c r="C53" s="272"/>
      <c r="D53" s="272"/>
      <c r="E53" s="272"/>
      <c r="F53" s="239"/>
      <c r="G53" s="239"/>
    </row>
    <row r="54" spans="1:8" s="1" customFormat="1">
      <c r="A54" s="234" t="s">
        <v>171</v>
      </c>
      <c r="B54" s="266" t="s">
        <v>172</v>
      </c>
      <c r="C54" s="267"/>
      <c r="D54" s="262"/>
      <c r="E54" s="235">
        <v>6550302</v>
      </c>
      <c r="F54" s="239">
        <v>1034548</v>
      </c>
      <c r="G54" s="239">
        <f t="shared" si="2"/>
        <v>7584850</v>
      </c>
    </row>
    <row r="55" spans="1:8" s="1" customFormat="1">
      <c r="A55" s="234"/>
      <c r="B55" s="261" t="s">
        <v>62</v>
      </c>
      <c r="C55" s="273"/>
      <c r="D55" s="264"/>
      <c r="E55" s="237"/>
      <c r="F55" s="239"/>
      <c r="G55" s="239"/>
    </row>
    <row r="56" spans="1:8" s="1" customFormat="1" ht="33" customHeight="1">
      <c r="A56" s="234"/>
      <c r="B56" s="234"/>
      <c r="C56" s="261" t="s">
        <v>173</v>
      </c>
      <c r="D56" s="262"/>
      <c r="E56" s="235">
        <v>1839120</v>
      </c>
      <c r="F56" s="239">
        <v>1041810</v>
      </c>
      <c r="G56" s="239">
        <f t="shared" si="2"/>
        <v>2880930</v>
      </c>
    </row>
    <row r="57" spans="1:8" s="1" customFormat="1" ht="5.25" customHeight="1">
      <c r="A57" s="9"/>
      <c r="B57" s="9"/>
      <c r="C57" s="9"/>
      <c r="D57" s="9"/>
      <c r="E57" s="9"/>
      <c r="F57" s="9"/>
      <c r="G57" s="9"/>
    </row>
    <row r="58" spans="1:8" s="1" customFormat="1" ht="25.5" customHeight="1">
      <c r="A58" s="9"/>
      <c r="B58" s="9"/>
      <c r="C58" s="9"/>
      <c r="D58" s="9"/>
      <c r="E58" s="9"/>
      <c r="F58" s="9"/>
      <c r="G58" s="9"/>
      <c r="H58" s="4"/>
    </row>
    <row r="59" spans="1:8" s="1" customFormat="1">
      <c r="A59" s="9"/>
      <c r="B59" s="9"/>
      <c r="C59" s="9"/>
      <c r="D59" s="9"/>
      <c r="E59" s="240" t="s">
        <v>174</v>
      </c>
      <c r="F59" s="241"/>
      <c r="G59" s="241"/>
    </row>
    <row r="60" spans="1:8" s="1" customFormat="1">
      <c r="A60" s="9"/>
      <c r="B60" s="9"/>
      <c r="C60" s="9"/>
      <c r="D60" s="242"/>
      <c r="E60" s="241"/>
      <c r="F60" s="241"/>
      <c r="G60" s="241"/>
    </row>
    <row r="61" spans="1:8" s="1" customFormat="1">
      <c r="A61" s="9"/>
      <c r="B61" s="9"/>
      <c r="C61" s="9"/>
      <c r="D61" s="9"/>
      <c r="E61" s="243" t="s">
        <v>175</v>
      </c>
      <c r="F61" s="241"/>
      <c r="G61" s="241"/>
    </row>
  </sheetData>
  <mergeCells count="19">
    <mergeCell ref="C56:D56"/>
    <mergeCell ref="A53:E53"/>
    <mergeCell ref="B54:D54"/>
    <mergeCell ref="B55:D55"/>
    <mergeCell ref="A6:G6"/>
    <mergeCell ref="A7:G7"/>
    <mergeCell ref="B43:D43"/>
    <mergeCell ref="C51:D51"/>
    <mergeCell ref="C52:D52"/>
    <mergeCell ref="C46:D46"/>
    <mergeCell ref="C47:D47"/>
    <mergeCell ref="C48:D48"/>
    <mergeCell ref="C49:D49"/>
    <mergeCell ref="C50:D50"/>
    <mergeCell ref="B44:D44"/>
    <mergeCell ref="B45:D45"/>
    <mergeCell ref="A41:C41"/>
    <mergeCell ref="D41:G41"/>
    <mergeCell ref="A42:D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selection activeCell="C42" sqref="C42"/>
    </sheetView>
  </sheetViews>
  <sheetFormatPr defaultRowHeight="15"/>
  <cols>
    <col min="1" max="1" width="6.5703125" style="13" customWidth="1"/>
    <col min="2" max="2" width="5.85546875" style="1" customWidth="1"/>
    <col min="3" max="3" width="39.85546875" style="1" customWidth="1"/>
    <col min="4" max="4" width="10.28515625" style="1" customWidth="1"/>
    <col min="5" max="5" width="10.42578125" style="4" customWidth="1"/>
    <col min="6" max="6" width="10.85546875" style="4" customWidth="1"/>
    <col min="7" max="7" width="12" style="4" customWidth="1"/>
    <col min="8" max="10" width="13.140625" customWidth="1"/>
  </cols>
  <sheetData>
    <row r="1" spans="1:13" ht="15.75">
      <c r="A1" s="12"/>
      <c r="D1" s="192" t="s">
        <v>4</v>
      </c>
    </row>
    <row r="2" spans="1:13">
      <c r="A2" s="9"/>
      <c r="D2" s="193" t="s">
        <v>7</v>
      </c>
      <c r="E2" s="9"/>
      <c r="F2" s="9"/>
      <c r="G2" s="9"/>
      <c r="K2" s="9"/>
      <c r="L2" s="9"/>
      <c r="M2" s="9"/>
    </row>
    <row r="3" spans="1:13">
      <c r="A3" s="9"/>
      <c r="D3" s="193" t="s">
        <v>2</v>
      </c>
      <c r="E3" s="9"/>
      <c r="F3" s="9"/>
      <c r="G3" s="9"/>
      <c r="K3" s="9"/>
      <c r="L3" s="9"/>
      <c r="M3" s="9"/>
    </row>
    <row r="4" spans="1:13" ht="15.75">
      <c r="A4" s="12"/>
      <c r="D4" s="193" t="s">
        <v>8</v>
      </c>
    </row>
    <row r="5" spans="1:13" ht="15.75">
      <c r="A5" s="12"/>
      <c r="D5" s="10"/>
    </row>
    <row r="6" spans="1:13" ht="15.75">
      <c r="A6" s="12"/>
      <c r="D6" s="10"/>
    </row>
    <row r="7" spans="1:13" s="177" customFormat="1">
      <c r="A7" s="276" t="s">
        <v>251</v>
      </c>
      <c r="B7" s="277"/>
      <c r="C7" s="277"/>
      <c r="D7" s="277"/>
      <c r="E7" s="277"/>
      <c r="F7" s="277"/>
      <c r="G7" s="176"/>
    </row>
    <row r="8" spans="1:13">
      <c r="A8" s="256" t="s">
        <v>252</v>
      </c>
      <c r="B8" s="256"/>
      <c r="C8" s="256"/>
      <c r="D8" s="256"/>
      <c r="E8" s="256"/>
      <c r="F8" s="256"/>
      <c r="G8" s="175"/>
      <c r="H8" s="175"/>
    </row>
    <row r="9" spans="1:13" ht="15.75">
      <c r="A9" s="12"/>
      <c r="C9" s="10"/>
    </row>
    <row r="10" spans="1:13">
      <c r="A10" s="274"/>
      <c r="B10" s="274"/>
      <c r="C10" s="275"/>
      <c r="D10" s="275"/>
      <c r="E10" s="275"/>
      <c r="F10" s="39"/>
      <c r="G10" s="39"/>
    </row>
    <row r="11" spans="1:13" ht="25.5">
      <c r="A11" s="70" t="s">
        <v>61</v>
      </c>
      <c r="B11" s="70" t="s">
        <v>155</v>
      </c>
      <c r="C11" s="70" t="s">
        <v>207</v>
      </c>
      <c r="D11" s="71" t="s">
        <v>208</v>
      </c>
      <c r="E11" s="72" t="s">
        <v>204</v>
      </c>
      <c r="F11" s="72" t="s">
        <v>20</v>
      </c>
      <c r="G11"/>
    </row>
    <row r="12" spans="1:13" s="59" customFormat="1" ht="30" hidden="1" customHeight="1">
      <c r="A12" s="73"/>
      <c r="B12" s="73"/>
      <c r="C12" s="74" t="s">
        <v>209</v>
      </c>
      <c r="D12" s="75">
        <v>2500000</v>
      </c>
      <c r="E12" s="76"/>
      <c r="F12" s="77">
        <f>D12+E12</f>
        <v>2500000</v>
      </c>
    </row>
    <row r="13" spans="1:13" s="59" customFormat="1" ht="32.25" hidden="1" customHeight="1">
      <c r="A13" s="78"/>
      <c r="B13" s="78"/>
      <c r="C13" s="79" t="s">
        <v>210</v>
      </c>
      <c r="D13" s="80">
        <v>90000</v>
      </c>
      <c r="E13" s="76"/>
      <c r="F13" s="77">
        <f>D13+E13</f>
        <v>90000</v>
      </c>
    </row>
    <row r="14" spans="1:13" s="60" customFormat="1" ht="12" hidden="1">
      <c r="A14" s="81" t="s">
        <v>211</v>
      </c>
      <c r="B14" s="81" t="s">
        <v>77</v>
      </c>
      <c r="C14" s="82" t="s">
        <v>212</v>
      </c>
      <c r="D14" s="83">
        <f>SUM(D12:D13)</f>
        <v>2590000</v>
      </c>
      <c r="E14" s="83">
        <f t="shared" ref="E14:F14" si="0">SUM(E12:E13)</f>
        <v>0</v>
      </c>
      <c r="F14" s="83">
        <f t="shared" si="0"/>
        <v>2590000</v>
      </c>
    </row>
    <row r="15" spans="1:13" s="60" customFormat="1" ht="21" hidden="1" customHeight="1">
      <c r="A15" s="84"/>
      <c r="B15" s="84"/>
      <c r="C15" s="85"/>
      <c r="D15" s="86"/>
      <c r="E15" s="87"/>
      <c r="F15" s="77"/>
    </row>
    <row r="16" spans="1:13" s="60" customFormat="1" ht="15" customHeight="1">
      <c r="A16" s="84"/>
      <c r="B16" s="84"/>
      <c r="C16" s="88" t="s">
        <v>213</v>
      </c>
      <c r="D16" s="89">
        <v>163000</v>
      </c>
      <c r="E16" s="77">
        <v>16500</v>
      </c>
      <c r="F16" s="77">
        <f>D16+E16</f>
        <v>179500</v>
      </c>
    </row>
    <row r="17" spans="1:6" s="60" customFormat="1" ht="31.5" customHeight="1">
      <c r="A17" s="84"/>
      <c r="B17" s="84"/>
      <c r="C17" s="127" t="s">
        <v>239</v>
      </c>
      <c r="D17" s="89"/>
      <c r="E17" s="77">
        <v>36600</v>
      </c>
      <c r="F17" s="77">
        <f>D17+E17</f>
        <v>36600</v>
      </c>
    </row>
    <row r="18" spans="1:6" s="60" customFormat="1" ht="16.5" hidden="1" customHeight="1">
      <c r="A18" s="84"/>
      <c r="B18" s="84"/>
      <c r="C18" s="90" t="s">
        <v>214</v>
      </c>
      <c r="D18" s="91">
        <v>400000</v>
      </c>
      <c r="E18" s="87"/>
      <c r="F18" s="77">
        <f>D18+E18</f>
        <v>400000</v>
      </c>
    </row>
    <row r="19" spans="1:6" s="61" customFormat="1" ht="12">
      <c r="A19" s="92">
        <v>60014</v>
      </c>
      <c r="B19" s="92">
        <v>6050</v>
      </c>
      <c r="C19" s="82" t="s">
        <v>212</v>
      </c>
      <c r="D19" s="83">
        <f>SUM(D16:D18)</f>
        <v>563000</v>
      </c>
      <c r="E19" s="83">
        <f t="shared" ref="E19:F19" si="1">SUM(E16:E18)</f>
        <v>53100</v>
      </c>
      <c r="F19" s="83">
        <f t="shared" si="1"/>
        <v>616100</v>
      </c>
    </row>
    <row r="20" spans="1:6" s="61" customFormat="1" ht="20.25" customHeight="1">
      <c r="A20" s="93"/>
      <c r="B20" s="93"/>
      <c r="C20" s="85"/>
      <c r="D20" s="86"/>
      <c r="E20" s="87"/>
      <c r="F20" s="77"/>
    </row>
    <row r="21" spans="1:6" s="59" customFormat="1" ht="15" hidden="1" customHeight="1">
      <c r="A21" s="73"/>
      <c r="B21" s="73"/>
      <c r="C21" s="90" t="s">
        <v>215</v>
      </c>
      <c r="D21" s="91">
        <v>24476</v>
      </c>
      <c r="E21" s="76"/>
      <c r="F21" s="77">
        <f>D21+E21</f>
        <v>24476</v>
      </c>
    </row>
    <row r="22" spans="1:6" s="59" customFormat="1" ht="13.5" hidden="1" customHeight="1">
      <c r="A22" s="73"/>
      <c r="B22" s="73"/>
      <c r="C22" s="90" t="s">
        <v>216</v>
      </c>
      <c r="D22" s="91">
        <v>125000</v>
      </c>
      <c r="E22" s="76"/>
      <c r="F22" s="77">
        <f t="shared" ref="F22:F23" si="2">D22+E22</f>
        <v>125000</v>
      </c>
    </row>
    <row r="23" spans="1:6" s="59" customFormat="1" ht="15" hidden="1" customHeight="1">
      <c r="A23" s="73"/>
      <c r="B23" s="73"/>
      <c r="C23" s="90" t="s">
        <v>217</v>
      </c>
      <c r="D23" s="91">
        <v>250000</v>
      </c>
      <c r="E23" s="76"/>
      <c r="F23" s="77">
        <f t="shared" si="2"/>
        <v>250000</v>
      </c>
    </row>
    <row r="24" spans="1:6" s="61" customFormat="1" ht="12" hidden="1">
      <c r="A24" s="92">
        <v>60016</v>
      </c>
      <c r="B24" s="92">
        <v>6050</v>
      </c>
      <c r="C24" s="82" t="s">
        <v>212</v>
      </c>
      <c r="D24" s="83">
        <f>SUM(D21:D23)</f>
        <v>399476</v>
      </c>
      <c r="E24" s="83">
        <f t="shared" ref="E24:F24" si="3">SUM(E21:E23)</f>
        <v>0</v>
      </c>
      <c r="F24" s="83">
        <f t="shared" si="3"/>
        <v>399476</v>
      </c>
    </row>
    <row r="25" spans="1:6" s="62" customFormat="1" ht="20.25" hidden="1" customHeight="1">
      <c r="A25" s="94"/>
      <c r="B25" s="94"/>
      <c r="C25" s="95"/>
      <c r="D25" s="96"/>
      <c r="E25" s="97"/>
      <c r="F25" s="98"/>
    </row>
    <row r="26" spans="1:6" s="62" customFormat="1" ht="12" hidden="1">
      <c r="A26" s="99"/>
      <c r="B26" s="100"/>
      <c r="C26" s="101" t="s">
        <v>218</v>
      </c>
      <c r="D26" s="102">
        <v>500000</v>
      </c>
      <c r="E26" s="97"/>
      <c r="F26" s="77">
        <f>D26+E26</f>
        <v>500000</v>
      </c>
    </row>
    <row r="27" spans="1:6" s="61" customFormat="1" ht="12" hidden="1">
      <c r="A27" s="103">
        <v>70005</v>
      </c>
      <c r="B27" s="103">
        <v>6050</v>
      </c>
      <c r="C27" s="104" t="s">
        <v>212</v>
      </c>
      <c r="D27" s="105">
        <v>500000</v>
      </c>
      <c r="E27" s="105">
        <f>E26</f>
        <v>0</v>
      </c>
      <c r="F27" s="105">
        <f>F26</f>
        <v>500000</v>
      </c>
    </row>
    <row r="28" spans="1:6" s="61" customFormat="1" ht="20.25" hidden="1" customHeight="1">
      <c r="A28" s="94"/>
      <c r="B28" s="94"/>
      <c r="C28" s="95"/>
      <c r="D28" s="96"/>
      <c r="E28" s="87"/>
      <c r="F28" s="77"/>
    </row>
    <row r="29" spans="1:6" s="63" customFormat="1" ht="15" hidden="1" customHeight="1">
      <c r="A29" s="106"/>
      <c r="B29" s="106"/>
      <c r="C29" s="107" t="s">
        <v>219</v>
      </c>
      <c r="D29" s="108">
        <v>30000</v>
      </c>
      <c r="E29" s="76"/>
      <c r="F29" s="77">
        <f>D29+E29</f>
        <v>30000</v>
      </c>
    </row>
    <row r="30" spans="1:6" s="61" customFormat="1" ht="12" hidden="1">
      <c r="A30" s="92">
        <v>75023</v>
      </c>
      <c r="B30" s="92">
        <v>6060</v>
      </c>
      <c r="C30" s="82" t="s">
        <v>212</v>
      </c>
      <c r="D30" s="83">
        <f>D29</f>
        <v>30000</v>
      </c>
      <c r="E30" s="83">
        <f t="shared" ref="E30:F30" si="4">E29</f>
        <v>0</v>
      </c>
      <c r="F30" s="83">
        <f t="shared" si="4"/>
        <v>30000</v>
      </c>
    </row>
    <row r="31" spans="1:6" s="62" customFormat="1" ht="20.25" hidden="1" customHeight="1">
      <c r="A31" s="94"/>
      <c r="B31" s="94"/>
      <c r="C31" s="95"/>
      <c r="D31" s="96"/>
      <c r="E31" s="97"/>
      <c r="F31" s="77"/>
    </row>
    <row r="32" spans="1:6" s="62" customFormat="1" ht="15" hidden="1" customHeight="1">
      <c r="A32" s="109"/>
      <c r="B32" s="109">
        <v>6060</v>
      </c>
      <c r="C32" s="110" t="s">
        <v>220</v>
      </c>
      <c r="D32" s="91">
        <v>2000</v>
      </c>
      <c r="E32" s="97"/>
      <c r="F32" s="77">
        <f>D32+E32</f>
        <v>2000</v>
      </c>
    </row>
    <row r="33" spans="1:7" s="62" customFormat="1" ht="14.25" hidden="1" customHeight="1">
      <c r="A33" s="109"/>
      <c r="B33" s="109">
        <v>6057</v>
      </c>
      <c r="C33" s="110" t="s">
        <v>221</v>
      </c>
      <c r="D33" s="91">
        <v>1563252</v>
      </c>
      <c r="E33" s="97"/>
      <c r="F33" s="77">
        <f t="shared" ref="F33:F34" si="5">D33+E33</f>
        <v>1563252</v>
      </c>
    </row>
    <row r="34" spans="1:7" s="61" customFormat="1" ht="15" hidden="1" customHeight="1">
      <c r="A34" s="111"/>
      <c r="B34" s="111">
        <v>6059</v>
      </c>
      <c r="C34" s="110" t="s">
        <v>221</v>
      </c>
      <c r="D34" s="80">
        <v>275868</v>
      </c>
      <c r="E34" s="87"/>
      <c r="F34" s="77">
        <f t="shared" si="5"/>
        <v>275868</v>
      </c>
    </row>
    <row r="35" spans="1:7" s="64" customFormat="1" ht="12" hidden="1">
      <c r="A35" s="92">
        <v>75095</v>
      </c>
      <c r="B35" s="112"/>
      <c r="C35" s="82" t="s">
        <v>212</v>
      </c>
      <c r="D35" s="83">
        <f>SUM(D32:D34)</f>
        <v>1841120</v>
      </c>
      <c r="E35" s="83">
        <f t="shared" ref="E35:F35" si="6">SUM(E32:E34)</f>
        <v>0</v>
      </c>
      <c r="F35" s="83">
        <f t="shared" si="6"/>
        <v>1841120</v>
      </c>
    </row>
    <row r="36" spans="1:7" s="64" customFormat="1" ht="20.25" hidden="1" customHeight="1">
      <c r="A36" s="94"/>
      <c r="B36" s="113"/>
      <c r="C36" s="114"/>
      <c r="D36" s="96"/>
      <c r="E36" s="115"/>
      <c r="F36" s="98"/>
    </row>
    <row r="37" spans="1:7" s="64" customFormat="1" ht="15" hidden="1" customHeight="1">
      <c r="A37" s="116"/>
      <c r="B37" s="117">
        <v>6170</v>
      </c>
      <c r="C37" s="118" t="s">
        <v>222</v>
      </c>
      <c r="D37" s="119">
        <v>36000</v>
      </c>
      <c r="E37" s="115"/>
      <c r="F37" s="98">
        <f>D37+E37</f>
        <v>36000</v>
      </c>
    </row>
    <row r="38" spans="1:7" s="64" customFormat="1" ht="12" hidden="1">
      <c r="A38" s="116">
        <v>75404</v>
      </c>
      <c r="B38" s="116"/>
      <c r="C38" s="120" t="s">
        <v>212</v>
      </c>
      <c r="D38" s="121">
        <f>D37</f>
        <v>36000</v>
      </c>
      <c r="E38" s="121">
        <f t="shared" ref="E38:F38" si="7">E37</f>
        <v>0</v>
      </c>
      <c r="F38" s="121">
        <f t="shared" si="7"/>
        <v>36000</v>
      </c>
    </row>
    <row r="39" spans="1:7" s="59" customFormat="1" ht="20.25" hidden="1" customHeight="1">
      <c r="A39" s="122"/>
      <c r="B39" s="122"/>
      <c r="C39" s="123"/>
      <c r="D39" s="124"/>
      <c r="E39" s="76"/>
      <c r="F39" s="77"/>
    </row>
    <row r="40" spans="1:7" s="59" customFormat="1" ht="12" customHeight="1">
      <c r="A40" s="178"/>
      <c r="B40" s="178">
        <v>6067</v>
      </c>
      <c r="C40" s="278" t="s">
        <v>253</v>
      </c>
      <c r="D40" s="179"/>
      <c r="E40" s="180">
        <v>833448</v>
      </c>
      <c r="F40" s="77">
        <f>D40+E40</f>
        <v>833448</v>
      </c>
    </row>
    <row r="41" spans="1:7" s="59" customFormat="1" ht="12.75" customHeight="1">
      <c r="A41" s="178"/>
      <c r="B41" s="178">
        <v>6069</v>
      </c>
      <c r="C41" s="279"/>
      <c r="D41" s="179"/>
      <c r="E41" s="180">
        <v>208362</v>
      </c>
      <c r="F41" s="77">
        <f>D41+E41</f>
        <v>208362</v>
      </c>
    </row>
    <row r="42" spans="1:7" ht="15" customHeight="1">
      <c r="A42" s="109"/>
      <c r="B42" s="136">
        <v>6060</v>
      </c>
      <c r="C42" s="110" t="s">
        <v>223</v>
      </c>
      <c r="D42" s="91">
        <v>208362</v>
      </c>
      <c r="E42" s="77">
        <v>-208362</v>
      </c>
      <c r="F42" s="77">
        <f>D42+E42</f>
        <v>0</v>
      </c>
      <c r="G42"/>
    </row>
    <row r="43" spans="1:7" ht="15" hidden="1" customHeight="1">
      <c r="A43" s="109"/>
      <c r="B43" s="136">
        <v>6060</v>
      </c>
      <c r="C43" s="110" t="s">
        <v>224</v>
      </c>
      <c r="D43" s="91">
        <v>7000</v>
      </c>
      <c r="E43" s="125"/>
      <c r="F43" s="77">
        <f t="shared" ref="F43:F46" si="8">D43+E43</f>
        <v>7000</v>
      </c>
      <c r="G43"/>
    </row>
    <row r="44" spans="1:7" s="61" customFormat="1" ht="15" hidden="1" customHeight="1">
      <c r="A44" s="109"/>
      <c r="B44" s="136">
        <v>6060</v>
      </c>
      <c r="C44" s="110" t="s">
        <v>225</v>
      </c>
      <c r="D44" s="91">
        <v>1700</v>
      </c>
      <c r="E44" s="87"/>
      <c r="F44" s="77">
        <f t="shared" si="8"/>
        <v>1700</v>
      </c>
    </row>
    <row r="45" spans="1:7" s="61" customFormat="1" ht="15" hidden="1" customHeight="1">
      <c r="A45" s="109"/>
      <c r="B45" s="136">
        <v>6060</v>
      </c>
      <c r="C45" s="110" t="s">
        <v>226</v>
      </c>
      <c r="D45" s="91">
        <v>7000</v>
      </c>
      <c r="E45" s="87"/>
      <c r="F45" s="77">
        <f t="shared" si="8"/>
        <v>7000</v>
      </c>
    </row>
    <row r="46" spans="1:7" s="61" customFormat="1" ht="15" hidden="1" customHeight="1">
      <c r="A46" s="126"/>
      <c r="B46" s="126">
        <v>6060</v>
      </c>
      <c r="C46" s="127" t="s">
        <v>227</v>
      </c>
      <c r="D46" s="80">
        <v>14000</v>
      </c>
      <c r="E46" s="87"/>
      <c r="F46" s="77">
        <f t="shared" si="8"/>
        <v>14000</v>
      </c>
    </row>
    <row r="47" spans="1:7" s="61" customFormat="1" ht="12">
      <c r="A47" s="92">
        <v>75412</v>
      </c>
      <c r="B47" s="92"/>
      <c r="C47" s="82" t="s">
        <v>212</v>
      </c>
      <c r="D47" s="83">
        <f>SUM(D42:D46)</f>
        <v>238062</v>
      </c>
      <c r="E47" s="83">
        <f>SUM(E40:E46)</f>
        <v>833448</v>
      </c>
      <c r="F47" s="83">
        <f>SUM(F40:F46)</f>
        <v>1071510</v>
      </c>
    </row>
    <row r="48" spans="1:7" s="61" customFormat="1" ht="20.25" customHeight="1">
      <c r="A48" s="128"/>
      <c r="B48" s="128"/>
      <c r="C48" s="128"/>
      <c r="D48" s="183"/>
      <c r="E48" s="184"/>
      <c r="F48" s="185"/>
    </row>
    <row r="49" spans="1:6" s="61" customFormat="1" ht="20.25" customHeight="1">
      <c r="A49" s="182"/>
      <c r="B49" s="303">
        <v>6060</v>
      </c>
      <c r="C49" s="186" t="s">
        <v>308</v>
      </c>
      <c r="D49" s="186"/>
      <c r="E49" s="77">
        <v>5000</v>
      </c>
      <c r="F49" s="77">
        <f>D49+E49</f>
        <v>5000</v>
      </c>
    </row>
    <row r="50" spans="1:6" s="61" customFormat="1" ht="20.25" customHeight="1">
      <c r="A50" s="181"/>
      <c r="B50" s="304">
        <v>6060</v>
      </c>
      <c r="C50" s="187" t="s">
        <v>254</v>
      </c>
      <c r="D50" s="187"/>
      <c r="E50" s="188">
        <v>43000</v>
      </c>
      <c r="F50" s="77">
        <f>D50+E50</f>
        <v>43000</v>
      </c>
    </row>
    <row r="51" spans="1:6" s="59" customFormat="1" ht="15" customHeight="1">
      <c r="A51" s="126"/>
      <c r="B51" s="305">
        <v>6050</v>
      </c>
      <c r="C51" s="127" t="s">
        <v>228</v>
      </c>
      <c r="D51" s="80">
        <v>100000</v>
      </c>
      <c r="E51" s="76">
        <v>100000</v>
      </c>
      <c r="F51" s="77">
        <f>D51+E51</f>
        <v>200000</v>
      </c>
    </row>
    <row r="52" spans="1:6" s="61" customFormat="1" ht="12">
      <c r="A52" s="92">
        <v>80101</v>
      </c>
      <c r="B52" s="92"/>
      <c r="C52" s="82" t="s">
        <v>212</v>
      </c>
      <c r="D52" s="83">
        <f>D51</f>
        <v>100000</v>
      </c>
      <c r="E52" s="83">
        <f>SUM(E49:E51)</f>
        <v>148000</v>
      </c>
      <c r="F52" s="202">
        <f>SUM(F49:F51)</f>
        <v>248000</v>
      </c>
    </row>
    <row r="53" spans="1:6" s="62" customFormat="1" ht="20.25" customHeight="1">
      <c r="A53" s="94"/>
      <c r="B53" s="94"/>
      <c r="C53" s="95"/>
      <c r="D53" s="200"/>
      <c r="E53" s="201"/>
      <c r="F53" s="185"/>
    </row>
    <row r="54" spans="1:6" s="65" customFormat="1" ht="15" hidden="1" customHeight="1">
      <c r="A54" s="129"/>
      <c r="B54" s="129"/>
      <c r="C54" s="129" t="s">
        <v>229</v>
      </c>
      <c r="D54" s="130">
        <v>8000</v>
      </c>
      <c r="E54" s="131"/>
      <c r="F54" s="77">
        <f>D54+E54</f>
        <v>8000</v>
      </c>
    </row>
    <row r="55" spans="1:6" s="66" customFormat="1" ht="12" hidden="1">
      <c r="A55" s="132">
        <v>85219</v>
      </c>
      <c r="B55" s="132">
        <v>6060</v>
      </c>
      <c r="C55" s="133" t="s">
        <v>212</v>
      </c>
      <c r="D55" s="134">
        <f>D54</f>
        <v>8000</v>
      </c>
      <c r="E55" s="134">
        <f t="shared" ref="E55:F55" si="9">E54</f>
        <v>0</v>
      </c>
      <c r="F55" s="134">
        <f t="shared" si="9"/>
        <v>8000</v>
      </c>
    </row>
    <row r="56" spans="1:6" s="61" customFormat="1" ht="20.25" hidden="1" customHeight="1">
      <c r="A56" s="94"/>
      <c r="B56" s="94"/>
      <c r="C56" s="95"/>
      <c r="D56" s="96"/>
      <c r="E56" s="87"/>
      <c r="F56" s="77"/>
    </row>
    <row r="57" spans="1:6" s="63" customFormat="1" ht="15" hidden="1" customHeight="1">
      <c r="A57" s="106"/>
      <c r="B57" s="106"/>
      <c r="C57" s="135" t="s">
        <v>230</v>
      </c>
      <c r="D57" s="108">
        <v>67000</v>
      </c>
      <c r="E57" s="76"/>
      <c r="F57" s="77">
        <f>D57+E57</f>
        <v>67000</v>
      </c>
    </row>
    <row r="58" spans="1:6" s="61" customFormat="1" ht="12" hidden="1">
      <c r="A58" s="92">
        <v>90013</v>
      </c>
      <c r="B58" s="92">
        <v>6650</v>
      </c>
      <c r="C58" s="82" t="s">
        <v>212</v>
      </c>
      <c r="D58" s="83">
        <f>D57</f>
        <v>67000</v>
      </c>
      <c r="E58" s="83">
        <f t="shared" ref="E58:F58" si="10">E57</f>
        <v>0</v>
      </c>
      <c r="F58" s="83">
        <f t="shared" si="10"/>
        <v>67000</v>
      </c>
    </row>
    <row r="59" spans="1:6" s="61" customFormat="1" ht="20.25" hidden="1" customHeight="1">
      <c r="A59" s="94"/>
      <c r="B59" s="94"/>
      <c r="C59" s="95"/>
      <c r="D59" s="96"/>
      <c r="E59" s="87"/>
      <c r="F59" s="77"/>
    </row>
    <row r="60" spans="1:6" s="61" customFormat="1" ht="15" hidden="1" customHeight="1">
      <c r="A60" s="109"/>
      <c r="B60" s="109"/>
      <c r="C60" s="110" t="s">
        <v>231</v>
      </c>
      <c r="D60" s="91">
        <v>18862</v>
      </c>
      <c r="E60" s="87"/>
      <c r="F60" s="77">
        <f>D60+E60</f>
        <v>18862</v>
      </c>
    </row>
    <row r="61" spans="1:6" s="61" customFormat="1" ht="15" hidden="1" customHeight="1">
      <c r="A61" s="109"/>
      <c r="B61" s="109"/>
      <c r="C61" s="110" t="s">
        <v>232</v>
      </c>
      <c r="D61" s="91">
        <v>10922</v>
      </c>
      <c r="E61" s="87"/>
      <c r="F61" s="77">
        <f t="shared" ref="F61:F62" si="11">D61+E61</f>
        <v>10922</v>
      </c>
    </row>
    <row r="62" spans="1:6" s="61" customFormat="1" ht="15" hidden="1" customHeight="1">
      <c r="A62" s="109"/>
      <c r="B62" s="109"/>
      <c r="C62" s="110" t="s">
        <v>233</v>
      </c>
      <c r="D62" s="91">
        <v>5000</v>
      </c>
      <c r="E62" s="87"/>
      <c r="F62" s="77">
        <f t="shared" si="11"/>
        <v>5000</v>
      </c>
    </row>
    <row r="63" spans="1:6" s="63" customFormat="1" ht="15" hidden="1" customHeight="1">
      <c r="A63" s="136"/>
      <c r="B63" s="136"/>
      <c r="C63" s="110" t="s">
        <v>234</v>
      </c>
      <c r="D63" s="91"/>
      <c r="E63" s="76"/>
      <c r="F63" s="77"/>
    </row>
    <row r="64" spans="1:6" s="61" customFormat="1" ht="12" hidden="1">
      <c r="A64" s="137">
        <v>90015</v>
      </c>
      <c r="B64" s="137">
        <v>6050</v>
      </c>
      <c r="C64" s="138" t="s">
        <v>212</v>
      </c>
      <c r="D64" s="139">
        <f>SUM(D60:D63)</f>
        <v>34784</v>
      </c>
      <c r="E64" s="139">
        <f t="shared" ref="E64:F64" si="12">SUM(E60:E63)</f>
        <v>0</v>
      </c>
      <c r="F64" s="139">
        <f t="shared" si="12"/>
        <v>34784</v>
      </c>
    </row>
    <row r="65" spans="1:7" s="59" customFormat="1" ht="20.25" hidden="1" customHeight="1">
      <c r="A65" s="136"/>
      <c r="B65" s="136"/>
      <c r="C65" s="110"/>
      <c r="D65" s="91"/>
      <c r="E65" s="76"/>
      <c r="F65" s="77"/>
    </row>
    <row r="66" spans="1:7" s="67" customFormat="1" ht="15" hidden="1" customHeight="1">
      <c r="A66" s="106"/>
      <c r="B66" s="106"/>
      <c r="C66" s="107" t="s">
        <v>235</v>
      </c>
      <c r="D66" s="108">
        <v>130000</v>
      </c>
      <c r="E66" s="125"/>
      <c r="F66" s="77">
        <f>D66+E66</f>
        <v>130000</v>
      </c>
    </row>
    <row r="67" spans="1:7" s="68" customFormat="1" hidden="1">
      <c r="A67" s="92">
        <v>92114</v>
      </c>
      <c r="B67" s="92">
        <v>6220</v>
      </c>
      <c r="C67" s="82" t="s">
        <v>212</v>
      </c>
      <c r="D67" s="83">
        <f>D66</f>
        <v>130000</v>
      </c>
      <c r="E67" s="83">
        <f t="shared" ref="E67:F67" si="13">E66</f>
        <v>0</v>
      </c>
      <c r="F67" s="83">
        <f t="shared" si="13"/>
        <v>130000</v>
      </c>
    </row>
    <row r="68" spans="1:7" s="68" customFormat="1" ht="20.25" hidden="1" customHeight="1">
      <c r="A68" s="94"/>
      <c r="B68" s="94"/>
      <c r="C68" s="95"/>
      <c r="D68" s="96"/>
      <c r="E68" s="140"/>
      <c r="F68" s="77"/>
    </row>
    <row r="69" spans="1:7" ht="15" hidden="1" customHeight="1">
      <c r="A69" s="136"/>
      <c r="B69" s="136"/>
      <c r="C69" s="110" t="s">
        <v>236</v>
      </c>
      <c r="D69" s="91">
        <v>6360</v>
      </c>
      <c r="E69" s="125"/>
      <c r="F69" s="77">
        <f>D69+E69</f>
        <v>6360</v>
      </c>
      <c r="G69"/>
    </row>
    <row r="70" spans="1:7" ht="15" hidden="1" customHeight="1">
      <c r="A70" s="126"/>
      <c r="B70" s="126"/>
      <c r="C70" s="141" t="s">
        <v>237</v>
      </c>
      <c r="D70" s="80">
        <v>6500</v>
      </c>
      <c r="E70" s="125"/>
      <c r="F70" s="77">
        <f>D70+E70</f>
        <v>6500</v>
      </c>
      <c r="G70"/>
    </row>
    <row r="71" spans="1:7" s="68" customFormat="1" hidden="1">
      <c r="A71" s="194">
        <v>92695</v>
      </c>
      <c r="B71" s="194">
        <v>6050</v>
      </c>
      <c r="C71" s="195" t="s">
        <v>212</v>
      </c>
      <c r="D71" s="196">
        <f>SUM(D69:D70)</f>
        <v>12860</v>
      </c>
      <c r="E71" s="196">
        <f t="shared" ref="E71:F71" si="14">SUM(E69:E70)</f>
        <v>0</v>
      </c>
      <c r="F71" s="196">
        <f t="shared" si="14"/>
        <v>12860</v>
      </c>
    </row>
    <row r="72" spans="1:7" ht="26.25" customHeight="1">
      <c r="A72" s="197"/>
      <c r="B72" s="197"/>
      <c r="C72" s="198" t="s">
        <v>238</v>
      </c>
      <c r="D72" s="199">
        <f>D14+D19+D24+D30+D52+D47+D55+D64+D67+D71+D58+D35+D27+D38</f>
        <v>6550302</v>
      </c>
      <c r="E72" s="199">
        <f t="shared" ref="E72:F72" si="15">E14+E19+E24+E30+E52+E47+E55+E64+E67+E71+E58+E35+E27+E38</f>
        <v>1034548</v>
      </c>
      <c r="F72" s="199">
        <f t="shared" si="15"/>
        <v>7584850</v>
      </c>
      <c r="G72"/>
    </row>
    <row r="73" spans="1:7" ht="36" customHeight="1">
      <c r="A73" s="69"/>
      <c r="B73" s="69"/>
      <c r="C73" s="64"/>
      <c r="D73" s="64"/>
      <c r="E73"/>
      <c r="F73"/>
      <c r="G73"/>
    </row>
    <row r="74" spans="1:7">
      <c r="A74" s="69"/>
      <c r="B74" s="69"/>
      <c r="D74" s="189" t="s">
        <v>255</v>
      </c>
      <c r="E74"/>
      <c r="F74"/>
      <c r="G74"/>
    </row>
    <row r="75" spans="1:7">
      <c r="A75" s="69"/>
      <c r="B75" s="69"/>
      <c r="C75" s="33"/>
      <c r="D75" s="190"/>
      <c r="E75"/>
      <c r="F75"/>
      <c r="G75"/>
    </row>
    <row r="76" spans="1:7">
      <c r="A76" s="69"/>
      <c r="B76" s="69"/>
      <c r="D76" s="191" t="s">
        <v>256</v>
      </c>
      <c r="E76"/>
      <c r="F76"/>
      <c r="G76"/>
    </row>
    <row r="77" spans="1:7">
      <c r="A77" s="69"/>
      <c r="B77" s="69"/>
      <c r="C77" s="64"/>
      <c r="D77" s="64"/>
      <c r="E77"/>
      <c r="F77"/>
      <c r="G77"/>
    </row>
  </sheetData>
  <mergeCells count="4">
    <mergeCell ref="A10:E10"/>
    <mergeCell ref="A8:F8"/>
    <mergeCell ref="A7:F7"/>
    <mergeCell ref="C40:C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2"/>
  <sheetViews>
    <sheetView workbookViewId="0">
      <selection activeCell="P48" sqref="P48"/>
    </sheetView>
  </sheetViews>
  <sheetFormatPr defaultColWidth="5" defaultRowHeight="15"/>
  <cols>
    <col min="1" max="1" width="5.140625" style="1" bestFit="1" customWidth="1"/>
    <col min="2" max="2" width="6.140625" style="1" customWidth="1"/>
    <col min="3" max="3" width="4.7109375" style="1" customWidth="1"/>
    <col min="4" max="4" width="41.42578125" style="1" customWidth="1"/>
    <col min="5" max="7" width="12.42578125" style="1" customWidth="1"/>
    <col min="8" max="8" width="11.28515625" style="4" customWidth="1"/>
    <col min="9" max="9" width="10.7109375" style="5" customWidth="1"/>
    <col min="10" max="10" width="11.7109375" style="5" customWidth="1"/>
    <col min="21" max="21" width="21.7109375" customWidth="1"/>
    <col min="22" max="27" width="5" hidden="1" customWidth="1"/>
  </cols>
  <sheetData>
    <row r="1" spans="1:11">
      <c r="E1" s="3"/>
      <c r="F1" s="3"/>
      <c r="G1" s="3" t="s">
        <v>3</v>
      </c>
    </row>
    <row r="2" spans="1:11">
      <c r="A2" s="9"/>
      <c r="B2" s="9"/>
      <c r="C2" s="9"/>
      <c r="D2" s="9"/>
      <c r="E2" s="9"/>
      <c r="F2" s="9"/>
      <c r="G2" s="10" t="s">
        <v>7</v>
      </c>
      <c r="H2" s="9"/>
      <c r="I2" s="9"/>
      <c r="J2" s="9"/>
    </row>
    <row r="3" spans="1:11">
      <c r="A3" s="9"/>
      <c r="B3" s="9"/>
      <c r="C3" s="9"/>
      <c r="D3" s="9"/>
      <c r="E3" s="9"/>
      <c r="F3" s="9"/>
      <c r="G3" s="10" t="s">
        <v>2</v>
      </c>
      <c r="H3" s="9"/>
      <c r="I3" s="9"/>
      <c r="J3" s="9"/>
    </row>
    <row r="4" spans="1:11">
      <c r="A4" s="9"/>
      <c r="B4" s="9"/>
      <c r="C4" s="9"/>
      <c r="D4" s="9"/>
      <c r="E4" s="9"/>
      <c r="F4" s="9"/>
      <c r="G4" s="10" t="s">
        <v>8</v>
      </c>
      <c r="H4" s="9"/>
      <c r="I4" s="9"/>
      <c r="J4" s="9"/>
    </row>
    <row r="5" spans="1:11" ht="30.75" customHeight="1"/>
    <row r="6" spans="1:11" ht="31.5" customHeight="1">
      <c r="A6" s="280" t="s">
        <v>11</v>
      </c>
      <c r="B6" s="280"/>
      <c r="C6" s="280"/>
      <c r="D6" s="280"/>
      <c r="E6" s="280"/>
      <c r="F6" s="280"/>
      <c r="G6" s="280"/>
      <c r="H6" s="280"/>
      <c r="I6" s="280"/>
      <c r="J6" s="281"/>
    </row>
    <row r="7" spans="1:11" s="2" customFormat="1">
      <c r="A7" s="256" t="s">
        <v>12</v>
      </c>
      <c r="B7" s="256"/>
      <c r="C7" s="256"/>
      <c r="D7" s="256"/>
      <c r="E7" s="256"/>
      <c r="F7" s="256"/>
      <c r="G7" s="256"/>
      <c r="H7" s="256"/>
      <c r="I7" s="256"/>
      <c r="J7" s="281"/>
    </row>
    <row r="8" spans="1:11" ht="23.25" customHeight="1">
      <c r="A8" s="6"/>
      <c r="B8" s="6"/>
      <c r="C8" s="6"/>
      <c r="D8" s="6"/>
      <c r="E8" s="6"/>
      <c r="F8" s="6"/>
      <c r="G8" s="6"/>
      <c r="H8" s="7"/>
      <c r="I8" s="8"/>
    </row>
    <row r="9" spans="1:11" ht="35.25" customHeight="1">
      <c r="A9" s="16" t="s">
        <v>15</v>
      </c>
      <c r="B9" s="16" t="s">
        <v>61</v>
      </c>
      <c r="C9" s="16" t="s">
        <v>16</v>
      </c>
      <c r="D9" s="44" t="s">
        <v>17</v>
      </c>
      <c r="E9" s="58" t="s">
        <v>176</v>
      </c>
      <c r="F9" s="58" t="s">
        <v>204</v>
      </c>
      <c r="G9" s="58" t="s">
        <v>205</v>
      </c>
      <c r="H9" s="47" t="s">
        <v>177</v>
      </c>
      <c r="I9" s="58" t="s">
        <v>204</v>
      </c>
      <c r="J9" s="58" t="s">
        <v>205</v>
      </c>
      <c r="K9" s="14"/>
    </row>
    <row r="10" spans="1:11" hidden="1">
      <c r="A10" s="16" t="s">
        <v>81</v>
      </c>
      <c r="B10" s="16"/>
      <c r="C10" s="16"/>
      <c r="D10" s="17" t="s">
        <v>82</v>
      </c>
      <c r="E10" s="45">
        <f>E11</f>
        <v>45938</v>
      </c>
      <c r="F10" s="45">
        <f t="shared" ref="F10:G11" si="0">F11</f>
        <v>0</v>
      </c>
      <c r="G10" s="45">
        <f t="shared" si="0"/>
        <v>45938</v>
      </c>
      <c r="H10" s="48">
        <f>H11</f>
        <v>45938</v>
      </c>
      <c r="I10" s="48">
        <f t="shared" ref="I10:J10" si="1">I11</f>
        <v>0</v>
      </c>
      <c r="J10" s="48">
        <f t="shared" si="1"/>
        <v>45938</v>
      </c>
      <c r="K10" s="14"/>
    </row>
    <row r="11" spans="1:11" hidden="1">
      <c r="A11" s="19"/>
      <c r="B11" s="20" t="s">
        <v>178</v>
      </c>
      <c r="C11" s="21"/>
      <c r="D11" s="22" t="s">
        <v>179</v>
      </c>
      <c r="E11" s="46">
        <f>E12</f>
        <v>45938</v>
      </c>
      <c r="F11" s="46">
        <f t="shared" si="0"/>
        <v>0</v>
      </c>
      <c r="G11" s="46">
        <f t="shared" si="0"/>
        <v>45938</v>
      </c>
      <c r="H11" s="49">
        <f>SUM(H12:H18)</f>
        <v>45938</v>
      </c>
      <c r="I11" s="49">
        <f t="shared" ref="I11:J11" si="2">SUM(I12:I18)</f>
        <v>0</v>
      </c>
      <c r="J11" s="49">
        <f t="shared" si="2"/>
        <v>45938</v>
      </c>
      <c r="K11" s="14"/>
    </row>
    <row r="12" spans="1:11" ht="45" hidden="1">
      <c r="A12" s="19"/>
      <c r="B12" s="24"/>
      <c r="C12" s="20" t="s">
        <v>55</v>
      </c>
      <c r="D12" s="22" t="s">
        <v>56</v>
      </c>
      <c r="E12" s="46">
        <v>45938</v>
      </c>
      <c r="F12" s="46"/>
      <c r="G12" s="46">
        <f>E12+F12</f>
        <v>45938</v>
      </c>
      <c r="H12" s="49"/>
      <c r="I12" s="52"/>
      <c r="J12" s="52"/>
      <c r="K12" s="14"/>
    </row>
    <row r="13" spans="1:11" hidden="1">
      <c r="A13" s="24"/>
      <c r="B13" s="24"/>
      <c r="C13" s="20" t="s">
        <v>90</v>
      </c>
      <c r="D13" s="22" t="s">
        <v>91</v>
      </c>
      <c r="E13" s="46"/>
      <c r="F13" s="46"/>
      <c r="G13" s="46"/>
      <c r="H13" s="50">
        <v>25990</v>
      </c>
      <c r="I13" s="53"/>
      <c r="J13" s="53">
        <f>H13+I13</f>
        <v>25990</v>
      </c>
      <c r="K13" s="14"/>
    </row>
    <row r="14" spans="1:11" hidden="1">
      <c r="A14" s="24"/>
      <c r="B14" s="24"/>
      <c r="C14" s="20" t="s">
        <v>141</v>
      </c>
      <c r="D14" s="22" t="s">
        <v>142</v>
      </c>
      <c r="E14" s="46"/>
      <c r="F14" s="46"/>
      <c r="G14" s="46"/>
      <c r="H14" s="50">
        <v>4401</v>
      </c>
      <c r="I14" s="53"/>
      <c r="J14" s="53">
        <f t="shared" ref="J14:J18" si="3">H14+I14</f>
        <v>4401</v>
      </c>
      <c r="K14" s="14"/>
    </row>
    <row r="15" spans="1:11" hidden="1">
      <c r="A15" s="24"/>
      <c r="B15" s="24"/>
      <c r="C15" s="20" t="s">
        <v>180</v>
      </c>
      <c r="D15" s="22" t="s">
        <v>181</v>
      </c>
      <c r="E15" s="46"/>
      <c r="F15" s="46"/>
      <c r="G15" s="46"/>
      <c r="H15" s="50">
        <v>636</v>
      </c>
      <c r="I15" s="53"/>
      <c r="J15" s="53">
        <f t="shared" si="3"/>
        <v>636</v>
      </c>
      <c r="K15" s="14"/>
    </row>
    <row r="16" spans="1:11" hidden="1">
      <c r="A16" s="24"/>
      <c r="B16" s="24"/>
      <c r="C16" s="20" t="s">
        <v>108</v>
      </c>
      <c r="D16" s="22" t="s">
        <v>109</v>
      </c>
      <c r="E16" s="46"/>
      <c r="F16" s="46"/>
      <c r="G16" s="46"/>
      <c r="H16" s="50">
        <v>500</v>
      </c>
      <c r="I16" s="53"/>
      <c r="J16" s="53">
        <f t="shared" si="3"/>
        <v>500</v>
      </c>
      <c r="K16" s="14"/>
    </row>
    <row r="17" spans="1:11" hidden="1">
      <c r="A17" s="24"/>
      <c r="B17" s="24"/>
      <c r="C17" s="20" t="s">
        <v>182</v>
      </c>
      <c r="D17" s="22" t="s">
        <v>183</v>
      </c>
      <c r="E17" s="46"/>
      <c r="F17" s="46"/>
      <c r="G17" s="46"/>
      <c r="H17" s="50">
        <v>13111</v>
      </c>
      <c r="I17" s="53"/>
      <c r="J17" s="53">
        <f t="shared" si="3"/>
        <v>13111</v>
      </c>
      <c r="K17" s="14"/>
    </row>
    <row r="18" spans="1:11" hidden="1">
      <c r="A18" s="24"/>
      <c r="B18" s="24"/>
      <c r="C18" s="20" t="s">
        <v>184</v>
      </c>
      <c r="D18" s="22" t="s">
        <v>185</v>
      </c>
      <c r="E18" s="46"/>
      <c r="F18" s="46"/>
      <c r="G18" s="46"/>
      <c r="H18" s="51">
        <v>1300</v>
      </c>
      <c r="I18" s="54"/>
      <c r="J18" s="53">
        <f t="shared" si="3"/>
        <v>1300</v>
      </c>
      <c r="K18" s="14"/>
    </row>
    <row r="19" spans="1:11" ht="22.5" hidden="1">
      <c r="A19" s="16" t="s">
        <v>186</v>
      </c>
      <c r="B19" s="16"/>
      <c r="C19" s="16"/>
      <c r="D19" s="17" t="s">
        <v>187</v>
      </c>
      <c r="E19" s="45">
        <f>E20</f>
        <v>1109</v>
      </c>
      <c r="F19" s="45">
        <f t="shared" ref="F19:G20" si="4">F20</f>
        <v>0</v>
      </c>
      <c r="G19" s="45">
        <f t="shared" si="4"/>
        <v>1109</v>
      </c>
      <c r="H19" s="48">
        <f>H20</f>
        <v>1109</v>
      </c>
      <c r="I19" s="48">
        <f t="shared" ref="I19:J19" si="5">I20</f>
        <v>0</v>
      </c>
      <c r="J19" s="48">
        <f t="shared" si="5"/>
        <v>1109</v>
      </c>
      <c r="K19" s="14"/>
    </row>
    <row r="20" spans="1:11" ht="22.5" hidden="1">
      <c r="A20" s="19"/>
      <c r="B20" s="20" t="s">
        <v>188</v>
      </c>
      <c r="C20" s="21"/>
      <c r="D20" s="22" t="s">
        <v>189</v>
      </c>
      <c r="E20" s="46">
        <f>E21</f>
        <v>1109</v>
      </c>
      <c r="F20" s="46">
        <f t="shared" si="4"/>
        <v>0</v>
      </c>
      <c r="G20" s="46">
        <f t="shared" si="4"/>
        <v>1109</v>
      </c>
      <c r="H20" s="49">
        <f>SUM(H22:H24)</f>
        <v>1109</v>
      </c>
      <c r="I20" s="49">
        <f t="shared" ref="I20:J20" si="6">SUM(I22:I24)</f>
        <v>0</v>
      </c>
      <c r="J20" s="49">
        <f t="shared" si="6"/>
        <v>1109</v>
      </c>
      <c r="K20" s="14"/>
    </row>
    <row r="21" spans="1:11" ht="45" hidden="1">
      <c r="A21" s="19"/>
      <c r="B21" s="24"/>
      <c r="C21" s="20" t="s">
        <v>55</v>
      </c>
      <c r="D21" s="22" t="s">
        <v>56</v>
      </c>
      <c r="E21" s="46">
        <v>1109</v>
      </c>
      <c r="F21" s="46"/>
      <c r="G21" s="46">
        <f>E21+F21</f>
        <v>1109</v>
      </c>
      <c r="H21" s="49"/>
      <c r="I21" s="52"/>
      <c r="J21" s="52"/>
      <c r="K21" s="14"/>
    </row>
    <row r="22" spans="1:11" hidden="1">
      <c r="A22" s="19"/>
      <c r="B22" s="24"/>
      <c r="C22" s="20" t="s">
        <v>90</v>
      </c>
      <c r="D22" s="22" t="s">
        <v>91</v>
      </c>
      <c r="E22" s="46"/>
      <c r="F22" s="46"/>
      <c r="G22" s="46"/>
      <c r="H22" s="49">
        <v>929</v>
      </c>
      <c r="I22" s="52"/>
      <c r="J22" s="52">
        <f>H22+I22</f>
        <v>929</v>
      </c>
      <c r="K22" s="14"/>
    </row>
    <row r="23" spans="1:11" hidden="1">
      <c r="A23" s="24"/>
      <c r="B23" s="24"/>
      <c r="C23" s="20" t="s">
        <v>141</v>
      </c>
      <c r="D23" s="22" t="s">
        <v>142</v>
      </c>
      <c r="E23" s="46"/>
      <c r="F23" s="46"/>
      <c r="G23" s="46"/>
      <c r="H23" s="49">
        <v>158</v>
      </c>
      <c r="I23" s="52"/>
      <c r="J23" s="52">
        <f t="shared" ref="J23:J24" si="7">H23+I23</f>
        <v>158</v>
      </c>
      <c r="K23" s="14"/>
    </row>
    <row r="24" spans="1:11" hidden="1">
      <c r="A24" s="24"/>
      <c r="B24" s="24"/>
      <c r="C24" s="20" t="s">
        <v>180</v>
      </c>
      <c r="D24" s="22" t="s">
        <v>181</v>
      </c>
      <c r="E24" s="46"/>
      <c r="F24" s="46"/>
      <c r="G24" s="46"/>
      <c r="H24" s="49">
        <v>22</v>
      </c>
      <c r="I24" s="52"/>
      <c r="J24" s="52">
        <f t="shared" si="7"/>
        <v>22</v>
      </c>
      <c r="K24" s="14"/>
    </row>
    <row r="25" spans="1:11" ht="23.25" customHeight="1">
      <c r="A25" s="16" t="s">
        <v>48</v>
      </c>
      <c r="B25" s="16"/>
      <c r="C25" s="16"/>
      <c r="D25" s="17" t="s">
        <v>49</v>
      </c>
      <c r="E25" s="45">
        <f>E26+E39+E42</f>
        <v>970939</v>
      </c>
      <c r="F25" s="45">
        <f t="shared" ref="F25:H25" si="8">F26+F39+F42</f>
        <v>464</v>
      </c>
      <c r="G25" s="45">
        <f t="shared" si="8"/>
        <v>971403</v>
      </c>
      <c r="H25" s="45">
        <f t="shared" si="8"/>
        <v>970939</v>
      </c>
      <c r="I25" s="45">
        <f t="shared" ref="I25" si="9">I26+I39+I42</f>
        <v>464</v>
      </c>
      <c r="J25" s="45">
        <f t="shared" ref="J25" si="10">J26+J39+J42</f>
        <v>971403</v>
      </c>
      <c r="K25" s="14"/>
    </row>
    <row r="26" spans="1:11" ht="33.75" hidden="1">
      <c r="A26" s="19"/>
      <c r="B26" s="20" t="s">
        <v>190</v>
      </c>
      <c r="C26" s="21"/>
      <c r="D26" s="22" t="s">
        <v>191</v>
      </c>
      <c r="E26" s="46">
        <f>E27</f>
        <v>968525</v>
      </c>
      <c r="F26" s="46">
        <f t="shared" ref="F26:G26" si="11">F27</f>
        <v>0</v>
      </c>
      <c r="G26" s="46">
        <f t="shared" si="11"/>
        <v>968525</v>
      </c>
      <c r="H26" s="49">
        <f>SUM(H28:H38)</f>
        <v>968525</v>
      </c>
      <c r="I26" s="49">
        <f t="shared" ref="I26:J26" si="12">SUM(I28:I38)</f>
        <v>0</v>
      </c>
      <c r="J26" s="49">
        <f t="shared" si="12"/>
        <v>968525</v>
      </c>
      <c r="K26" s="14"/>
    </row>
    <row r="27" spans="1:11" ht="45" hidden="1">
      <c r="A27" s="19"/>
      <c r="B27" s="24"/>
      <c r="C27" s="20" t="s">
        <v>55</v>
      </c>
      <c r="D27" s="22" t="s">
        <v>56</v>
      </c>
      <c r="E27" s="46">
        <v>968525</v>
      </c>
      <c r="F27" s="46"/>
      <c r="G27" s="46">
        <f>E27+F27</f>
        <v>968525</v>
      </c>
      <c r="H27" s="49"/>
      <c r="I27" s="52"/>
      <c r="J27" s="52"/>
      <c r="K27" s="14"/>
    </row>
    <row r="28" spans="1:11" hidden="1">
      <c r="A28" s="24"/>
      <c r="B28" s="24"/>
      <c r="C28" s="20" t="s">
        <v>148</v>
      </c>
      <c r="D28" s="22" t="s">
        <v>149</v>
      </c>
      <c r="E28" s="46"/>
      <c r="F28" s="46"/>
      <c r="G28" s="46"/>
      <c r="H28" s="49">
        <v>906048</v>
      </c>
      <c r="I28" s="52"/>
      <c r="J28" s="52">
        <f>H28+I28</f>
        <v>906048</v>
      </c>
      <c r="K28" s="14"/>
    </row>
    <row r="29" spans="1:11" hidden="1">
      <c r="A29" s="24"/>
      <c r="B29" s="24"/>
      <c r="C29" s="20" t="s">
        <v>90</v>
      </c>
      <c r="D29" s="22" t="s">
        <v>91</v>
      </c>
      <c r="E29" s="46"/>
      <c r="F29" s="46"/>
      <c r="G29" s="46"/>
      <c r="H29" s="49">
        <v>19525</v>
      </c>
      <c r="I29" s="52"/>
      <c r="J29" s="52">
        <f t="shared" ref="J29:J38" si="13">H29+I29</f>
        <v>19525</v>
      </c>
      <c r="K29" s="14"/>
    </row>
    <row r="30" spans="1:11" hidden="1">
      <c r="A30" s="24"/>
      <c r="B30" s="24"/>
      <c r="C30" s="20" t="s">
        <v>141</v>
      </c>
      <c r="D30" s="22" t="s">
        <v>142</v>
      </c>
      <c r="E30" s="46"/>
      <c r="F30" s="46"/>
      <c r="G30" s="46"/>
      <c r="H30" s="49">
        <v>36628</v>
      </c>
      <c r="I30" s="52"/>
      <c r="J30" s="52">
        <f t="shared" si="13"/>
        <v>36628</v>
      </c>
      <c r="K30" s="14"/>
    </row>
    <row r="31" spans="1:11" hidden="1">
      <c r="A31" s="24"/>
      <c r="B31" s="24"/>
      <c r="C31" s="20" t="s">
        <v>180</v>
      </c>
      <c r="D31" s="22" t="s">
        <v>181</v>
      </c>
      <c r="E31" s="46"/>
      <c r="F31" s="46"/>
      <c r="G31" s="46"/>
      <c r="H31" s="49">
        <v>503</v>
      </c>
      <c r="I31" s="52"/>
      <c r="J31" s="52">
        <f t="shared" si="13"/>
        <v>503</v>
      </c>
      <c r="K31" s="14"/>
    </row>
    <row r="32" spans="1:11" hidden="1">
      <c r="A32" s="24"/>
      <c r="B32" s="24"/>
      <c r="C32" s="20" t="s">
        <v>108</v>
      </c>
      <c r="D32" s="22" t="s">
        <v>109</v>
      </c>
      <c r="E32" s="46"/>
      <c r="F32" s="46"/>
      <c r="G32" s="46"/>
      <c r="H32" s="49">
        <v>800</v>
      </c>
      <c r="I32" s="52"/>
      <c r="J32" s="52">
        <f t="shared" si="13"/>
        <v>800</v>
      </c>
      <c r="K32" s="14"/>
    </row>
    <row r="33" spans="1:11" hidden="1">
      <c r="A33" s="24"/>
      <c r="B33" s="24"/>
      <c r="C33" s="20" t="s">
        <v>192</v>
      </c>
      <c r="D33" s="22" t="s">
        <v>193</v>
      </c>
      <c r="E33" s="46"/>
      <c r="F33" s="46"/>
      <c r="G33" s="46"/>
      <c r="H33" s="49">
        <v>500</v>
      </c>
      <c r="I33" s="52"/>
      <c r="J33" s="52">
        <f t="shared" si="13"/>
        <v>500</v>
      </c>
      <c r="K33" s="14"/>
    </row>
    <row r="34" spans="1:11" hidden="1">
      <c r="A34" s="24"/>
      <c r="B34" s="24"/>
      <c r="C34" s="20" t="s">
        <v>182</v>
      </c>
      <c r="D34" s="22" t="s">
        <v>183</v>
      </c>
      <c r="E34" s="46"/>
      <c r="F34" s="46"/>
      <c r="G34" s="46"/>
      <c r="H34" s="49">
        <v>2177</v>
      </c>
      <c r="I34" s="52"/>
      <c r="J34" s="52">
        <f t="shared" si="13"/>
        <v>2177</v>
      </c>
      <c r="K34" s="14"/>
    </row>
    <row r="35" spans="1:11" hidden="1">
      <c r="A35" s="24"/>
      <c r="B35" s="24"/>
      <c r="C35" s="20" t="s">
        <v>194</v>
      </c>
      <c r="D35" s="22" t="s">
        <v>195</v>
      </c>
      <c r="E35" s="46"/>
      <c r="F35" s="46"/>
      <c r="G35" s="46"/>
      <c r="H35" s="49">
        <v>500</v>
      </c>
      <c r="I35" s="52"/>
      <c r="J35" s="52">
        <f t="shared" si="13"/>
        <v>500</v>
      </c>
      <c r="K35" s="14"/>
    </row>
    <row r="36" spans="1:11" hidden="1">
      <c r="A36" s="24"/>
      <c r="B36" s="24"/>
      <c r="C36" s="20" t="s">
        <v>184</v>
      </c>
      <c r="D36" s="22" t="s">
        <v>185</v>
      </c>
      <c r="E36" s="46"/>
      <c r="F36" s="46"/>
      <c r="G36" s="46"/>
      <c r="H36" s="49">
        <v>50</v>
      </c>
      <c r="I36" s="52"/>
      <c r="J36" s="52">
        <f t="shared" si="13"/>
        <v>50</v>
      </c>
      <c r="K36" s="14"/>
    </row>
    <row r="37" spans="1:11" hidden="1">
      <c r="A37" s="24"/>
      <c r="B37" s="24"/>
      <c r="C37" s="20" t="s">
        <v>196</v>
      </c>
      <c r="D37" s="22" t="s">
        <v>197</v>
      </c>
      <c r="E37" s="46"/>
      <c r="F37" s="46"/>
      <c r="G37" s="46"/>
      <c r="H37" s="49">
        <v>1094</v>
      </c>
      <c r="I37" s="52"/>
      <c r="J37" s="52">
        <f t="shared" si="13"/>
        <v>1094</v>
      </c>
      <c r="K37" s="14"/>
    </row>
    <row r="38" spans="1:11" ht="22.5" hidden="1">
      <c r="A38" s="24"/>
      <c r="B38" s="24"/>
      <c r="C38" s="20" t="s">
        <v>198</v>
      </c>
      <c r="D38" s="22" t="s">
        <v>199</v>
      </c>
      <c r="E38" s="46"/>
      <c r="F38" s="46"/>
      <c r="G38" s="46"/>
      <c r="H38" s="49">
        <v>700</v>
      </c>
      <c r="I38" s="52"/>
      <c r="J38" s="52">
        <f t="shared" si="13"/>
        <v>700</v>
      </c>
      <c r="K38" s="14"/>
    </row>
    <row r="39" spans="1:11" ht="56.25" hidden="1">
      <c r="A39" s="19"/>
      <c r="B39" s="20" t="s">
        <v>200</v>
      </c>
      <c r="C39" s="21"/>
      <c r="D39" s="22" t="s">
        <v>201</v>
      </c>
      <c r="E39" s="46">
        <f>E40</f>
        <v>2414</v>
      </c>
      <c r="F39" s="46">
        <f t="shared" ref="F39:G39" si="14">F40</f>
        <v>0</v>
      </c>
      <c r="G39" s="46">
        <f t="shared" si="14"/>
        <v>2414</v>
      </c>
      <c r="H39" s="46">
        <f>SUM(H41)</f>
        <v>2414</v>
      </c>
      <c r="I39" s="46">
        <f>SUM(I41)</f>
        <v>0</v>
      </c>
      <c r="J39" s="46">
        <f>SUM(J41)</f>
        <v>2414</v>
      </c>
      <c r="K39" s="14"/>
    </row>
    <row r="40" spans="1:11" ht="45" hidden="1">
      <c r="A40" s="19"/>
      <c r="B40" s="24"/>
      <c r="C40" s="20" t="s">
        <v>55</v>
      </c>
      <c r="D40" s="22" t="s">
        <v>56</v>
      </c>
      <c r="E40" s="46">
        <v>2414</v>
      </c>
      <c r="F40" s="46"/>
      <c r="G40" s="46">
        <f>E40+F40</f>
        <v>2414</v>
      </c>
      <c r="H40" s="46"/>
      <c r="I40" s="46"/>
      <c r="J40" s="46"/>
      <c r="K40" s="14"/>
    </row>
    <row r="41" spans="1:11" hidden="1">
      <c r="A41" s="19"/>
      <c r="B41" s="24"/>
      <c r="C41" s="20" t="s">
        <v>202</v>
      </c>
      <c r="D41" s="22" t="s">
        <v>203</v>
      </c>
      <c r="E41" s="46"/>
      <c r="F41" s="46"/>
      <c r="G41" s="46"/>
      <c r="H41" s="46">
        <v>2414</v>
      </c>
      <c r="I41" s="46"/>
      <c r="J41" s="46">
        <f>H41+I41</f>
        <v>2414</v>
      </c>
      <c r="K41" s="14"/>
    </row>
    <row r="42" spans="1:11">
      <c r="A42" s="19"/>
      <c r="B42" s="20" t="s">
        <v>53</v>
      </c>
      <c r="C42" s="21"/>
      <c r="D42" s="22" t="s">
        <v>54</v>
      </c>
      <c r="E42" s="46"/>
      <c r="F42" s="46">
        <f>F43</f>
        <v>464</v>
      </c>
      <c r="G42" s="46">
        <f>G43</f>
        <v>464</v>
      </c>
      <c r="H42" s="46"/>
      <c r="I42" s="46">
        <f>SUM(I44:I45)</f>
        <v>464</v>
      </c>
      <c r="J42" s="46">
        <f>SUM(J44:J45)</f>
        <v>464</v>
      </c>
      <c r="K42" s="14"/>
    </row>
    <row r="43" spans="1:11" ht="45">
      <c r="A43" s="19"/>
      <c r="B43" s="24"/>
      <c r="C43" s="55" t="s">
        <v>55</v>
      </c>
      <c r="D43" s="22" t="s">
        <v>56</v>
      </c>
      <c r="E43" s="46"/>
      <c r="F43" s="46">
        <v>464</v>
      </c>
      <c r="G43" s="46">
        <f>E43+F43</f>
        <v>464</v>
      </c>
      <c r="H43" s="46"/>
      <c r="I43" s="46"/>
      <c r="J43" s="46"/>
      <c r="K43" s="14"/>
    </row>
    <row r="44" spans="1:11">
      <c r="A44" s="19"/>
      <c r="B44" s="24"/>
      <c r="C44" s="20" t="s">
        <v>148</v>
      </c>
      <c r="D44" s="22" t="s">
        <v>149</v>
      </c>
      <c r="E44" s="46"/>
      <c r="F44" s="46"/>
      <c r="G44" s="46"/>
      <c r="H44" s="46"/>
      <c r="I44" s="46">
        <v>454.72</v>
      </c>
      <c r="J44" s="46">
        <f>H44+I44</f>
        <v>454.72</v>
      </c>
      <c r="K44" s="14"/>
    </row>
    <row r="45" spans="1:11">
      <c r="A45" s="24"/>
      <c r="B45" s="24"/>
      <c r="C45" s="20" t="s">
        <v>108</v>
      </c>
      <c r="D45" s="22" t="s">
        <v>109</v>
      </c>
      <c r="E45" s="56"/>
      <c r="F45" s="56"/>
      <c r="G45" s="56"/>
      <c r="H45" s="57"/>
      <c r="I45" s="57">
        <v>9.2799999999999994</v>
      </c>
      <c r="J45" s="46">
        <f>H45+I45</f>
        <v>9.2799999999999994</v>
      </c>
      <c r="K45" s="14"/>
    </row>
    <row r="46" spans="1:11">
      <c r="A46" s="282" t="s">
        <v>57</v>
      </c>
      <c r="B46" s="282"/>
      <c r="C46" s="282"/>
      <c r="D46" s="282"/>
      <c r="E46" s="45">
        <f>E25+E19+E10</f>
        <v>1017986</v>
      </c>
      <c r="F46" s="45">
        <f t="shared" ref="F46:G46" si="15">F25+F19+F10</f>
        <v>464</v>
      </c>
      <c r="G46" s="45">
        <f t="shared" si="15"/>
        <v>1018450</v>
      </c>
      <c r="H46" s="48">
        <f>H25+H19+H10</f>
        <v>1017986</v>
      </c>
      <c r="I46" s="48">
        <f t="shared" ref="I46:J46" si="16">I25+I19+I10</f>
        <v>464</v>
      </c>
      <c r="J46" s="45">
        <f t="shared" si="16"/>
        <v>1018450</v>
      </c>
      <c r="K46" s="14"/>
    </row>
    <row r="50" spans="8:10">
      <c r="H50" s="41" t="s">
        <v>174</v>
      </c>
      <c r="I50" s="42"/>
      <c r="J50" s="42"/>
    </row>
    <row r="51" spans="8:10">
      <c r="H51" s="42"/>
      <c r="I51" s="42"/>
      <c r="J51" s="42"/>
    </row>
    <row r="52" spans="8:10">
      <c r="H52" s="43" t="s">
        <v>206</v>
      </c>
      <c r="I52" s="42"/>
      <c r="J52" s="42"/>
    </row>
  </sheetData>
  <mergeCells count="3">
    <mergeCell ref="A6:J6"/>
    <mergeCell ref="A7:J7"/>
    <mergeCell ref="A46:D4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opLeftCell="A6" workbookViewId="0">
      <selection activeCell="C12" sqref="C12"/>
    </sheetView>
  </sheetViews>
  <sheetFormatPr defaultRowHeight="15"/>
  <cols>
    <col min="2" max="2" width="44.42578125" customWidth="1"/>
    <col min="3" max="3" width="12.42578125" customWidth="1"/>
    <col min="4" max="4" width="9.28515625" customWidth="1"/>
    <col min="5" max="5" width="11.28515625" customWidth="1"/>
  </cols>
  <sheetData>
    <row r="1" spans="1:11">
      <c r="C1" s="11" t="s">
        <v>5</v>
      </c>
    </row>
    <row r="2" spans="1:11">
      <c r="C2" s="10" t="s">
        <v>7</v>
      </c>
    </row>
    <row r="3" spans="1:11">
      <c r="C3" s="10" t="s">
        <v>2</v>
      </c>
    </row>
    <row r="4" spans="1:11">
      <c r="C4" s="10" t="s">
        <v>8</v>
      </c>
    </row>
    <row r="5" spans="1:11" ht="42" customHeight="1">
      <c r="K5" s="172"/>
    </row>
    <row r="6" spans="1:11" s="11" customFormat="1">
      <c r="A6" s="285" t="s">
        <v>13</v>
      </c>
      <c r="B6" s="281"/>
      <c r="C6" s="281"/>
      <c r="D6" s="281"/>
      <c r="E6" s="281"/>
    </row>
    <row r="7" spans="1:11" s="2" customFormat="1" ht="17.25" customHeight="1">
      <c r="A7" s="256" t="s">
        <v>14</v>
      </c>
      <c r="B7" s="256"/>
      <c r="C7" s="256"/>
      <c r="D7" s="256"/>
      <c r="E7" s="256"/>
    </row>
    <row r="8" spans="1:11" s="11" customFormat="1" ht="11.25" customHeight="1">
      <c r="A8" s="283"/>
      <c r="B8" s="284"/>
      <c r="C8" s="284"/>
      <c r="D8" s="284"/>
      <c r="E8" s="284"/>
    </row>
    <row r="9" spans="1:11" s="11" customFormat="1" ht="28.5" customHeight="1">
      <c r="B9" s="142"/>
      <c r="F9" s="14"/>
    </row>
    <row r="10" spans="1:11" ht="28.5" customHeight="1">
      <c r="A10" s="151" t="s">
        <v>16</v>
      </c>
      <c r="B10" s="151" t="s">
        <v>17</v>
      </c>
      <c r="C10" s="152" t="s">
        <v>240</v>
      </c>
      <c r="D10" s="153" t="s">
        <v>204</v>
      </c>
      <c r="E10" s="153" t="s">
        <v>205</v>
      </c>
      <c r="F10" s="14"/>
    </row>
    <row r="11" spans="1:11" ht="28.5" customHeight="1">
      <c r="A11" s="154" t="s">
        <v>247</v>
      </c>
      <c r="B11" s="155" t="s">
        <v>248</v>
      </c>
      <c r="C11" s="156"/>
      <c r="D11" s="157">
        <v>243100</v>
      </c>
      <c r="E11" s="158">
        <f>C11+D11</f>
        <v>243100</v>
      </c>
      <c r="F11" s="14"/>
    </row>
    <row r="12" spans="1:11" ht="28.5" customHeight="1">
      <c r="A12" s="154" t="s">
        <v>241</v>
      </c>
      <c r="B12" s="155" t="s">
        <v>242</v>
      </c>
      <c r="C12" s="159">
        <v>1301200</v>
      </c>
      <c r="D12" s="158"/>
      <c r="E12" s="158">
        <f>C12+D12</f>
        <v>1301200</v>
      </c>
      <c r="F12" s="14"/>
    </row>
    <row r="13" spans="1:11" s="143" customFormat="1" ht="19.5" customHeight="1">
      <c r="A13" s="150"/>
      <c r="B13" s="160" t="s">
        <v>243</v>
      </c>
      <c r="C13" s="161">
        <f>SUM(C12:C12)</f>
        <v>1301200</v>
      </c>
      <c r="D13" s="149">
        <f>SUM(D11:D12)</f>
        <v>243100</v>
      </c>
      <c r="E13" s="149">
        <f>SUM(E11:E12)</f>
        <v>1544300</v>
      </c>
      <c r="F13" s="14"/>
    </row>
    <row r="14" spans="1:11" s="144" customFormat="1" ht="28.5" customHeight="1">
      <c r="A14" s="162"/>
      <c r="B14" s="162"/>
      <c r="C14" s="128"/>
      <c r="D14" s="162"/>
      <c r="E14" s="162"/>
    </row>
    <row r="15" spans="1:11" ht="26.25" customHeight="1">
      <c r="A15" s="163"/>
      <c r="B15" s="163"/>
      <c r="C15" s="164"/>
      <c r="D15" s="163"/>
      <c r="E15" s="163"/>
    </row>
    <row r="16" spans="1:11" ht="27" customHeight="1">
      <c r="A16" s="165" t="s">
        <v>16</v>
      </c>
      <c r="B16" s="166" t="s">
        <v>17</v>
      </c>
      <c r="C16" s="167" t="s">
        <v>240</v>
      </c>
      <c r="D16" s="153" t="s">
        <v>204</v>
      </c>
      <c r="E16" s="153" t="s">
        <v>205</v>
      </c>
    </row>
    <row r="17" spans="1:5" s="146" customFormat="1" ht="23.25" customHeight="1">
      <c r="A17" s="168">
        <v>992</v>
      </c>
      <c r="B17" s="169" t="s">
        <v>244</v>
      </c>
      <c r="C17" s="170">
        <v>906335</v>
      </c>
      <c r="D17" s="156"/>
      <c r="E17" s="158">
        <f>C17</f>
        <v>906335</v>
      </c>
    </row>
    <row r="18" spans="1:5" ht="21.75" customHeight="1">
      <c r="A18" s="150"/>
      <c r="B18" s="160" t="s">
        <v>245</v>
      </c>
      <c r="C18" s="171">
        <f t="shared" ref="C18" si="0">C17</f>
        <v>906335</v>
      </c>
      <c r="D18" s="150"/>
      <c r="E18" s="149">
        <f>C18</f>
        <v>906335</v>
      </c>
    </row>
    <row r="19" spans="1:5" ht="38.25" customHeight="1">
      <c r="E19" s="174"/>
    </row>
    <row r="20" spans="1:5">
      <c r="B20" s="147" t="s">
        <v>246</v>
      </c>
      <c r="C20" s="145"/>
    </row>
    <row r="21" spans="1:5">
      <c r="B21" s="147"/>
      <c r="C21" s="145"/>
    </row>
    <row r="22" spans="1:5">
      <c r="B22" s="148"/>
      <c r="C22" s="173" t="s">
        <v>249</v>
      </c>
    </row>
    <row r="23" spans="1:5">
      <c r="B23" s="145"/>
      <c r="C23" s="145"/>
    </row>
  </sheetData>
  <mergeCells count="3">
    <mergeCell ref="A8:E8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D23" sqref="D23"/>
    </sheetView>
  </sheetViews>
  <sheetFormatPr defaultColWidth="15" defaultRowHeight="15"/>
  <cols>
    <col min="1" max="1" width="6.140625" style="1" customWidth="1"/>
    <col min="2" max="2" width="7.7109375" style="1" customWidth="1"/>
    <col min="3" max="3" width="47.140625" style="1" customWidth="1"/>
    <col min="4" max="4" width="10.28515625" style="1" customWidth="1"/>
    <col min="5" max="5" width="11.7109375" style="1" customWidth="1"/>
    <col min="6" max="6" width="9.7109375" style="1" customWidth="1"/>
    <col min="7" max="7" width="10.85546875" customWidth="1"/>
    <col min="8" max="8" width="10.42578125" customWidth="1"/>
  </cols>
  <sheetData>
    <row r="1" spans="1:8">
      <c r="D1" s="3" t="s">
        <v>307</v>
      </c>
    </row>
    <row r="2" spans="1:8">
      <c r="D2" s="3" t="s">
        <v>290</v>
      </c>
    </row>
    <row r="3" spans="1:8">
      <c r="D3" s="3" t="s">
        <v>2</v>
      </c>
    </row>
    <row r="4" spans="1:8">
      <c r="D4" s="3" t="s">
        <v>8</v>
      </c>
    </row>
    <row r="7" spans="1:8">
      <c r="A7" s="286" t="s">
        <v>257</v>
      </c>
      <c r="B7" s="286"/>
      <c r="C7" s="286"/>
      <c r="D7" s="286"/>
      <c r="E7" s="286"/>
      <c r="F7" s="286"/>
    </row>
    <row r="8" spans="1:8">
      <c r="A8" s="297" t="s">
        <v>289</v>
      </c>
      <c r="B8" s="298"/>
      <c r="C8" s="298"/>
      <c r="D8" s="298"/>
      <c r="E8" s="298"/>
      <c r="F8" s="298"/>
      <c r="G8" s="298"/>
      <c r="H8" s="298"/>
    </row>
    <row r="9" spans="1:8">
      <c r="A9" s="203" t="s">
        <v>258</v>
      </c>
      <c r="B9" s="203"/>
      <c r="C9" s="203"/>
      <c r="D9" s="293" t="s">
        <v>259</v>
      </c>
      <c r="E9" s="296"/>
      <c r="F9" s="296"/>
      <c r="G9" s="294"/>
      <c r="H9" s="295"/>
    </row>
    <row r="10" spans="1:8">
      <c r="A10" s="203"/>
      <c r="B10" s="203"/>
      <c r="C10" s="203"/>
      <c r="D10" s="205" t="s">
        <v>262</v>
      </c>
      <c r="E10" s="205" t="s">
        <v>263</v>
      </c>
      <c r="F10" s="293" t="s">
        <v>287</v>
      </c>
      <c r="G10" s="294"/>
      <c r="H10" s="295"/>
    </row>
    <row r="11" spans="1:8">
      <c r="A11" s="204" t="s">
        <v>15</v>
      </c>
      <c r="B11" s="204" t="s">
        <v>260</v>
      </c>
      <c r="C11" s="204" t="s">
        <v>261</v>
      </c>
      <c r="D11" s="40"/>
      <c r="E11" s="40"/>
      <c r="F11" s="205" t="s">
        <v>288</v>
      </c>
      <c r="G11" s="205" t="s">
        <v>285</v>
      </c>
      <c r="H11" s="205" t="s">
        <v>286</v>
      </c>
    </row>
    <row r="12" spans="1:8" ht="33.75">
      <c r="A12" s="206">
        <v>600</v>
      </c>
      <c r="B12" s="206">
        <v>60004</v>
      </c>
      <c r="C12" s="207" t="s">
        <v>265</v>
      </c>
      <c r="D12" s="208"/>
      <c r="E12" s="208"/>
      <c r="F12" s="209">
        <v>64000</v>
      </c>
      <c r="G12" s="230"/>
      <c r="H12" s="232">
        <f>F12+G12</f>
        <v>64000</v>
      </c>
    </row>
    <row r="13" spans="1:8" ht="22.5">
      <c r="A13" s="206">
        <v>600</v>
      </c>
      <c r="B13" s="206">
        <v>60014</v>
      </c>
      <c r="C13" s="207" t="s">
        <v>266</v>
      </c>
      <c r="D13" s="208"/>
      <c r="E13" s="208"/>
      <c r="F13" s="209">
        <v>10000</v>
      </c>
      <c r="G13" s="230"/>
      <c r="H13" s="232">
        <f t="shared" ref="H13:H20" si="0">F13+G13</f>
        <v>10000</v>
      </c>
    </row>
    <row r="14" spans="1:8" ht="33.75">
      <c r="A14" s="206">
        <v>600</v>
      </c>
      <c r="B14" s="206">
        <v>60095</v>
      </c>
      <c r="C14" s="207" t="s">
        <v>267</v>
      </c>
      <c r="D14" s="208"/>
      <c r="E14" s="208"/>
      <c r="F14" s="209">
        <v>1600</v>
      </c>
      <c r="G14" s="230"/>
      <c r="H14" s="232">
        <f t="shared" si="0"/>
        <v>1600</v>
      </c>
    </row>
    <row r="15" spans="1:8" ht="22.5">
      <c r="A15" s="206">
        <v>801</v>
      </c>
      <c r="B15" s="206">
        <v>80103</v>
      </c>
      <c r="C15" s="210" t="s">
        <v>268</v>
      </c>
      <c r="D15" s="211"/>
      <c r="E15" s="208"/>
      <c r="F15" s="209">
        <v>6000</v>
      </c>
      <c r="G15" s="230"/>
      <c r="H15" s="232">
        <f t="shared" si="0"/>
        <v>6000</v>
      </c>
    </row>
    <row r="16" spans="1:8" ht="23.25">
      <c r="A16" s="206">
        <v>801</v>
      </c>
      <c r="B16" s="206">
        <v>80104</v>
      </c>
      <c r="C16" s="212" t="s">
        <v>269</v>
      </c>
      <c r="D16" s="211"/>
      <c r="E16" s="213"/>
      <c r="F16" s="214">
        <v>270000</v>
      </c>
      <c r="G16" s="230"/>
      <c r="H16" s="232">
        <f t="shared" si="0"/>
        <v>270000</v>
      </c>
    </row>
    <row r="17" spans="1:8">
      <c r="A17" s="206">
        <v>900</v>
      </c>
      <c r="B17" s="206">
        <v>90017</v>
      </c>
      <c r="C17" s="207" t="s">
        <v>270</v>
      </c>
      <c r="D17" s="213"/>
      <c r="E17" s="214">
        <v>2089900</v>
      </c>
      <c r="F17" s="213"/>
      <c r="G17" s="230"/>
      <c r="H17" s="232">
        <f t="shared" si="0"/>
        <v>0</v>
      </c>
    </row>
    <row r="18" spans="1:8" ht="22.5">
      <c r="A18" s="206">
        <v>900</v>
      </c>
      <c r="B18" s="206">
        <v>90002</v>
      </c>
      <c r="C18" s="215" t="s">
        <v>271</v>
      </c>
      <c r="D18" s="213"/>
      <c r="E18" s="213"/>
      <c r="F18" s="214">
        <v>15000</v>
      </c>
      <c r="G18" s="231">
        <v>15000</v>
      </c>
      <c r="H18" s="232">
        <f t="shared" si="0"/>
        <v>30000</v>
      </c>
    </row>
    <row r="19" spans="1:8">
      <c r="A19" s="216">
        <v>921</v>
      </c>
      <c r="B19" s="216">
        <v>92114</v>
      </c>
      <c r="C19" s="287" t="s">
        <v>272</v>
      </c>
      <c r="D19" s="217">
        <v>882649</v>
      </c>
      <c r="E19" s="213"/>
      <c r="F19" s="214">
        <v>130000</v>
      </c>
      <c r="G19" s="230"/>
      <c r="H19" s="232">
        <f t="shared" si="0"/>
        <v>130000</v>
      </c>
    </row>
    <row r="20" spans="1:8">
      <c r="A20" s="206">
        <v>921</v>
      </c>
      <c r="B20" s="206">
        <v>92116</v>
      </c>
      <c r="C20" s="288"/>
      <c r="D20" s="214">
        <v>164133</v>
      </c>
      <c r="E20" s="213"/>
      <c r="F20" s="213"/>
      <c r="G20" s="230"/>
      <c r="H20" s="232">
        <f t="shared" si="0"/>
        <v>0</v>
      </c>
    </row>
    <row r="21" spans="1:8">
      <c r="A21" s="206"/>
      <c r="B21" s="206"/>
      <c r="C21" s="218" t="s">
        <v>273</v>
      </c>
      <c r="D21" s="219">
        <f>SUM(D12:D20)</f>
        <v>1046782</v>
      </c>
      <c r="E21" s="219">
        <f>SUM(E12:E20)</f>
        <v>2089900</v>
      </c>
      <c r="F21" s="219">
        <f>SUM(F12:F20)</f>
        <v>496600</v>
      </c>
      <c r="G21" s="219">
        <f t="shared" ref="G21:H21" si="1">SUM(G12:G20)</f>
        <v>15000</v>
      </c>
      <c r="H21" s="219">
        <f t="shared" si="1"/>
        <v>511600</v>
      </c>
    </row>
    <row r="22" spans="1:8" ht="20.25" customHeight="1">
      <c r="A22" s="220"/>
      <c r="B22" s="221"/>
      <c r="C22" s="222" t="s">
        <v>274</v>
      </c>
      <c r="D22" s="299">
        <f>D21+E21+H21</f>
        <v>3648282</v>
      </c>
      <c r="E22" s="300"/>
      <c r="F22" s="300"/>
      <c r="G22" s="301"/>
      <c r="H22" s="302"/>
    </row>
    <row r="24" spans="1:8" ht="5.25" customHeight="1"/>
    <row r="25" spans="1:8" ht="25.5" hidden="1" customHeight="1">
      <c r="A25" s="203" t="s">
        <v>275</v>
      </c>
      <c r="B25" s="223"/>
      <c r="C25" s="203"/>
      <c r="D25" s="289" t="s">
        <v>259</v>
      </c>
      <c r="E25" s="290"/>
      <c r="F25" s="291"/>
    </row>
    <row r="26" spans="1:8" hidden="1">
      <c r="A26" s="224" t="s">
        <v>15</v>
      </c>
      <c r="B26" s="224" t="s">
        <v>260</v>
      </c>
      <c r="C26" s="224" t="s">
        <v>261</v>
      </c>
      <c r="D26" s="205" t="s">
        <v>262</v>
      </c>
      <c r="E26" s="205" t="s">
        <v>263</v>
      </c>
      <c r="F26" s="205" t="s">
        <v>264</v>
      </c>
    </row>
    <row r="27" spans="1:8" ht="23.25" hidden="1">
      <c r="A27" s="224">
        <v>801</v>
      </c>
      <c r="B27" s="224">
        <v>80101</v>
      </c>
      <c r="C27" s="212" t="s">
        <v>276</v>
      </c>
      <c r="D27" s="209">
        <v>793600</v>
      </c>
      <c r="E27" s="213"/>
      <c r="F27" s="213"/>
    </row>
    <row r="28" spans="1:8" ht="34.5" hidden="1">
      <c r="A28" s="224">
        <v>801</v>
      </c>
      <c r="B28" s="224">
        <v>80103</v>
      </c>
      <c r="C28" s="212" t="s">
        <v>277</v>
      </c>
      <c r="D28" s="214">
        <v>200000</v>
      </c>
      <c r="E28" s="213"/>
      <c r="F28" s="213"/>
    </row>
    <row r="29" spans="1:8" ht="23.25" hidden="1">
      <c r="A29" s="224">
        <v>801</v>
      </c>
      <c r="B29" s="224">
        <v>80104</v>
      </c>
      <c r="C29" s="212" t="s">
        <v>278</v>
      </c>
      <c r="D29" s="225">
        <v>417084</v>
      </c>
      <c r="E29" s="213"/>
      <c r="F29" s="213"/>
    </row>
    <row r="30" spans="1:8" ht="23.25" hidden="1">
      <c r="A30" s="224">
        <v>801</v>
      </c>
      <c r="B30" s="224">
        <v>80104</v>
      </c>
      <c r="C30" s="212" t="s">
        <v>279</v>
      </c>
      <c r="D30" s="214">
        <v>274917</v>
      </c>
      <c r="E30" s="213"/>
      <c r="F30" s="213"/>
      <c r="G30" s="174"/>
    </row>
    <row r="31" spans="1:8" ht="23.25" hidden="1">
      <c r="A31" s="224">
        <v>801</v>
      </c>
      <c r="B31" s="224">
        <v>80104</v>
      </c>
      <c r="C31" s="212" t="s">
        <v>280</v>
      </c>
      <c r="D31" s="214">
        <v>137459</v>
      </c>
      <c r="E31" s="213"/>
      <c r="F31" s="213"/>
      <c r="G31" s="174"/>
    </row>
    <row r="32" spans="1:8" ht="34.5" hidden="1">
      <c r="A32" s="224">
        <v>801</v>
      </c>
      <c r="B32" s="224">
        <v>80149</v>
      </c>
      <c r="C32" s="212" t="s">
        <v>281</v>
      </c>
      <c r="D32" s="214">
        <v>744000</v>
      </c>
      <c r="E32" s="213"/>
      <c r="F32" s="213"/>
      <c r="G32" s="174"/>
    </row>
    <row r="33" spans="1:6" ht="34.5" hidden="1">
      <c r="A33" s="204">
        <v>853</v>
      </c>
      <c r="B33" s="204">
        <v>85395</v>
      </c>
      <c r="C33" s="212" t="s">
        <v>282</v>
      </c>
      <c r="D33" s="213"/>
      <c r="E33" s="213"/>
      <c r="F33" s="214">
        <v>11500</v>
      </c>
    </row>
    <row r="34" spans="1:6" hidden="1">
      <c r="A34" s="224">
        <v>926</v>
      </c>
      <c r="B34" s="224">
        <v>92695</v>
      </c>
      <c r="C34" s="212" t="s">
        <v>283</v>
      </c>
      <c r="D34" s="213"/>
      <c r="E34" s="213"/>
      <c r="F34" s="214">
        <v>46000</v>
      </c>
    </row>
    <row r="35" spans="1:6" hidden="1">
      <c r="A35" s="224"/>
      <c r="B35" s="224"/>
      <c r="C35" s="226" t="s">
        <v>273</v>
      </c>
      <c r="D35" s="227">
        <f>SUM(D27:D34)</f>
        <v>2567060</v>
      </c>
      <c r="E35" s="227">
        <f t="shared" ref="E35:F35" si="2">SUM(E27:E34)</f>
        <v>0</v>
      </c>
      <c r="F35" s="227">
        <f t="shared" si="2"/>
        <v>57500</v>
      </c>
    </row>
    <row r="36" spans="1:6" hidden="1">
      <c r="A36" s="224"/>
      <c r="B36" s="224"/>
      <c r="C36" s="228" t="s">
        <v>274</v>
      </c>
      <c r="D36" s="292">
        <f>SUM(D35:F35)</f>
        <v>2624560</v>
      </c>
      <c r="E36" s="292"/>
      <c r="F36" s="292"/>
    </row>
    <row r="37" spans="1:6">
      <c r="C37" s="229"/>
    </row>
    <row r="38" spans="1:6">
      <c r="D38" s="3" t="s">
        <v>255</v>
      </c>
      <c r="E38" s="3"/>
      <c r="F38" s="3"/>
    </row>
    <row r="39" spans="1:6">
      <c r="D39" s="3"/>
      <c r="E39" s="3"/>
      <c r="F39" s="3"/>
    </row>
    <row r="40" spans="1:6">
      <c r="D40" s="3" t="s">
        <v>284</v>
      </c>
      <c r="E40" s="3"/>
      <c r="F40" s="3"/>
    </row>
  </sheetData>
  <mergeCells count="8">
    <mergeCell ref="A7:F7"/>
    <mergeCell ref="C19:C20"/>
    <mergeCell ref="D25:F25"/>
    <mergeCell ref="D36:F36"/>
    <mergeCell ref="F10:H10"/>
    <mergeCell ref="D9:H9"/>
    <mergeCell ref="A8:H8"/>
    <mergeCell ref="D22:H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 </vt:lpstr>
      <vt:lpstr>2</vt:lpstr>
      <vt:lpstr>2a majątkowe</vt:lpstr>
      <vt:lpstr>3 zlecone</vt:lpstr>
      <vt:lpstr>4 przych</vt:lpstr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2015-03-05T06:29:06Z</dcterms:modified>
</cp:coreProperties>
</file>