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1" sheetId="1" r:id="rId1"/>
    <sheet name="1a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76" i="2"/>
  <c r="D76"/>
  <c r="F75"/>
  <c r="F74"/>
  <c r="F73"/>
  <c r="F72"/>
  <c r="E70"/>
  <c r="D70"/>
  <c r="F69"/>
  <c r="F68"/>
  <c r="F70" s="1"/>
  <c r="E66"/>
  <c r="D66"/>
  <c r="F65"/>
  <c r="F64"/>
  <c r="F66" s="1"/>
  <c r="E61"/>
  <c r="D61"/>
  <c r="F60"/>
  <c r="F59"/>
  <c r="F58"/>
  <c r="F57"/>
  <c r="F61" s="1"/>
  <c r="E55"/>
  <c r="D55"/>
  <c r="F54"/>
  <c r="F55" s="1"/>
  <c r="E52"/>
  <c r="D52"/>
  <c r="F51"/>
  <c r="F52" s="1"/>
  <c r="E49"/>
  <c r="D49"/>
  <c r="F48"/>
  <c r="F47"/>
  <c r="F46"/>
  <c r="E44"/>
  <c r="D44"/>
  <c r="F43"/>
  <c r="F42"/>
  <c r="F41"/>
  <c r="F40"/>
  <c r="F39"/>
  <c r="F38"/>
  <c r="E36"/>
  <c r="D36"/>
  <c r="F35"/>
  <c r="F36" s="1"/>
  <c r="E33"/>
  <c r="D33"/>
  <c r="F32"/>
  <c r="F31"/>
  <c r="F33" s="1"/>
  <c r="F30"/>
  <c r="E27"/>
  <c r="D27"/>
  <c r="F26"/>
  <c r="F27" s="1"/>
  <c r="E24"/>
  <c r="F23"/>
  <c r="F24" s="1"/>
  <c r="E22"/>
  <c r="D22"/>
  <c r="F21"/>
  <c r="F20"/>
  <c r="F19"/>
  <c r="F22"/>
  <c r="E17"/>
  <c r="D17"/>
  <c r="F16"/>
  <c r="F15"/>
  <c r="F14"/>
  <c r="E12"/>
  <c r="D12"/>
  <c r="F11"/>
  <c r="F12" s="1"/>
  <c r="G38" i="1"/>
  <c r="G36"/>
  <c r="G34"/>
  <c r="G33"/>
  <c r="G32"/>
  <c r="G31"/>
  <c r="G30"/>
  <c r="G29"/>
  <c r="F28"/>
  <c r="F26" s="1"/>
  <c r="E28"/>
  <c r="E26" s="1"/>
  <c r="F76" i="2" l="1"/>
  <c r="E78"/>
  <c r="D78"/>
  <c r="F44"/>
  <c r="F49"/>
  <c r="F17"/>
  <c r="G28" i="1"/>
  <c r="G26" s="1"/>
  <c r="F78" i="2" l="1"/>
</calcChain>
</file>

<file path=xl/sharedStrings.xml><?xml version="1.0" encoding="utf-8"?>
<sst xmlns="http://schemas.openxmlformats.org/spreadsheetml/2006/main" count="155" uniqueCount="120">
  <si>
    <t>Dział</t>
  </si>
  <si>
    <t>Treść</t>
  </si>
  <si>
    <t>Przed zmianą</t>
  </si>
  <si>
    <t>Zmiana</t>
  </si>
  <si>
    <t>Po zmianie</t>
  </si>
  <si>
    <t>600</t>
  </si>
  <si>
    <t>Transport i łączność</t>
  </si>
  <si>
    <t>1 799 651,00</t>
  </si>
  <si>
    <t>50 000,00</t>
  </si>
  <si>
    <t>1 849 651,00</t>
  </si>
  <si>
    <t>60016</t>
  </si>
  <si>
    <t>Drogi publiczne gminne</t>
  </si>
  <si>
    <t>1 080 955,00</t>
  </si>
  <si>
    <t>1 130 955,00</t>
  </si>
  <si>
    <t>6050</t>
  </si>
  <si>
    <t>Wydatki inwestycyjne jednostek budżetowych</t>
  </si>
  <si>
    <t>411 284,00</t>
  </si>
  <si>
    <t>461 284,00</t>
  </si>
  <si>
    <t>754</t>
  </si>
  <si>
    <t>Bezpieczeństwo publiczne i ochrona przeciwpożarowa</t>
  </si>
  <si>
    <t>1 364 576,00</t>
  </si>
  <si>
    <t>5 600,00</t>
  </si>
  <si>
    <t>1 370 176,00</t>
  </si>
  <si>
    <t>75403</t>
  </si>
  <si>
    <t>Jednostki terenowe Policji</t>
  </si>
  <si>
    <t>0,00</t>
  </si>
  <si>
    <t>4210</t>
  </si>
  <si>
    <t>Zakup materiałów i wyposażenia</t>
  </si>
  <si>
    <t>5 380,00</t>
  </si>
  <si>
    <t>4360</t>
  </si>
  <si>
    <t>Opłaty z tytułu zakupu usług telekomunikacyjnych</t>
  </si>
  <si>
    <t>220,00</t>
  </si>
  <si>
    <t>757</t>
  </si>
  <si>
    <t>Obsługa długu publicznego</t>
  </si>
  <si>
    <t>315 000,00</t>
  </si>
  <si>
    <t>- 55 600,00</t>
  </si>
  <si>
    <t>259 400,00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</si>
  <si>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</si>
  <si>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</si>
  <si>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</si>
  <si>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</si>
  <si>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300 000,00</t>
  </si>
  <si>
    <t>244 400,00</t>
  </si>
  <si>
    <t>Razem:</t>
  </si>
  <si>
    <t>Rady Gminy Kleszczewo</t>
  </si>
  <si>
    <t>Zmiana planu wydatków  budżetu gminy na 2015r.</t>
  </si>
  <si>
    <t>(zmiana załącznika Nr 1 do Uchwały Nr III/18/2015 Rady Gminy Kleszczewoz dnia 28.01.2015r.)</t>
  </si>
  <si>
    <t>Para graf</t>
  </si>
  <si>
    <t>do Uchwały Nr  XI/65/2015</t>
  </si>
  <si>
    <t>z dnia 28 października 2015r.</t>
  </si>
  <si>
    <t>Roz dział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</si>
  <si>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</si>
  <si>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</si>
  <si>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</si>
  <si>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</si>
  <si>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</si>
  <si>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</si>
  <si>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</si>
  <si>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</si>
  <si>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</si>
  <si>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</si>
  <si>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</si>
  <si>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</si>
  <si>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</si>
  <si>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</si>
  <si>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</si>
  <si>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</si>
  <si>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</si>
  <si>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</si>
  <si>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</si>
  <si>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Przewodniczący Rady Gminy</t>
  </si>
  <si>
    <t xml:space="preserve">           Henryk Lesiński</t>
  </si>
  <si>
    <t>Zmiana planu wydatków majątkowych na 2015r.</t>
  </si>
  <si>
    <t>(zmiana załącznika Nr 2a do Uchwały Nr III/18/2015 Rady Gminy Kleszczewoz dnia 28.01.2015r.)</t>
  </si>
  <si>
    <t>Określenie zadania</t>
  </si>
  <si>
    <t>Wartość</t>
  </si>
  <si>
    <t>zmiana</t>
  </si>
  <si>
    <t>Opracowanie koncepcji  kanalizacji pozostałej części Gminy</t>
  </si>
  <si>
    <t>01010</t>
  </si>
  <si>
    <t>razem</t>
  </si>
  <si>
    <t>Budowa chodnika  Śródka - Zimin</t>
  </si>
  <si>
    <t>Projekt skrzyżownia dróg powiatowych nr 2429P i 2440P w Tulcach</t>
  </si>
  <si>
    <t xml:space="preserve">Budowa chodnika w Gowarzewie </t>
  </si>
  <si>
    <t>Chodnik i zatoka w Komornikach</t>
  </si>
  <si>
    <t>Budowa chodnika w Poklatkach  w tym F. sołecki 10.370 z przedsięwzięcia Budowa chodnika</t>
  </si>
  <si>
    <t>Budowa chodnika wTulcach ul Leśna  w tym F sołecki Tulec przedsięwzięcie Bezpieczeństwo mieszakńców i utrzymanie czystości i porządku</t>
  </si>
  <si>
    <t>Modernizacja budynku na potrzeby OPS i Policji</t>
  </si>
  <si>
    <t>Zakup sprzętu i programów Urząd Gminy</t>
  </si>
  <si>
    <t xml:space="preserve">F. sołecki Gowarzewo  przedsięwzięcie Bezpieczeństwo mieszkańców i utrzymanie czystości i porządku </t>
  </si>
  <si>
    <t>F. sołecki Bylin przedsięwzięcie Bezpieczeństwo mieszkańców i utrzymanie porządku</t>
  </si>
  <si>
    <t>Przeciwdziałanie wykluczenieniu  cyfrowemu w Gminie Kleszczewo</t>
  </si>
  <si>
    <t>Samochód policyjny</t>
  </si>
  <si>
    <t>zakup ciężarowego samochodu ratowniczo-gaśniczego wraz z dodatkowym sprzętem</t>
  </si>
  <si>
    <t>F. Sołeckio Komorniki  przedsięwzięcie Bezpieczeństwo mieszkańców i utrzymanie porządku</t>
  </si>
  <si>
    <t>F. sołecki Śródka przedsięwzięcie Bezpieczeństwo mieszkańców i utrzymanie porządku</t>
  </si>
  <si>
    <t>Zakup defibrylatora  w tym F. sołecki Krzyżowniki przedsięwzięcie Bezpieczeństwo mieszkańców i utrzymanie czystości i porządku</t>
  </si>
  <si>
    <t xml:space="preserve">  Fundusz  sołecki Gowarzewa Bezpieczeństwo mieszkańców i utrzymanie czystości i porządku</t>
  </si>
  <si>
    <t>Zakup pianoli - Zespól Szkół w Tulcach</t>
  </si>
  <si>
    <t>Zakup tablic multimedialnych</t>
  </si>
  <si>
    <t>Rozbudowa szkoły w Kleszczewie</t>
  </si>
  <si>
    <t>Budowa gminazjum przy Zespole Szkół w Tulcach</t>
  </si>
  <si>
    <t>Wpłata na budowę schroniska dla Zwierząt w Skałowie</t>
  </si>
  <si>
    <t>F. sołecki Kleszczewo przedsięwzięcie Bezpieczeństwo mieszkańców i utrzymanie czystości i porządku</t>
  </si>
  <si>
    <t>F. sołecki Krerowo przedsięwzięcie Rozwój kultury sportu i rekreacji</t>
  </si>
  <si>
    <t>F. sołecki Nagradowice przedsięwzięcie Bezpieczeństwo mieszkańców i utrzymanie czystości i porządku</t>
  </si>
  <si>
    <t xml:space="preserve">Budowa oświetlenia </t>
  </si>
  <si>
    <t>Zakup autobusu</t>
  </si>
  <si>
    <t>Budowa sieci kanalizacji sanitarnej  w Tulcach Gmina Kleszczewo oraz modernizacja sieci wodociągowej w Tulcach, ul. Poznańska</t>
  </si>
  <si>
    <t>Wyposażenie Gminnego Ośrodka Kultury i Sportu w Kleszczewie</t>
  </si>
  <si>
    <t>Wykonanie miejsc postojowych przy  terenie rekreacyjnym w Krzyżownikach</t>
  </si>
  <si>
    <t>F. sołecki Krzyżowniki przedsięwzięcie Bezpieczeństwo mieszkańców i utrzymanie czystości i porządku</t>
  </si>
  <si>
    <t>Zagospodarowanie terenu na skwerku w miejscowości Śródka.          9.401 zł  środki gminy  w tym 3.000 zł  Fundusz sołecki wsi Śródka z przedsięwzięcia Rozwój kultury sportu i rekreacji</t>
  </si>
  <si>
    <t>F. sołecki Śródka  przedsięwzięcia Rozwój kultury  sportu i rekreacji</t>
  </si>
  <si>
    <t>Ogółem wydatki majątkowe</t>
  </si>
  <si>
    <t xml:space="preserve">      Przewodniczący Rady Gminy</t>
  </si>
  <si>
    <t xml:space="preserve">             Henryk Lesiński</t>
  </si>
  <si>
    <t>Załącznik Nr 1</t>
  </si>
  <si>
    <t>Załącznik Nr 1a</t>
  </si>
  <si>
    <t>z dnia 28 październik 2015r.</t>
  </si>
  <si>
    <t>30 803 800,49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</si>
</sst>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charset val="204"/>
    </font>
    <font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8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0" borderId="0" xfId="0" applyFont="1"/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/>
    <xf numFmtId="0" fontId="12" fillId="2" borderId="6" xfId="0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8" fillId="2" borderId="6" xfId="0" applyFont="1" applyFill="1" applyBorder="1"/>
    <xf numFmtId="4" fontId="12" fillId="2" borderId="6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4" fontId="14" fillId="2" borderId="0" xfId="0" applyNumberFormat="1" applyFont="1" applyFill="1"/>
    <xf numFmtId="0" fontId="14" fillId="0" borderId="0" xfId="0" applyFont="1"/>
    <xf numFmtId="0" fontId="15" fillId="2" borderId="0" xfId="0" applyFont="1" applyFill="1"/>
    <xf numFmtId="0" fontId="16" fillId="2" borderId="0" xfId="0" applyFont="1" applyFill="1"/>
    <xf numFmtId="4" fontId="17" fillId="2" borderId="0" xfId="0" applyNumberFormat="1" applyFont="1" applyFill="1"/>
    <xf numFmtId="0" fontId="17" fillId="0" borderId="0" xfId="0" applyFont="1"/>
    <xf numFmtId="0" fontId="18" fillId="2" borderId="0" xfId="0" applyFont="1" applyFill="1" applyAlignment="1">
      <alignment horizontal="center" wrapText="1"/>
    </xf>
    <xf numFmtId="0" fontId="19" fillId="0" borderId="0" xfId="0" applyFont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4" fontId="20" fillId="2" borderId="0" xfId="0" applyNumberFormat="1" applyFont="1" applyFill="1"/>
    <xf numFmtId="0" fontId="20" fillId="0" borderId="0" xfId="0" applyFont="1"/>
    <xf numFmtId="49" fontId="2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wrapText="1"/>
    </xf>
    <xf numFmtId="4" fontId="20" fillId="2" borderId="14" xfId="0" applyNumberFormat="1" applyFont="1" applyFill="1" applyBorder="1"/>
    <xf numFmtId="4" fontId="20" fillId="0" borderId="6" xfId="0" applyNumberFormat="1" applyFont="1" applyBorder="1"/>
    <xf numFmtId="49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>
      <alignment wrapText="1"/>
    </xf>
    <xf numFmtId="4" fontId="23" fillId="2" borderId="15" xfId="0" applyNumberFormat="1" applyFont="1" applyFill="1" applyBorder="1"/>
    <xf numFmtId="0" fontId="23" fillId="0" borderId="0" xfId="0" applyFont="1"/>
    <xf numFmtId="49" fontId="2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6" xfId="0" applyFont="1" applyFill="1" applyBorder="1" applyAlignment="1">
      <alignment wrapText="1"/>
    </xf>
    <xf numFmtId="4" fontId="23" fillId="2" borderId="17" xfId="0" applyNumberFormat="1" applyFont="1" applyFill="1" applyBorder="1"/>
    <xf numFmtId="0" fontId="23" fillId="0" borderId="6" xfId="0" applyFont="1" applyBorder="1"/>
    <xf numFmtId="0" fontId="20" fillId="2" borderId="16" xfId="0" applyFont="1" applyFill="1" applyBorder="1" applyAlignment="1">
      <alignment wrapText="1"/>
    </xf>
    <xf numFmtId="4" fontId="20" fillId="2" borderId="17" xfId="0" applyNumberFormat="1" applyFont="1" applyFill="1" applyBorder="1"/>
    <xf numFmtId="0" fontId="20" fillId="2" borderId="18" xfId="0" applyFont="1" applyFill="1" applyBorder="1" applyAlignment="1">
      <alignment wrapText="1"/>
    </xf>
    <xf numFmtId="4" fontId="20" fillId="0" borderId="18" xfId="0" applyNumberFormat="1" applyFont="1" applyBorder="1"/>
    <xf numFmtId="0" fontId="23" fillId="2" borderId="1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wrapText="1"/>
    </xf>
    <xf numFmtId="4" fontId="20" fillId="2" borderId="12" xfId="0" applyNumberFormat="1" applyFont="1" applyFill="1" applyBorder="1"/>
    <xf numFmtId="0" fontId="20" fillId="0" borderId="6" xfId="0" applyFont="1" applyBorder="1"/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wrapText="1"/>
    </xf>
    <xf numFmtId="4" fontId="23" fillId="2" borderId="0" xfId="0" applyNumberFormat="1" applyFont="1" applyFill="1" applyBorder="1"/>
    <xf numFmtId="0" fontId="23" fillId="2" borderId="6" xfId="0" applyFont="1" applyFill="1" applyBorder="1"/>
    <xf numFmtId="4" fontId="20" fillId="2" borderId="6" xfId="0" applyNumberFormat="1" applyFont="1" applyFill="1" applyBorder="1"/>
    <xf numFmtId="0" fontId="23" fillId="2" borderId="0" xfId="0" applyFont="1" applyFill="1"/>
    <xf numFmtId="0" fontId="23" fillId="2" borderId="1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wrapText="1"/>
    </xf>
    <xf numFmtId="4" fontId="20" fillId="2" borderId="22" xfId="0" applyNumberFormat="1" applyFont="1" applyFill="1" applyBorder="1"/>
    <xf numFmtId="0" fontId="23" fillId="2" borderId="23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wrapText="1"/>
    </xf>
    <xf numFmtId="4" fontId="23" fillId="2" borderId="24" xfId="0" applyNumberFormat="1" applyFont="1" applyFill="1" applyBorder="1"/>
    <xf numFmtId="0" fontId="20" fillId="2" borderId="18" xfId="0" applyFont="1" applyFill="1" applyBorder="1" applyAlignment="1">
      <alignment horizontal="center" vertical="center"/>
    </xf>
    <xf numFmtId="4" fontId="20" fillId="2" borderId="25" xfId="0" applyNumberFormat="1" applyFont="1" applyFill="1" applyBorder="1"/>
    <xf numFmtId="0" fontId="23" fillId="2" borderId="11" xfId="0" applyFont="1" applyFill="1" applyBorder="1" applyAlignment="1">
      <alignment horizontal="center" vertical="center"/>
    </xf>
    <xf numFmtId="4" fontId="20" fillId="2" borderId="11" xfId="0" applyNumberFormat="1" applyFont="1" applyFill="1" applyBorder="1"/>
    <xf numFmtId="4" fontId="20" fillId="2" borderId="9" xfId="0" applyNumberFormat="1" applyFont="1" applyFill="1" applyBorder="1"/>
    <xf numFmtId="0" fontId="23" fillId="2" borderId="1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wrapText="1"/>
    </xf>
    <xf numFmtId="0" fontId="20" fillId="2" borderId="6" xfId="0" applyFont="1" applyFill="1" applyBorder="1"/>
    <xf numFmtId="0" fontId="20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wrapText="1"/>
    </xf>
    <xf numFmtId="4" fontId="20" fillId="2" borderId="20" xfId="0" applyNumberFormat="1" applyFont="1" applyFill="1" applyBorder="1"/>
    <xf numFmtId="4" fontId="20" fillId="2" borderId="19" xfId="0" applyNumberFormat="1" applyFont="1" applyFill="1" applyBorder="1"/>
    <xf numFmtId="4" fontId="23" fillId="2" borderId="23" xfId="0" applyNumberFormat="1" applyFont="1" applyFill="1" applyBorder="1"/>
    <xf numFmtId="0" fontId="20" fillId="2" borderId="27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wrapText="1"/>
    </xf>
    <xf numFmtId="4" fontId="20" fillId="2" borderId="28" xfId="0" applyNumberFormat="1" applyFont="1" applyFill="1" applyBorder="1"/>
    <xf numFmtId="0" fontId="20" fillId="0" borderId="29" xfId="0" applyFont="1" applyBorder="1"/>
    <xf numFmtId="4" fontId="20" fillId="0" borderId="29" xfId="0" applyNumberFormat="1" applyFont="1" applyBorder="1"/>
    <xf numFmtId="4" fontId="20" fillId="0" borderId="9" xfId="0" applyNumberFormat="1" applyFont="1" applyBorder="1"/>
    <xf numFmtId="0" fontId="23" fillId="2" borderId="30" xfId="0" applyFont="1" applyFill="1" applyBorder="1"/>
    <xf numFmtId="0" fontId="23" fillId="0" borderId="30" xfId="0" applyFont="1" applyBorder="1"/>
    <xf numFmtId="4" fontId="20" fillId="0" borderId="30" xfId="0" applyNumberFormat="1" applyFont="1" applyBorder="1"/>
    <xf numFmtId="0" fontId="20" fillId="2" borderId="6" xfId="0" applyFont="1" applyFill="1" applyBorder="1" applyAlignment="1"/>
    <xf numFmtId="0" fontId="23" fillId="2" borderId="16" xfId="0" applyFont="1" applyFill="1" applyBorder="1"/>
    <xf numFmtId="0" fontId="20" fillId="2" borderId="16" xfId="0" applyFont="1" applyFill="1" applyBorder="1" applyAlignment="1"/>
    <xf numFmtId="0" fontId="20" fillId="2" borderId="16" xfId="0" applyFont="1" applyFill="1" applyBorder="1"/>
    <xf numFmtId="4" fontId="20" fillId="2" borderId="16" xfId="0" applyNumberFormat="1" applyFont="1" applyFill="1" applyBorder="1"/>
    <xf numFmtId="4" fontId="20" fillId="0" borderId="31" xfId="0" applyNumberFormat="1" applyFont="1" applyBorder="1"/>
    <xf numFmtId="0" fontId="20" fillId="2" borderId="13" xfId="0" applyFont="1" applyFill="1" applyBorder="1" applyAlignment="1">
      <alignment vertical="center"/>
    </xf>
    <xf numFmtId="4" fontId="23" fillId="2" borderId="1" xfId="0" applyNumberFormat="1" applyFont="1" applyFill="1" applyBorder="1"/>
    <xf numFmtId="4" fontId="23" fillId="2" borderId="3" xfId="0" applyNumberFormat="1" applyFont="1" applyFill="1" applyBorder="1"/>
    <xf numFmtId="0" fontId="23" fillId="2" borderId="32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wrapText="1"/>
    </xf>
    <xf numFmtId="4" fontId="23" fillId="2" borderId="32" xfId="0" applyNumberFormat="1" applyFont="1" applyFill="1" applyBorder="1"/>
    <xf numFmtId="4" fontId="23" fillId="2" borderId="5" xfId="0" applyNumberFormat="1" applyFont="1" applyFill="1" applyBorder="1"/>
    <xf numFmtId="0" fontId="23" fillId="2" borderId="5" xfId="0" applyFont="1" applyFill="1" applyBorder="1"/>
    <xf numFmtId="4" fontId="20" fillId="0" borderId="5" xfId="0" applyNumberFormat="1" applyFont="1" applyBorder="1"/>
    <xf numFmtId="0" fontId="20" fillId="2" borderId="18" xfId="0" applyFont="1" applyFill="1" applyBorder="1"/>
    <xf numFmtId="0" fontId="23" fillId="2" borderId="3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wrapText="1"/>
    </xf>
    <xf numFmtId="4" fontId="23" fillId="2" borderId="34" xfId="0" applyNumberFormat="1" applyFont="1" applyFill="1" applyBorder="1"/>
    <xf numFmtId="0" fontId="23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wrapText="1"/>
    </xf>
    <xf numFmtId="4" fontId="23" fillId="2" borderId="6" xfId="0" applyNumberFormat="1" applyFont="1" applyFill="1" applyBorder="1"/>
    <xf numFmtId="0" fontId="24" fillId="3" borderId="7" xfId="0" applyFont="1" applyFill="1" applyBorder="1" applyAlignment="1" applyProtection="1">
      <alignment horizontal="left" vertical="center" wrapText="1" shrinkToFit="1"/>
      <protection locked="0"/>
    </xf>
    <xf numFmtId="4" fontId="20" fillId="0" borderId="35" xfId="0" applyNumberFormat="1" applyFont="1" applyBorder="1" applyAlignment="1">
      <alignment vertical="center" wrapText="1"/>
    </xf>
    <xf numFmtId="4" fontId="20" fillId="2" borderId="19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wrapText="1"/>
    </xf>
    <xf numFmtId="4" fontId="20" fillId="0" borderId="36" xfId="0" applyNumberFormat="1" applyFont="1" applyBorder="1"/>
    <xf numFmtId="4" fontId="23" fillId="2" borderId="36" xfId="0" applyNumberFormat="1" applyFont="1" applyFill="1" applyBorder="1"/>
    <xf numFmtId="4" fontId="20" fillId="0" borderId="11" xfId="0" applyNumberFormat="1" applyFont="1" applyBorder="1"/>
    <xf numFmtId="0" fontId="20" fillId="0" borderId="13" xfId="0" applyFont="1" applyBorder="1" applyAlignment="1">
      <alignment horizontal="center"/>
    </xf>
    <xf numFmtId="4" fontId="20" fillId="0" borderId="13" xfId="0" applyNumberFormat="1" applyFont="1" applyBorder="1"/>
    <xf numFmtId="0" fontId="23" fillId="0" borderId="1" xfId="0" applyFont="1" applyBorder="1"/>
    <xf numFmtId="0" fontId="23" fillId="0" borderId="37" xfId="0" applyFont="1" applyBorder="1"/>
    <xf numFmtId="4" fontId="20" fillId="0" borderId="37" xfId="0" applyNumberFormat="1" applyFont="1" applyBorder="1"/>
    <xf numFmtId="0" fontId="20" fillId="0" borderId="6" xfId="0" applyFont="1" applyBorder="1" applyAlignment="1">
      <alignment wrapText="1"/>
    </xf>
    <xf numFmtId="4" fontId="20" fillId="0" borderId="6" xfId="0" applyNumberFormat="1" applyFont="1" applyBorder="1" applyAlignment="1">
      <alignment vertical="center"/>
    </xf>
    <xf numFmtId="0" fontId="20" fillId="2" borderId="32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vertical="center"/>
    </xf>
    <xf numFmtId="4" fontId="23" fillId="2" borderId="32" xfId="0" applyNumberFormat="1" applyFont="1" applyFill="1" applyBorder="1" applyAlignment="1">
      <alignment vertical="center"/>
    </xf>
    <xf numFmtId="4" fontId="8" fillId="2" borderId="0" xfId="0" applyNumberFormat="1" applyFont="1" applyFill="1"/>
    <xf numFmtId="0" fontId="25" fillId="2" borderId="0" xfId="0" applyFont="1" applyFill="1" applyAlignment="1">
      <alignment horizontal="left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0" fontId="20" fillId="2" borderId="11" xfId="0" applyFont="1" applyFill="1" applyBorder="1" applyAlignment="1">
      <alignment vertical="center" wrapText="1"/>
    </xf>
    <xf numFmtId="4" fontId="20" fillId="2" borderId="1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5" xfId="0" applyFont="1" applyFill="1" applyBorder="1" applyAlignment="1"/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2" borderId="0" xfId="0" applyFont="1" applyFill="1" applyAlignment="1">
      <alignment horizontal="center" wrapText="1"/>
    </xf>
    <xf numFmtId="0" fontId="20" fillId="2" borderId="13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left" wrapText="1"/>
    </xf>
    <xf numFmtId="0" fontId="20" fillId="2" borderId="16" xfId="0" applyFont="1" applyFill="1" applyBorder="1" applyAlignment="1">
      <alignment horizontal="left" wrapText="1"/>
    </xf>
    <xf numFmtId="0" fontId="20" fillId="2" borderId="13" xfId="0" applyFont="1" applyFill="1" applyBorder="1" applyAlignment="1">
      <alignment wrapText="1"/>
    </xf>
    <xf numFmtId="0" fontId="20" fillId="0" borderId="26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opLeftCell="A20" workbookViewId="0">
      <selection activeCell="L30" sqref="L30"/>
    </sheetView>
  </sheetViews>
  <sheetFormatPr defaultRowHeight="15"/>
  <cols>
    <col min="1" max="1" width="5.42578125" style="18" customWidth="1"/>
    <col min="2" max="2" width="6.42578125" style="18" customWidth="1"/>
    <col min="3" max="3" width="6" style="18" customWidth="1"/>
    <col min="4" max="4" width="30" style="18" customWidth="1"/>
    <col min="5" max="5" width="13.42578125" style="18" customWidth="1"/>
    <col min="6" max="6" width="9.140625" style="18"/>
    <col min="7" max="7" width="13" style="18" customWidth="1"/>
    <col min="10" max="10" width="12.42578125" bestFit="1" customWidth="1"/>
    <col min="12" max="12" width="16.140625" customWidth="1"/>
  </cols>
  <sheetData>
    <row r="1" spans="1:8">
      <c r="A1" s="2"/>
      <c r="B1" s="2"/>
      <c r="C1" s="2"/>
      <c r="D1" s="2"/>
      <c r="E1" s="3" t="s">
        <v>116</v>
      </c>
      <c r="F1" s="2"/>
      <c r="G1" s="2"/>
      <c r="H1" s="2"/>
    </row>
    <row r="2" spans="1:8">
      <c r="A2" s="2"/>
      <c r="B2" s="2"/>
      <c r="C2" s="2"/>
      <c r="D2" s="2"/>
      <c r="E2" s="3" t="s">
        <v>48</v>
      </c>
      <c r="F2" s="2"/>
      <c r="G2" s="2"/>
      <c r="H2" s="2"/>
    </row>
    <row r="3" spans="1:8">
      <c r="A3" s="2"/>
      <c r="B3" s="2"/>
      <c r="C3" s="2"/>
      <c r="D3" s="2"/>
      <c r="E3" s="3" t="s">
        <v>44</v>
      </c>
      <c r="F3" s="2"/>
      <c r="G3" s="2"/>
      <c r="H3" s="2"/>
    </row>
    <row r="4" spans="1:8">
      <c r="A4" s="2"/>
      <c r="B4" s="2"/>
      <c r="C4" s="2"/>
      <c r="D4" s="2"/>
      <c r="E4" s="3" t="s">
        <v>49</v>
      </c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 ht="20.25" customHeight="1">
      <c r="A6" s="152" t="s">
        <v>45</v>
      </c>
      <c r="B6" s="152"/>
      <c r="C6" s="152"/>
      <c r="D6" s="152"/>
      <c r="E6" s="152"/>
      <c r="F6" s="152"/>
      <c r="G6" s="152"/>
      <c r="H6" s="4"/>
    </row>
    <row r="7" spans="1:8" s="6" customFormat="1" ht="12">
      <c r="A7" s="153" t="s">
        <v>46</v>
      </c>
      <c r="B7" s="153"/>
      <c r="C7" s="153"/>
      <c r="D7" s="153"/>
      <c r="E7" s="153"/>
      <c r="F7" s="153"/>
      <c r="G7" s="153"/>
      <c r="H7" s="5"/>
    </row>
    <row r="10" spans="1:8" s="1" customFormat="1" ht="25.5">
      <c r="A10" s="7" t="s">
        <v>0</v>
      </c>
      <c r="B10" s="7" t="s">
        <v>50</v>
      </c>
      <c r="C10" s="7" t="s">
        <v>47</v>
      </c>
      <c r="D10" s="7" t="s">
        <v>1</v>
      </c>
      <c r="E10" s="7" t="s">
        <v>2</v>
      </c>
      <c r="F10" s="7" t="s">
        <v>3</v>
      </c>
      <c r="G10" s="7" t="s">
        <v>4</v>
      </c>
    </row>
    <row r="11" spans="1:8" s="1" customFormat="1" ht="12.75">
      <c r="A11" s="8" t="s">
        <v>5</v>
      </c>
      <c r="B11" s="8"/>
      <c r="C11" s="8"/>
      <c r="D11" s="9" t="s">
        <v>6</v>
      </c>
      <c r="E11" s="10" t="s">
        <v>7</v>
      </c>
      <c r="F11" s="10" t="s">
        <v>8</v>
      </c>
      <c r="G11" s="10" t="s">
        <v>9</v>
      </c>
    </row>
    <row r="12" spans="1:8" s="1" customFormat="1">
      <c r="A12" s="11"/>
      <c r="B12" s="12" t="s">
        <v>10</v>
      </c>
      <c r="C12" s="13"/>
      <c r="D12" s="14" t="s">
        <v>11</v>
      </c>
      <c r="E12" s="15" t="s">
        <v>12</v>
      </c>
      <c r="F12" s="15" t="s">
        <v>8</v>
      </c>
      <c r="G12" s="15" t="s">
        <v>13</v>
      </c>
    </row>
    <row r="13" spans="1:8" s="1" customFormat="1" ht="22.5">
      <c r="A13" s="16"/>
      <c r="B13" s="16"/>
      <c r="C13" s="12" t="s">
        <v>14</v>
      </c>
      <c r="D13" s="14" t="s">
        <v>15</v>
      </c>
      <c r="E13" s="15" t="s">
        <v>16</v>
      </c>
      <c r="F13" s="15" t="s">
        <v>8</v>
      </c>
      <c r="G13" s="15" t="s">
        <v>17</v>
      </c>
    </row>
    <row r="14" spans="1:8" s="1" customFormat="1" ht="22.5">
      <c r="A14" s="8" t="s">
        <v>18</v>
      </c>
      <c r="B14" s="8"/>
      <c r="C14" s="8"/>
      <c r="D14" s="9" t="s">
        <v>19</v>
      </c>
      <c r="E14" s="10" t="s">
        <v>20</v>
      </c>
      <c r="F14" s="10" t="s">
        <v>21</v>
      </c>
      <c r="G14" s="10" t="s">
        <v>22</v>
      </c>
    </row>
    <row r="15" spans="1:8" s="1" customFormat="1">
      <c r="A15" s="11"/>
      <c r="B15" s="12" t="s">
        <v>23</v>
      </c>
      <c r="C15" s="13"/>
      <c r="D15" s="14" t="s">
        <v>24</v>
      </c>
      <c r="E15" s="15" t="s">
        <v>25</v>
      </c>
      <c r="F15" s="15" t="s">
        <v>21</v>
      </c>
      <c r="G15" s="15" t="s">
        <v>21</v>
      </c>
    </row>
    <row r="16" spans="1:8" s="1" customFormat="1" ht="12.75">
      <c r="A16" s="16"/>
      <c r="B16" s="16"/>
      <c r="C16" s="12" t="s">
        <v>26</v>
      </c>
      <c r="D16" s="14" t="s">
        <v>27</v>
      </c>
      <c r="E16" s="15" t="s">
        <v>25</v>
      </c>
      <c r="F16" s="15" t="s">
        <v>28</v>
      </c>
      <c r="G16" s="15" t="s">
        <v>28</v>
      </c>
    </row>
    <row r="17" spans="1:7" s="1" customFormat="1" ht="22.5">
      <c r="A17" s="16"/>
      <c r="B17" s="16"/>
      <c r="C17" s="12" t="s">
        <v>29</v>
      </c>
      <c r="D17" s="14" t="s">
        <v>30</v>
      </c>
      <c r="E17" s="15" t="s">
        <v>25</v>
      </c>
      <c r="F17" s="15" t="s">
        <v>31</v>
      </c>
      <c r="G17" s="15" t="s">
        <v>31</v>
      </c>
    </row>
    <row r="18" spans="1:7" s="1" customFormat="1" ht="12.75">
      <c r="A18" s="8" t="s">
        <v>32</v>
      </c>
      <c r="B18" s="8"/>
      <c r="C18" s="8"/>
      <c r="D18" s="9" t="s">
        <v>33</v>
      </c>
      <c r="E18" s="10" t="s">
        <v>34</v>
      </c>
      <c r="F18" s="10" t="s">
        <v>35</v>
      </c>
      <c r="G18" s="10" t="s">
        <v>36</v>
      </c>
    </row>
    <row r="19" spans="1:7" s="1" customFormat="1" ht="39" customHeight="1">
      <c r="A19" s="11"/>
      <c r="B19" s="12" t="s">
        <v>37</v>
      </c>
      <c r="C19" s="13"/>
      <c r="D19" s="14" t="s">
        <v>38</v>
      </c>
      <c r="E19" s="15" t="s">
        <v>34</v>
      </c>
      <c r="F19" s="15" t="s">
        <v>35</v>
      </c>
      <c r="G19" s="15" t="s">
        <v>36</v>
      </c>
    </row>
    <row r="20" spans="1:7" s="1" customFormat="1" ht="56.25" customHeight="1">
      <c r="A20" s="16"/>
      <c r="B20" s="16"/>
      <c r="C20" s="12" t="s">
        <v>39</v>
      </c>
      <c r="D20" s="14" t="s">
        <v>40</v>
      </c>
      <c r="E20" s="15" t="s">
        <v>41</v>
      </c>
      <c r="F20" s="15" t="s">
        <v>35</v>
      </c>
      <c r="G20" s="15" t="s">
        <v>42</v>
      </c>
    </row>
    <row r="21" spans="1:7" s="1" customFormat="1">
      <c r="A21" s="149"/>
      <c r="B21" s="149"/>
      <c r="C21" s="149"/>
      <c r="D21" s="150"/>
      <c r="E21" s="150"/>
      <c r="F21" s="150"/>
      <c r="G21" s="150"/>
    </row>
    <row r="22" spans="1:7" s="1" customFormat="1" ht="12.75">
      <c r="A22" s="151" t="s">
        <v>43</v>
      </c>
      <c r="B22" s="151"/>
      <c r="C22" s="151"/>
      <c r="D22" s="151"/>
      <c r="E22" s="17" t="s">
        <v>119</v>
      </c>
      <c r="F22" s="17" t="s">
        <v>25</v>
      </c>
      <c r="G22" s="17" t="s">
        <v>119</v>
      </c>
    </row>
    <row r="25" spans="1:7">
      <c r="A25" s="2"/>
      <c r="B25" s="154" t="s">
        <v>51</v>
      </c>
      <c r="C25" s="154"/>
      <c r="D25" s="154"/>
      <c r="E25" s="2"/>
      <c r="F25" s="2"/>
      <c r="G25" s="2"/>
    </row>
    <row r="26" spans="1:7" s="18" customFormat="1">
      <c r="A26" s="19" t="s">
        <v>52</v>
      </c>
      <c r="B26" s="155" t="s">
        <v>53</v>
      </c>
      <c r="C26" s="155"/>
      <c r="D26" s="155"/>
      <c r="E26" s="20">
        <f>E28+E31+E32+E34+E33</f>
        <v>22939981.489999998</v>
      </c>
      <c r="F26" s="20">
        <f t="shared" ref="F26:G26" si="0">F28+F31+F32+F34+F33</f>
        <v>-50000</v>
      </c>
      <c r="G26" s="21">
        <f t="shared" si="0"/>
        <v>22889981.489999998</v>
      </c>
    </row>
    <row r="27" spans="1:7" s="18" customFormat="1">
      <c r="A27" s="19"/>
      <c r="B27" s="156" t="s">
        <v>54</v>
      </c>
      <c r="C27" s="157"/>
      <c r="D27" s="158"/>
      <c r="E27" s="22"/>
      <c r="F27" s="23"/>
      <c r="G27" s="23"/>
    </row>
    <row r="28" spans="1:7" s="18" customFormat="1">
      <c r="A28" s="19"/>
      <c r="B28" s="19" t="s">
        <v>55</v>
      </c>
      <c r="C28" s="159" t="s">
        <v>56</v>
      </c>
      <c r="D28" s="159"/>
      <c r="E28" s="20">
        <f>E29+E30</f>
        <v>14217148.970000001</v>
      </c>
      <c r="F28" s="20">
        <f>F29+F30</f>
        <v>5600</v>
      </c>
      <c r="G28" s="21">
        <f t="shared" ref="G28" si="1">G29+G30</f>
        <v>14222748.970000001</v>
      </c>
    </row>
    <row r="29" spans="1:7" s="18" customFormat="1">
      <c r="A29" s="19"/>
      <c r="B29" s="19"/>
      <c r="C29" s="159" t="s">
        <v>57</v>
      </c>
      <c r="D29" s="159"/>
      <c r="E29" s="20">
        <v>8793579.2100000009</v>
      </c>
      <c r="F29" s="24"/>
      <c r="G29" s="24">
        <f>E29+F29</f>
        <v>8793579.2100000009</v>
      </c>
    </row>
    <row r="30" spans="1:7" s="18" customFormat="1" ht="24" customHeight="1">
      <c r="A30" s="19"/>
      <c r="B30" s="19"/>
      <c r="C30" s="159" t="s">
        <v>58</v>
      </c>
      <c r="D30" s="159"/>
      <c r="E30" s="20">
        <v>5423569.7599999998</v>
      </c>
      <c r="F30" s="24">
        <v>5600</v>
      </c>
      <c r="G30" s="24">
        <f t="shared" ref="G30:G38" si="2">E30+F30</f>
        <v>5429169.7599999998</v>
      </c>
    </row>
    <row r="31" spans="1:7" s="18" customFormat="1">
      <c r="A31" s="19"/>
      <c r="B31" s="19" t="s">
        <v>59</v>
      </c>
      <c r="C31" s="162" t="s">
        <v>60</v>
      </c>
      <c r="D31" s="164"/>
      <c r="E31" s="20">
        <v>6144842</v>
      </c>
      <c r="F31" s="24"/>
      <c r="G31" s="24">
        <f t="shared" si="2"/>
        <v>6144842</v>
      </c>
    </row>
    <row r="32" spans="1:7" s="18" customFormat="1">
      <c r="A32" s="19"/>
      <c r="B32" s="19" t="s">
        <v>61</v>
      </c>
      <c r="C32" s="159" t="s">
        <v>62</v>
      </c>
      <c r="D32" s="159"/>
      <c r="E32" s="20">
        <v>2239490.52</v>
      </c>
      <c r="F32" s="24"/>
      <c r="G32" s="24">
        <f t="shared" si="2"/>
        <v>2239490.52</v>
      </c>
    </row>
    <row r="33" spans="1:12" s="18" customFormat="1" ht="31.5" customHeight="1">
      <c r="A33" s="19"/>
      <c r="B33" s="19" t="s">
        <v>63</v>
      </c>
      <c r="C33" s="162" t="s">
        <v>64</v>
      </c>
      <c r="D33" s="158"/>
      <c r="E33" s="20">
        <v>23500</v>
      </c>
      <c r="F33" s="24"/>
      <c r="G33" s="24">
        <f t="shared" si="2"/>
        <v>23500</v>
      </c>
    </row>
    <row r="34" spans="1:12" s="18" customFormat="1">
      <c r="A34" s="19"/>
      <c r="B34" s="19" t="s">
        <v>65</v>
      </c>
      <c r="C34" s="159" t="s">
        <v>66</v>
      </c>
      <c r="D34" s="159"/>
      <c r="E34" s="20">
        <v>315000</v>
      </c>
      <c r="F34" s="24">
        <v>-55600</v>
      </c>
      <c r="G34" s="24">
        <f t="shared" si="2"/>
        <v>259400</v>
      </c>
    </row>
    <row r="35" spans="1:12" s="18" customFormat="1">
      <c r="A35" s="160"/>
      <c r="B35" s="161"/>
      <c r="C35" s="161"/>
      <c r="D35" s="161"/>
      <c r="E35" s="161"/>
      <c r="F35" s="24"/>
      <c r="G35" s="24"/>
      <c r="H35" s="25"/>
    </row>
    <row r="36" spans="1:12" s="18" customFormat="1">
      <c r="A36" s="19" t="s">
        <v>67</v>
      </c>
      <c r="B36" s="156" t="s">
        <v>68</v>
      </c>
      <c r="C36" s="157"/>
      <c r="D36" s="158"/>
      <c r="E36" s="20">
        <v>7863819</v>
      </c>
      <c r="F36" s="24">
        <v>50000</v>
      </c>
      <c r="G36" s="24">
        <f t="shared" si="2"/>
        <v>7913819</v>
      </c>
      <c r="J36" s="25"/>
      <c r="K36" s="25"/>
      <c r="L36" s="25"/>
    </row>
    <row r="37" spans="1:12" s="18" customFormat="1">
      <c r="A37" s="19"/>
      <c r="B37" s="162" t="s">
        <v>51</v>
      </c>
      <c r="C37" s="163"/>
      <c r="D37" s="164"/>
      <c r="E37" s="22"/>
      <c r="F37" s="24"/>
      <c r="G37" s="24"/>
    </row>
    <row r="38" spans="1:12" s="18" customFormat="1" ht="25.5" customHeight="1">
      <c r="A38" s="19"/>
      <c r="B38" s="19"/>
      <c r="C38" s="162" t="s">
        <v>69</v>
      </c>
      <c r="D38" s="158"/>
      <c r="E38" s="20">
        <v>3189138</v>
      </c>
      <c r="F38" s="24"/>
      <c r="G38" s="24">
        <f t="shared" si="2"/>
        <v>3189138</v>
      </c>
    </row>
    <row r="40" spans="1:12">
      <c r="E40" s="26" t="s">
        <v>70</v>
      </c>
      <c r="F40" s="26"/>
    </row>
    <row r="41" spans="1:12">
      <c r="E41" s="26"/>
      <c r="F41" s="26"/>
    </row>
    <row r="42" spans="1:12">
      <c r="E42" s="26" t="s">
        <v>71</v>
      </c>
      <c r="F42" s="26"/>
    </row>
  </sheetData>
  <mergeCells count="19">
    <mergeCell ref="A35:E35"/>
    <mergeCell ref="B36:D36"/>
    <mergeCell ref="B37:D37"/>
    <mergeCell ref="C38:D38"/>
    <mergeCell ref="C30:D30"/>
    <mergeCell ref="C31:D31"/>
    <mergeCell ref="C32:D32"/>
    <mergeCell ref="C33:D33"/>
    <mergeCell ref="C34:D34"/>
    <mergeCell ref="B25:D25"/>
    <mergeCell ref="B26:D26"/>
    <mergeCell ref="B27:D27"/>
    <mergeCell ref="C28:D28"/>
    <mergeCell ref="C29:D29"/>
    <mergeCell ref="A21:C21"/>
    <mergeCell ref="D21:G21"/>
    <mergeCell ref="A22:D22"/>
    <mergeCell ref="A6:G6"/>
    <mergeCell ref="A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>
      <selection activeCell="G10" sqref="G10"/>
    </sheetView>
  </sheetViews>
  <sheetFormatPr defaultRowHeight="12"/>
  <cols>
    <col min="1" max="1" width="6.5703125" style="37" customWidth="1"/>
    <col min="2" max="2" width="5.85546875" style="38" customWidth="1"/>
    <col min="3" max="3" width="38.42578125" style="38" customWidth="1"/>
    <col min="4" max="4" width="10.28515625" style="38" customWidth="1"/>
    <col min="5" max="5" width="10.42578125" style="40" customWidth="1"/>
    <col min="6" max="6" width="14" style="40" customWidth="1"/>
    <col min="7" max="7" width="12" style="40" customWidth="1"/>
    <col min="8" max="10" width="13.140625" style="41" customWidth="1"/>
    <col min="11" max="16384" width="9.140625" style="41"/>
  </cols>
  <sheetData>
    <row r="1" spans="1:13" s="30" customFormat="1" ht="15.75">
      <c r="A1" s="27"/>
      <c r="B1" s="28"/>
      <c r="C1" s="28"/>
      <c r="D1" s="3" t="s">
        <v>117</v>
      </c>
      <c r="E1" s="29"/>
      <c r="F1" s="29"/>
      <c r="G1" s="29"/>
    </row>
    <row r="2" spans="1:13" s="30" customFormat="1" ht="15.75">
      <c r="A2" s="31"/>
      <c r="B2" s="28"/>
      <c r="C2" s="28"/>
      <c r="D2" s="3" t="s">
        <v>48</v>
      </c>
      <c r="E2" s="31"/>
      <c r="F2" s="31"/>
      <c r="G2" s="31"/>
      <c r="K2" s="31"/>
      <c r="L2" s="31"/>
      <c r="M2" s="31"/>
    </row>
    <row r="3" spans="1:13" s="30" customFormat="1" ht="15.75">
      <c r="A3" s="31"/>
      <c r="B3" s="28"/>
      <c r="C3" s="28"/>
      <c r="D3" s="3" t="s">
        <v>44</v>
      </c>
      <c r="E3" s="31"/>
      <c r="F3" s="31"/>
      <c r="G3" s="31"/>
      <c r="K3" s="31"/>
      <c r="L3" s="31"/>
      <c r="M3" s="31"/>
    </row>
    <row r="4" spans="1:13" s="30" customFormat="1" ht="15.75">
      <c r="A4" s="27"/>
      <c r="B4" s="28"/>
      <c r="C4" s="28"/>
      <c r="D4" s="3" t="s">
        <v>118</v>
      </c>
      <c r="E4" s="29"/>
      <c r="F4" s="29"/>
      <c r="G4" s="29"/>
    </row>
    <row r="5" spans="1:13" s="30" customFormat="1" ht="15.75">
      <c r="A5" s="27"/>
      <c r="B5" s="28"/>
      <c r="C5" s="28"/>
      <c r="D5" s="32"/>
      <c r="E5" s="29"/>
      <c r="F5" s="29"/>
      <c r="G5" s="29"/>
    </row>
    <row r="6" spans="1:13" s="30" customFormat="1" ht="15.75">
      <c r="A6" s="27"/>
      <c r="B6" s="28"/>
      <c r="C6" s="28"/>
      <c r="D6" s="32"/>
      <c r="E6" s="29"/>
      <c r="F6" s="29"/>
      <c r="G6" s="29"/>
    </row>
    <row r="7" spans="1:13" s="34" customFormat="1" ht="15.75">
      <c r="A7" s="165" t="s">
        <v>72</v>
      </c>
      <c r="B7" s="166"/>
      <c r="C7" s="166"/>
      <c r="D7" s="166"/>
      <c r="E7" s="166"/>
      <c r="F7" s="166"/>
      <c r="G7" s="33"/>
    </row>
    <row r="8" spans="1:13" s="36" customFormat="1" ht="12.75">
      <c r="A8" s="167" t="s">
        <v>73</v>
      </c>
      <c r="B8" s="167"/>
      <c r="C8" s="167"/>
      <c r="D8" s="167"/>
      <c r="E8" s="167"/>
      <c r="F8" s="167"/>
      <c r="G8" s="35"/>
      <c r="H8" s="35"/>
    </row>
    <row r="9" spans="1:13">
      <c r="C9" s="39"/>
    </row>
    <row r="10" spans="1:13" ht="31.5" customHeight="1">
      <c r="A10" s="42" t="s">
        <v>50</v>
      </c>
      <c r="B10" s="42" t="s">
        <v>47</v>
      </c>
      <c r="C10" s="42" t="s">
        <v>74</v>
      </c>
      <c r="D10" s="43" t="s">
        <v>75</v>
      </c>
      <c r="E10" s="44" t="s">
        <v>76</v>
      </c>
      <c r="F10" s="44" t="s">
        <v>4</v>
      </c>
      <c r="G10" s="41"/>
    </row>
    <row r="11" spans="1:13" ht="29.25" hidden="1" customHeight="1">
      <c r="A11" s="45"/>
      <c r="B11" s="45"/>
      <c r="C11" s="46" t="s">
        <v>77</v>
      </c>
      <c r="D11" s="47">
        <v>107220</v>
      </c>
      <c r="E11" s="48"/>
      <c r="F11" s="48">
        <f>D11+E11</f>
        <v>107220</v>
      </c>
      <c r="G11" s="41"/>
    </row>
    <row r="12" spans="1:13" s="52" customFormat="1" hidden="1">
      <c r="A12" s="49" t="s">
        <v>78</v>
      </c>
      <c r="B12" s="49" t="s">
        <v>14</v>
      </c>
      <c r="C12" s="50" t="s">
        <v>79</v>
      </c>
      <c r="D12" s="51">
        <f>SUM(D11:D11)</f>
        <v>107220</v>
      </c>
      <c r="E12" s="51">
        <f>SUM(E11:E11)</f>
        <v>0</v>
      </c>
      <c r="F12" s="51">
        <f>SUM(F11:F11)</f>
        <v>107220</v>
      </c>
    </row>
    <row r="13" spans="1:13" s="52" customFormat="1" ht="16.5" hidden="1" customHeight="1">
      <c r="A13" s="53"/>
      <c r="B13" s="53"/>
      <c r="C13" s="54"/>
      <c r="D13" s="55"/>
      <c r="E13" s="56"/>
      <c r="F13" s="48"/>
    </row>
    <row r="14" spans="1:13" s="52" customFormat="1" hidden="1">
      <c r="A14" s="53"/>
      <c r="B14" s="53"/>
      <c r="C14" s="57" t="s">
        <v>80</v>
      </c>
      <c r="D14" s="58">
        <v>171742</v>
      </c>
      <c r="E14" s="48"/>
      <c r="F14" s="48">
        <f>D14+E14</f>
        <v>171742</v>
      </c>
    </row>
    <row r="15" spans="1:13" s="52" customFormat="1" ht="24" hidden="1">
      <c r="A15" s="53"/>
      <c r="B15" s="53"/>
      <c r="C15" s="46" t="s">
        <v>81</v>
      </c>
      <c r="D15" s="58">
        <v>50430</v>
      </c>
      <c r="E15" s="48"/>
      <c r="F15" s="48">
        <f>D15+E15</f>
        <v>50430</v>
      </c>
    </row>
    <row r="16" spans="1:13" s="52" customFormat="1" hidden="1">
      <c r="A16" s="53"/>
      <c r="B16" s="53"/>
      <c r="C16" s="59" t="s">
        <v>82</v>
      </c>
      <c r="D16" s="60">
        <v>386724</v>
      </c>
      <c r="E16" s="60"/>
      <c r="F16" s="60">
        <f>D16+E16</f>
        <v>386724</v>
      </c>
    </row>
    <row r="17" spans="1:7" s="52" customFormat="1" hidden="1">
      <c r="A17" s="61">
        <v>60014</v>
      </c>
      <c r="B17" s="61">
        <v>6050</v>
      </c>
      <c r="C17" s="50" t="s">
        <v>79</v>
      </c>
      <c r="D17" s="51">
        <f>SUM(D14:D16)</f>
        <v>608896</v>
      </c>
      <c r="E17" s="51">
        <f>SUM(E14:E16)</f>
        <v>0</v>
      </c>
      <c r="F17" s="51">
        <f>SUM(F14:F16)</f>
        <v>608896</v>
      </c>
    </row>
    <row r="18" spans="1:7" s="52" customFormat="1" hidden="1">
      <c r="A18" s="62"/>
      <c r="B18" s="62"/>
      <c r="C18" s="54"/>
      <c r="D18" s="55"/>
      <c r="E18" s="56"/>
      <c r="F18" s="48"/>
    </row>
    <row r="19" spans="1:7" hidden="1">
      <c r="A19" s="63"/>
      <c r="B19" s="63"/>
      <c r="C19" s="64" t="s">
        <v>83</v>
      </c>
      <c r="D19" s="65">
        <v>125000</v>
      </c>
      <c r="E19" s="66"/>
      <c r="F19" s="48">
        <f t="shared" ref="F19:F21" si="0">D19+E19</f>
        <v>125000</v>
      </c>
      <c r="G19" s="41"/>
    </row>
    <row r="20" spans="1:7" ht="24" hidden="1">
      <c r="A20" s="63"/>
      <c r="B20" s="63"/>
      <c r="C20" s="64" t="s">
        <v>84</v>
      </c>
      <c r="D20" s="65">
        <v>250000</v>
      </c>
      <c r="E20" s="48"/>
      <c r="F20" s="48">
        <f t="shared" si="0"/>
        <v>250000</v>
      </c>
      <c r="G20" s="41"/>
    </row>
    <row r="21" spans="1:7" ht="49.5" customHeight="1">
      <c r="A21" s="63"/>
      <c r="B21" s="63"/>
      <c r="C21" s="147" t="s">
        <v>85</v>
      </c>
      <c r="D21" s="148">
        <v>36284</v>
      </c>
      <c r="E21" s="139">
        <v>50000</v>
      </c>
      <c r="F21" s="139">
        <f t="shared" si="0"/>
        <v>86284</v>
      </c>
      <c r="G21" s="41"/>
    </row>
    <row r="22" spans="1:7" s="52" customFormat="1" ht="20.25" customHeight="1">
      <c r="A22" s="61">
        <v>60016</v>
      </c>
      <c r="B22" s="61">
        <v>6050</v>
      </c>
      <c r="C22" s="50" t="s">
        <v>79</v>
      </c>
      <c r="D22" s="51">
        <f>SUM(D19:D21)</f>
        <v>411284</v>
      </c>
      <c r="E22" s="51">
        <f>SUM(E19:E21)</f>
        <v>50000</v>
      </c>
      <c r="F22" s="51">
        <f>SUM(F19:F21)</f>
        <v>461284</v>
      </c>
    </row>
    <row r="23" spans="1:7" s="72" customFormat="1" hidden="1">
      <c r="A23" s="73"/>
      <c r="B23" s="74"/>
      <c r="C23" s="75" t="s">
        <v>86</v>
      </c>
      <c r="D23" s="76">
        <v>500000</v>
      </c>
      <c r="E23" s="70"/>
      <c r="F23" s="48">
        <f>D23+E23</f>
        <v>500000</v>
      </c>
    </row>
    <row r="24" spans="1:7" s="52" customFormat="1" hidden="1">
      <c r="A24" s="77">
        <v>70005</v>
      </c>
      <c r="B24" s="77">
        <v>6050</v>
      </c>
      <c r="C24" s="78" t="s">
        <v>79</v>
      </c>
      <c r="D24" s="79">
        <v>500000</v>
      </c>
      <c r="E24" s="79">
        <f>E23</f>
        <v>0</v>
      </c>
      <c r="F24" s="79">
        <f>F23</f>
        <v>500000</v>
      </c>
    </row>
    <row r="25" spans="1:7" s="52" customFormat="1" hidden="1">
      <c r="A25" s="67"/>
      <c r="B25" s="67"/>
      <c r="C25" s="68"/>
      <c r="D25" s="69"/>
      <c r="E25" s="56"/>
      <c r="F25" s="48"/>
    </row>
    <row r="26" spans="1:7" hidden="1">
      <c r="A26" s="80"/>
      <c r="B26" s="80"/>
      <c r="C26" s="59" t="s">
        <v>87</v>
      </c>
      <c r="D26" s="81">
        <v>30000</v>
      </c>
      <c r="E26" s="66"/>
      <c r="F26" s="48">
        <f>D26+E26</f>
        <v>30000</v>
      </c>
      <c r="G26" s="41"/>
    </row>
    <row r="27" spans="1:7" s="52" customFormat="1" hidden="1">
      <c r="A27" s="61">
        <v>75023</v>
      </c>
      <c r="B27" s="61">
        <v>6060</v>
      </c>
      <c r="C27" s="50" t="s">
        <v>79</v>
      </c>
      <c r="D27" s="51">
        <f>D26</f>
        <v>30000</v>
      </c>
      <c r="E27" s="51">
        <f t="shared" ref="E27:F27" si="1">E26</f>
        <v>0</v>
      </c>
      <c r="F27" s="51">
        <f t="shared" si="1"/>
        <v>30000</v>
      </c>
    </row>
    <row r="28" spans="1:7" s="72" customFormat="1" hidden="1">
      <c r="A28" s="67"/>
      <c r="B28" s="67"/>
      <c r="C28" s="68"/>
      <c r="D28" s="69"/>
      <c r="E28" s="70"/>
      <c r="F28" s="48"/>
    </row>
    <row r="29" spans="1:7" s="72" customFormat="1" ht="36" hidden="1">
      <c r="A29" s="82"/>
      <c r="B29" s="63">
        <v>6060</v>
      </c>
      <c r="C29" s="64" t="s">
        <v>88</v>
      </c>
      <c r="D29" s="83">
        <v>4500</v>
      </c>
      <c r="E29" s="84"/>
      <c r="F29" s="48">
        <v>4500</v>
      </c>
    </row>
    <row r="30" spans="1:7" s="72" customFormat="1" ht="24" hidden="1">
      <c r="A30" s="82"/>
      <c r="B30" s="82">
        <v>6060</v>
      </c>
      <c r="C30" s="64" t="s">
        <v>89</v>
      </c>
      <c r="D30" s="65">
        <v>2000</v>
      </c>
      <c r="E30" s="71"/>
      <c r="F30" s="48">
        <f>D30+E30</f>
        <v>2000</v>
      </c>
    </row>
    <row r="31" spans="1:7" s="72" customFormat="1" hidden="1">
      <c r="A31" s="82"/>
      <c r="B31" s="82">
        <v>6057</v>
      </c>
      <c r="C31" s="168" t="s">
        <v>90</v>
      </c>
      <c r="D31" s="65">
        <v>1563252</v>
      </c>
      <c r="E31" s="70"/>
      <c r="F31" s="48">
        <f t="shared" ref="F31:F32" si="2">D31+E31</f>
        <v>1563252</v>
      </c>
    </row>
    <row r="32" spans="1:7" s="52" customFormat="1" hidden="1">
      <c r="A32" s="85"/>
      <c r="B32" s="85">
        <v>6059</v>
      </c>
      <c r="C32" s="169"/>
      <c r="D32" s="47">
        <v>275868</v>
      </c>
      <c r="E32" s="56"/>
      <c r="F32" s="48">
        <f t="shared" si="2"/>
        <v>275868</v>
      </c>
    </row>
    <row r="33" spans="1:7" s="38" customFormat="1" hidden="1">
      <c r="A33" s="61">
        <v>75095</v>
      </c>
      <c r="B33" s="86"/>
      <c r="C33" s="50" t="s">
        <v>79</v>
      </c>
      <c r="D33" s="51">
        <f>SUM(D29:D32)</f>
        <v>1845620</v>
      </c>
      <c r="E33" s="51">
        <f>SUM(E29:E32)</f>
        <v>0</v>
      </c>
      <c r="F33" s="51">
        <f>SUM(F29:F32)</f>
        <v>1845620</v>
      </c>
    </row>
    <row r="34" spans="1:7" s="38" customFormat="1" hidden="1">
      <c r="A34" s="67"/>
      <c r="B34" s="87"/>
      <c r="C34" s="88"/>
      <c r="D34" s="69"/>
      <c r="E34" s="89"/>
      <c r="F34" s="71"/>
    </row>
    <row r="35" spans="1:7" s="38" customFormat="1" hidden="1">
      <c r="A35" s="73"/>
      <c r="B35" s="90">
        <v>6170</v>
      </c>
      <c r="C35" s="91" t="s">
        <v>91</v>
      </c>
      <c r="D35" s="92">
        <v>36000</v>
      </c>
      <c r="E35" s="93"/>
      <c r="F35" s="93">
        <f>D35+E35</f>
        <v>36000</v>
      </c>
    </row>
    <row r="36" spans="1:7" s="38" customFormat="1" hidden="1">
      <c r="A36" s="77">
        <v>75404</v>
      </c>
      <c r="B36" s="77"/>
      <c r="C36" s="78" t="s">
        <v>79</v>
      </c>
      <c r="D36" s="94">
        <f>D35</f>
        <v>36000</v>
      </c>
      <c r="E36" s="94">
        <f t="shared" ref="E36:F36" si="3">E35</f>
        <v>0</v>
      </c>
      <c r="F36" s="94">
        <f t="shared" si="3"/>
        <v>36000</v>
      </c>
    </row>
    <row r="37" spans="1:7" hidden="1">
      <c r="A37" s="95"/>
      <c r="B37" s="95"/>
      <c r="C37" s="96"/>
      <c r="D37" s="97"/>
      <c r="E37" s="98"/>
      <c r="F37" s="99"/>
      <c r="G37" s="41"/>
    </row>
    <row r="38" spans="1:7" hidden="1">
      <c r="A38" s="63"/>
      <c r="B38" s="63">
        <v>6067</v>
      </c>
      <c r="C38" s="170" t="s">
        <v>92</v>
      </c>
      <c r="D38" s="83">
        <v>833448</v>
      </c>
      <c r="E38" s="100"/>
      <c r="F38" s="48">
        <f>D38+E38</f>
        <v>833448</v>
      </c>
      <c r="G38" s="41"/>
    </row>
    <row r="39" spans="1:7" hidden="1">
      <c r="A39" s="63"/>
      <c r="B39" s="63">
        <v>6069</v>
      </c>
      <c r="C39" s="171"/>
      <c r="D39" s="83">
        <v>208362</v>
      </c>
      <c r="E39" s="100"/>
      <c r="F39" s="48">
        <f>D39+E39</f>
        <v>208362</v>
      </c>
      <c r="G39" s="41"/>
    </row>
    <row r="40" spans="1:7" ht="36" hidden="1">
      <c r="A40" s="82"/>
      <c r="B40" s="63">
        <v>6060</v>
      </c>
      <c r="C40" s="64" t="s">
        <v>93</v>
      </c>
      <c r="D40" s="65">
        <v>4560</v>
      </c>
      <c r="E40" s="48"/>
      <c r="F40" s="48">
        <f t="shared" ref="F40:F43" si="4">D40+E40</f>
        <v>4560</v>
      </c>
      <c r="G40" s="41"/>
    </row>
    <row r="41" spans="1:7" s="52" customFormat="1" ht="24" hidden="1">
      <c r="A41" s="82"/>
      <c r="B41" s="63">
        <v>6060</v>
      </c>
      <c r="C41" s="64" t="s">
        <v>94</v>
      </c>
      <c r="D41" s="65">
        <v>1700</v>
      </c>
      <c r="E41" s="48"/>
      <c r="F41" s="48">
        <f t="shared" si="4"/>
        <v>1700</v>
      </c>
    </row>
    <row r="42" spans="1:7" s="52" customFormat="1" ht="36" hidden="1">
      <c r="A42" s="85"/>
      <c r="B42" s="45">
        <v>6060</v>
      </c>
      <c r="C42" s="46" t="s">
        <v>95</v>
      </c>
      <c r="D42" s="47">
        <v>6360</v>
      </c>
      <c r="E42" s="48"/>
      <c r="F42" s="48">
        <f t="shared" si="4"/>
        <v>6360</v>
      </c>
    </row>
    <row r="43" spans="1:7" s="52" customFormat="1" ht="24" hidden="1">
      <c r="A43" s="45"/>
      <c r="B43" s="45">
        <v>6060</v>
      </c>
      <c r="C43" s="46" t="s">
        <v>96</v>
      </c>
      <c r="D43" s="47">
        <v>14000</v>
      </c>
      <c r="E43" s="48"/>
      <c r="F43" s="48">
        <f t="shared" si="4"/>
        <v>14000</v>
      </c>
    </row>
    <row r="44" spans="1:7" s="52" customFormat="1" hidden="1">
      <c r="A44" s="61">
        <v>75412</v>
      </c>
      <c r="B44" s="61"/>
      <c r="C44" s="50" t="s">
        <v>79</v>
      </c>
      <c r="D44" s="51">
        <f>SUM(D38:D43)</f>
        <v>1068430</v>
      </c>
      <c r="E44" s="51">
        <f>SUM(E38:E43)</f>
        <v>0</v>
      </c>
      <c r="F44" s="51">
        <f>SUM(F38:F43)</f>
        <v>1068430</v>
      </c>
    </row>
    <row r="45" spans="1:7" s="52" customFormat="1" hidden="1">
      <c r="A45" s="72"/>
      <c r="B45" s="72"/>
      <c r="C45" s="72"/>
      <c r="D45" s="101"/>
      <c r="E45" s="102"/>
      <c r="F45" s="103"/>
    </row>
    <row r="46" spans="1:7" s="52" customFormat="1" hidden="1">
      <c r="A46" s="70"/>
      <c r="B46" s="104">
        <v>6060</v>
      </c>
      <c r="C46" s="89" t="s">
        <v>97</v>
      </c>
      <c r="D46" s="71">
        <v>4200</v>
      </c>
      <c r="E46" s="48"/>
      <c r="F46" s="48">
        <f>D46+E46</f>
        <v>4200</v>
      </c>
    </row>
    <row r="47" spans="1:7" s="52" customFormat="1" hidden="1">
      <c r="A47" s="105"/>
      <c r="B47" s="106">
        <v>6060</v>
      </c>
      <c r="C47" s="107" t="s">
        <v>98</v>
      </c>
      <c r="D47" s="108">
        <v>35600</v>
      </c>
      <c r="E47" s="109"/>
      <c r="F47" s="48">
        <f>D47+E47</f>
        <v>35600</v>
      </c>
    </row>
    <row r="48" spans="1:7" hidden="1">
      <c r="A48" s="45"/>
      <c r="B48" s="110">
        <v>6050</v>
      </c>
      <c r="C48" s="46" t="s">
        <v>99</v>
      </c>
      <c r="D48" s="47">
        <v>83640</v>
      </c>
      <c r="E48" s="48"/>
      <c r="F48" s="48">
        <f>D48+E48</f>
        <v>83640</v>
      </c>
      <c r="G48" s="41"/>
    </row>
    <row r="49" spans="1:7" s="52" customFormat="1" hidden="1">
      <c r="A49" s="61">
        <v>80101</v>
      </c>
      <c r="B49" s="61"/>
      <c r="C49" s="50" t="s">
        <v>79</v>
      </c>
      <c r="D49" s="111">
        <f t="shared" ref="D49:E49" si="5">SUM(D46:D48)</f>
        <v>123440</v>
      </c>
      <c r="E49" s="111">
        <f t="shared" si="5"/>
        <v>0</v>
      </c>
      <c r="F49" s="111">
        <f>SUM(F46:F48)</f>
        <v>123440</v>
      </c>
    </row>
    <row r="50" spans="1:7" s="52" customFormat="1" hidden="1">
      <c r="A50" s="67"/>
      <c r="B50" s="67"/>
      <c r="C50" s="68"/>
      <c r="D50" s="112"/>
      <c r="E50" s="112"/>
      <c r="F50" s="112"/>
    </row>
    <row r="51" spans="1:7" s="52" customFormat="1" hidden="1">
      <c r="A51" s="73"/>
      <c r="B51" s="73"/>
      <c r="C51" s="91" t="s">
        <v>100</v>
      </c>
      <c r="D51" s="93">
        <v>71586</v>
      </c>
      <c r="E51" s="93"/>
      <c r="F51" s="93">
        <f>D51+E51</f>
        <v>71586</v>
      </c>
    </row>
    <row r="52" spans="1:7" s="52" customFormat="1" hidden="1">
      <c r="A52" s="113">
        <v>80110</v>
      </c>
      <c r="B52" s="113">
        <v>6050</v>
      </c>
      <c r="C52" s="114" t="s">
        <v>79</v>
      </c>
      <c r="D52" s="115">
        <f>D51</f>
        <v>71586</v>
      </c>
      <c r="E52" s="115">
        <f t="shared" ref="E52:F52" si="6">E51</f>
        <v>0</v>
      </c>
      <c r="F52" s="115">
        <f t="shared" si="6"/>
        <v>71586</v>
      </c>
    </row>
    <row r="53" spans="1:7" s="72" customFormat="1" hidden="1">
      <c r="A53" s="67"/>
      <c r="B53" s="67"/>
      <c r="C53" s="68"/>
      <c r="D53" s="116"/>
      <c r="E53" s="117"/>
      <c r="F53" s="118"/>
    </row>
    <row r="54" spans="1:7" hidden="1">
      <c r="A54" s="80"/>
      <c r="B54" s="80"/>
      <c r="C54" s="119" t="s">
        <v>101</v>
      </c>
      <c r="D54" s="81">
        <v>67000</v>
      </c>
      <c r="E54" s="66"/>
      <c r="F54" s="48">
        <f>D54+E54</f>
        <v>67000</v>
      </c>
      <c r="G54" s="41"/>
    </row>
    <row r="55" spans="1:7" s="52" customFormat="1" hidden="1">
      <c r="A55" s="61">
        <v>90013</v>
      </c>
      <c r="B55" s="61">
        <v>6650</v>
      </c>
      <c r="C55" s="50" t="s">
        <v>79</v>
      </c>
      <c r="D55" s="51">
        <f>D54</f>
        <v>67000</v>
      </c>
      <c r="E55" s="51">
        <f t="shared" ref="E55:F55" si="7">E54</f>
        <v>0</v>
      </c>
      <c r="F55" s="51">
        <f t="shared" si="7"/>
        <v>67000</v>
      </c>
    </row>
    <row r="56" spans="1:7" s="52" customFormat="1" hidden="1">
      <c r="A56" s="67"/>
      <c r="B56" s="67"/>
      <c r="C56" s="68"/>
      <c r="D56" s="69"/>
      <c r="E56" s="56"/>
      <c r="F56" s="48"/>
    </row>
    <row r="57" spans="1:7" s="52" customFormat="1" ht="36" hidden="1">
      <c r="A57" s="82"/>
      <c r="B57" s="82"/>
      <c r="C57" s="64" t="s">
        <v>102</v>
      </c>
      <c r="D57" s="65">
        <v>18862</v>
      </c>
      <c r="E57" s="48"/>
      <c r="F57" s="48">
        <f>D57+E57</f>
        <v>18862</v>
      </c>
    </row>
    <row r="58" spans="1:7" s="52" customFormat="1" ht="24" hidden="1">
      <c r="A58" s="82"/>
      <c r="B58" s="82"/>
      <c r="C58" s="64" t="s">
        <v>103</v>
      </c>
      <c r="D58" s="65">
        <v>10922</v>
      </c>
      <c r="E58" s="48"/>
      <c r="F58" s="48">
        <f t="shared" ref="F58:F59" si="8">D58+E58</f>
        <v>10922</v>
      </c>
    </row>
    <row r="59" spans="1:7" s="52" customFormat="1" ht="36" hidden="1">
      <c r="A59" s="82"/>
      <c r="B59" s="82"/>
      <c r="C59" s="64" t="s">
        <v>104</v>
      </c>
      <c r="D59" s="65">
        <v>2768</v>
      </c>
      <c r="E59" s="48"/>
      <c r="F59" s="48">
        <f t="shared" si="8"/>
        <v>2768</v>
      </c>
    </row>
    <row r="60" spans="1:7" hidden="1">
      <c r="A60" s="63"/>
      <c r="B60" s="63"/>
      <c r="C60" s="64" t="s">
        <v>105</v>
      </c>
      <c r="D60" s="65">
        <v>16322</v>
      </c>
      <c r="E60" s="48"/>
      <c r="F60" s="48">
        <f>D60+E60</f>
        <v>16322</v>
      </c>
      <c r="G60" s="41"/>
    </row>
    <row r="61" spans="1:7" s="52" customFormat="1" hidden="1">
      <c r="A61" s="120">
        <v>90015</v>
      </c>
      <c r="B61" s="120">
        <v>6050</v>
      </c>
      <c r="C61" s="121" t="s">
        <v>79</v>
      </c>
      <c r="D61" s="122">
        <f>SUM(D57:D60)</f>
        <v>48874</v>
      </c>
      <c r="E61" s="122">
        <f>SUM(E57:E60)</f>
        <v>0</v>
      </c>
      <c r="F61" s="122">
        <f>SUM(F57:F60)</f>
        <v>48874</v>
      </c>
    </row>
    <row r="62" spans="1:7" s="52" customFormat="1" hidden="1">
      <c r="A62" s="67"/>
      <c r="B62" s="67"/>
      <c r="C62" s="68"/>
      <c r="D62" s="69"/>
      <c r="E62" s="69"/>
      <c r="F62" s="69"/>
    </row>
    <row r="63" spans="1:7" s="52" customFormat="1" hidden="1">
      <c r="A63" s="123"/>
      <c r="B63" s="123"/>
      <c r="C63" s="124"/>
      <c r="D63" s="125"/>
      <c r="E63" s="125"/>
      <c r="F63" s="125"/>
    </row>
    <row r="64" spans="1:7" s="52" customFormat="1" hidden="1">
      <c r="A64" s="73"/>
      <c r="B64" s="73"/>
      <c r="C64" s="88" t="s">
        <v>106</v>
      </c>
      <c r="D64" s="93">
        <v>100000</v>
      </c>
      <c r="E64" s="93"/>
      <c r="F64" s="93">
        <f>D64+E64</f>
        <v>100000</v>
      </c>
    </row>
    <row r="65" spans="1:7" s="52" customFormat="1" ht="36" hidden="1">
      <c r="A65" s="73"/>
      <c r="B65" s="73"/>
      <c r="C65" s="126" t="s">
        <v>107</v>
      </c>
      <c r="D65" s="127">
        <v>2500000</v>
      </c>
      <c r="E65" s="93"/>
      <c r="F65" s="128">
        <f>D65+E65</f>
        <v>2500000</v>
      </c>
    </row>
    <row r="66" spans="1:7" hidden="1">
      <c r="A66" s="61">
        <v>90017</v>
      </c>
      <c r="B66" s="61">
        <v>6210</v>
      </c>
      <c r="C66" s="129" t="s">
        <v>79</v>
      </c>
      <c r="D66" s="111">
        <f>SUM(D64:D65)</f>
        <v>2600000</v>
      </c>
      <c r="E66" s="111">
        <f t="shared" ref="E66:F66" si="9">SUM(E64:E65)</f>
        <v>0</v>
      </c>
      <c r="F66" s="111">
        <f t="shared" si="9"/>
        <v>2600000</v>
      </c>
      <c r="G66" s="41"/>
    </row>
    <row r="67" spans="1:7" hidden="1">
      <c r="A67" s="95"/>
      <c r="B67" s="95"/>
      <c r="C67" s="96"/>
      <c r="D67" s="97"/>
      <c r="E67" s="130"/>
      <c r="F67" s="131"/>
      <c r="G67" s="41"/>
    </row>
    <row r="68" spans="1:7" hidden="1">
      <c r="A68" s="63">
        <v>92114</v>
      </c>
      <c r="B68" s="63">
        <v>6068</v>
      </c>
      <c r="C68" s="172" t="s">
        <v>108</v>
      </c>
      <c r="D68" s="132">
        <v>108208</v>
      </c>
      <c r="E68" s="132"/>
      <c r="F68" s="132">
        <f>D68+E68</f>
        <v>108208</v>
      </c>
      <c r="G68" s="41"/>
    </row>
    <row r="69" spans="1:7" hidden="1">
      <c r="A69" s="133">
        <v>92214</v>
      </c>
      <c r="B69" s="133">
        <v>6069</v>
      </c>
      <c r="C69" s="173"/>
      <c r="D69" s="134">
        <v>200000</v>
      </c>
      <c r="E69" s="134"/>
      <c r="F69" s="132">
        <f>D69+E69</f>
        <v>200000</v>
      </c>
      <c r="G69" s="41"/>
    </row>
    <row r="70" spans="1:7" s="52" customFormat="1" hidden="1">
      <c r="A70" s="135"/>
      <c r="B70" s="135"/>
      <c r="C70" s="50" t="s">
        <v>79</v>
      </c>
      <c r="D70" s="111">
        <f>SUM(D68:D69)</f>
        <v>308208</v>
      </c>
      <c r="E70" s="111">
        <f>SUM(E68:E69)</f>
        <v>0</v>
      </c>
      <c r="F70" s="111">
        <f>SUM(F68:F69)</f>
        <v>308208</v>
      </c>
    </row>
    <row r="71" spans="1:7" s="52" customFormat="1" hidden="1">
      <c r="A71" s="67"/>
      <c r="B71" s="67"/>
      <c r="C71" s="68"/>
      <c r="D71" s="69"/>
      <c r="E71" s="136"/>
      <c r="F71" s="137"/>
    </row>
    <row r="72" spans="1:7" s="52" customFormat="1" ht="24" hidden="1">
      <c r="A72" s="123"/>
      <c r="B72" s="123"/>
      <c r="C72" s="138" t="s">
        <v>109</v>
      </c>
      <c r="D72" s="48">
        <v>15000</v>
      </c>
      <c r="E72" s="48"/>
      <c r="F72" s="48">
        <f t="shared" ref="F72:F75" si="10">D72+E72</f>
        <v>15000</v>
      </c>
    </row>
    <row r="73" spans="1:7" ht="36" hidden="1">
      <c r="A73" s="95"/>
      <c r="B73" s="95"/>
      <c r="C73" s="96" t="s">
        <v>110</v>
      </c>
      <c r="D73" s="130">
        <v>6360</v>
      </c>
      <c r="E73" s="130"/>
      <c r="F73" s="130">
        <f t="shared" si="10"/>
        <v>6360</v>
      </c>
    </row>
    <row r="74" spans="1:7" ht="48" hidden="1">
      <c r="A74" s="45"/>
      <c r="B74" s="45"/>
      <c r="C74" s="46" t="s">
        <v>111</v>
      </c>
      <c r="D74" s="139">
        <v>12401</v>
      </c>
      <c r="E74" s="139"/>
      <c r="F74" s="139">
        <f t="shared" si="10"/>
        <v>12401</v>
      </c>
      <c r="G74" s="41"/>
    </row>
    <row r="75" spans="1:7" ht="24" hidden="1">
      <c r="A75" s="45"/>
      <c r="B75" s="45"/>
      <c r="C75" s="46" t="s">
        <v>112</v>
      </c>
      <c r="D75" s="47">
        <v>3500</v>
      </c>
      <c r="E75" s="48"/>
      <c r="F75" s="48">
        <f t="shared" si="10"/>
        <v>3500</v>
      </c>
      <c r="G75" s="41"/>
    </row>
    <row r="76" spans="1:7" s="52" customFormat="1" hidden="1">
      <c r="A76" s="61">
        <v>92695</v>
      </c>
      <c r="B76" s="61">
        <v>6050</v>
      </c>
      <c r="C76" s="50" t="s">
        <v>79</v>
      </c>
      <c r="D76" s="111">
        <f>SUM(D72:D75)</f>
        <v>37261</v>
      </c>
      <c r="E76" s="111">
        <f>SUM(E72:E75)</f>
        <v>0</v>
      </c>
      <c r="F76" s="111">
        <f>SUM(F72:F75)</f>
        <v>37261</v>
      </c>
    </row>
    <row r="77" spans="1:7" s="52" customFormat="1">
      <c r="A77" s="67"/>
      <c r="B77" s="67"/>
      <c r="C77" s="68"/>
      <c r="D77" s="69"/>
      <c r="E77" s="69"/>
      <c r="F77" s="69"/>
    </row>
    <row r="78" spans="1:7" ht="19.5" customHeight="1">
      <c r="A78" s="140"/>
      <c r="B78" s="140"/>
      <c r="C78" s="141" t="s">
        <v>113</v>
      </c>
      <c r="D78" s="142">
        <f>D12+D17+D22+D27+D49+D44+D61+D70+D76+D55+D33+D24+D36+D52+D66</f>
        <v>7863819</v>
      </c>
      <c r="E78" s="142">
        <f>E12+E17+E22+E27+E49+E44+E61+E70+E76+E55+E33+E24+E36+E52+E66</f>
        <v>50000</v>
      </c>
      <c r="F78" s="142">
        <f>F12+F17+F22+F27+F49+F44+F61+F70+F76+F55+F33+F24+F36+F52+F66</f>
        <v>7913819</v>
      </c>
      <c r="G78" s="41"/>
    </row>
    <row r="82" spans="4:6" ht="15">
      <c r="D82" s="2"/>
      <c r="E82" s="2"/>
      <c r="F82" s="143"/>
    </row>
    <row r="83" spans="4:6" ht="15">
      <c r="D83" s="144" t="s">
        <v>114</v>
      </c>
      <c r="E83" s="145"/>
      <c r="F83" s="2"/>
    </row>
    <row r="84" spans="4:6" ht="15">
      <c r="D84" s="146"/>
      <c r="E84" s="145"/>
      <c r="F84" s="2"/>
    </row>
    <row r="85" spans="4:6" ht="15">
      <c r="D85" s="144" t="s">
        <v>115</v>
      </c>
      <c r="E85" s="145"/>
      <c r="F85" s="2"/>
    </row>
  </sheetData>
  <mergeCells count="5">
    <mergeCell ref="A7:F7"/>
    <mergeCell ref="A8:F8"/>
    <mergeCell ref="C31:C32"/>
    <mergeCell ref="C38:C39"/>
    <mergeCell ref="C68:C6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1a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2015-10-29T06:15:41Z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-398370272</vt:i4>
  </property>
  <property fmtid="{D5CDD505-2E9C-101B-9397-08002B2CF9AE}" pid="3" name="_NewReviewCycle">
    <vt:lpwstr/>
  </property>
</Properties>
</file>