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0" windowWidth="19695" windowHeight="8940" activeTab="4"/>
  </bookViews>
  <sheets>
    <sheet name="1 doch" sheetId="1" r:id="rId1"/>
    <sheet name="2 wyd" sheetId="2" r:id="rId2"/>
    <sheet name="2a" sheetId="7" r:id="rId3"/>
    <sheet name="3 zlec" sheetId="3" r:id="rId4"/>
    <sheet name="4 dotacje" sheetId="6" r:id="rId5"/>
  </sheets>
  <calcPr calcId="124519"/>
</workbook>
</file>

<file path=xl/calcChain.xml><?xml version="1.0" encoding="utf-8"?>
<calcChain xmlns="http://schemas.openxmlformats.org/spreadsheetml/2006/main">
  <c r="F21" i="7"/>
  <c r="F42"/>
  <c r="F43"/>
  <c r="F44"/>
  <c r="E81"/>
  <c r="D81"/>
  <c r="F80"/>
  <c r="F79"/>
  <c r="F77"/>
  <c r="F76"/>
  <c r="E74"/>
  <c r="D74"/>
  <c r="F73"/>
  <c r="F72"/>
  <c r="E70"/>
  <c r="D70"/>
  <c r="F69"/>
  <c r="F68"/>
  <c r="E65"/>
  <c r="D65"/>
  <c r="F64"/>
  <c r="F63"/>
  <c r="F62"/>
  <c r="F61"/>
  <c r="E59"/>
  <c r="D59"/>
  <c r="F58"/>
  <c r="F59" s="1"/>
  <c r="E56"/>
  <c r="D56"/>
  <c r="F55"/>
  <c r="F56" s="1"/>
  <c r="E53"/>
  <c r="D53"/>
  <c r="F52"/>
  <c r="F51"/>
  <c r="F50"/>
  <c r="E48"/>
  <c r="D48"/>
  <c r="F47"/>
  <c r="F46"/>
  <c r="F45"/>
  <c r="F41"/>
  <c r="F40"/>
  <c r="E38"/>
  <c r="D38"/>
  <c r="F37"/>
  <c r="F38" s="1"/>
  <c r="E35"/>
  <c r="D35"/>
  <c r="F34"/>
  <c r="F33"/>
  <c r="F32"/>
  <c r="E29"/>
  <c r="D29"/>
  <c r="F28"/>
  <c r="F29" s="1"/>
  <c r="E26"/>
  <c r="F25"/>
  <c r="F26" s="1"/>
  <c r="E23"/>
  <c r="D23"/>
  <c r="F22"/>
  <c r="F20"/>
  <c r="F19"/>
  <c r="E17"/>
  <c r="D17"/>
  <c r="F16"/>
  <c r="F15"/>
  <c r="F14"/>
  <c r="E12"/>
  <c r="D12"/>
  <c r="F11"/>
  <c r="F12" s="1"/>
  <c r="G146" i="2"/>
  <c r="G144"/>
  <c r="G142"/>
  <c r="G141"/>
  <c r="G140"/>
  <c r="G139"/>
  <c r="G138"/>
  <c r="G137"/>
  <c r="F136"/>
  <c r="E136"/>
  <c r="F134"/>
  <c r="E134"/>
  <c r="G21" i="1"/>
  <c r="F69" i="3"/>
  <c r="J104"/>
  <c r="J103"/>
  <c r="J102"/>
  <c r="J99" s="1"/>
  <c r="J101"/>
  <c r="G100"/>
  <c r="G99" s="1"/>
  <c r="I99"/>
  <c r="H99"/>
  <c r="F99"/>
  <c r="E99"/>
  <c r="J98"/>
  <c r="G97"/>
  <c r="J96"/>
  <c r="I96"/>
  <c r="H96"/>
  <c r="G96"/>
  <c r="F96"/>
  <c r="E96"/>
  <c r="J95"/>
  <c r="J94"/>
  <c r="G93"/>
  <c r="G92" s="1"/>
  <c r="I92"/>
  <c r="H92"/>
  <c r="F92"/>
  <c r="E92"/>
  <c r="J91"/>
  <c r="G90"/>
  <c r="J89"/>
  <c r="I89"/>
  <c r="H89"/>
  <c r="G89"/>
  <c r="F89"/>
  <c r="E89"/>
  <c r="J88"/>
  <c r="J87"/>
  <c r="J86"/>
  <c r="J85"/>
  <c r="J84"/>
  <c r="J83"/>
  <c r="J82"/>
  <c r="J81"/>
  <c r="J80"/>
  <c r="J79"/>
  <c r="J78"/>
  <c r="G77"/>
  <c r="I76"/>
  <c r="I75" s="1"/>
  <c r="H76"/>
  <c r="G76"/>
  <c r="F76"/>
  <c r="E76"/>
  <c r="E75" s="1"/>
  <c r="J74"/>
  <c r="J73"/>
  <c r="J72"/>
  <c r="J71"/>
  <c r="G70"/>
  <c r="G69" s="1"/>
  <c r="I69"/>
  <c r="H69"/>
  <c r="E69"/>
  <c r="J68"/>
  <c r="J67"/>
  <c r="J66"/>
  <c r="J65"/>
  <c r="J64"/>
  <c r="G63"/>
  <c r="I62"/>
  <c r="H62"/>
  <c r="F62"/>
  <c r="E62"/>
  <c r="I61"/>
  <c r="E61"/>
  <c r="J60"/>
  <c r="J59"/>
  <c r="J58"/>
  <c r="J57"/>
  <c r="J56"/>
  <c r="J55"/>
  <c r="J54"/>
  <c r="G53"/>
  <c r="G52" s="1"/>
  <c r="I52"/>
  <c r="H52"/>
  <c r="F52"/>
  <c r="E52"/>
  <c r="J51"/>
  <c r="J50"/>
  <c r="J49"/>
  <c r="J48"/>
  <c r="J47"/>
  <c r="J46"/>
  <c r="J45"/>
  <c r="G44"/>
  <c r="G43" s="1"/>
  <c r="I43"/>
  <c r="H43"/>
  <c r="F43"/>
  <c r="E43"/>
  <c r="J42"/>
  <c r="J41"/>
  <c r="J40"/>
  <c r="J39"/>
  <c r="J38"/>
  <c r="J37"/>
  <c r="J34" s="1"/>
  <c r="J36"/>
  <c r="G35"/>
  <c r="G34" s="1"/>
  <c r="I34"/>
  <c r="H34"/>
  <c r="E34"/>
  <c r="J33"/>
  <c r="J32"/>
  <c r="J29" s="1"/>
  <c r="J31"/>
  <c r="G30"/>
  <c r="I29"/>
  <c r="H29"/>
  <c r="G29"/>
  <c r="F29"/>
  <c r="E29"/>
  <c r="F28"/>
  <c r="J27"/>
  <c r="J26"/>
  <c r="J25"/>
  <c r="J24"/>
  <c r="J23"/>
  <c r="J22"/>
  <c r="G21"/>
  <c r="G20" s="1"/>
  <c r="G19" s="1"/>
  <c r="I20"/>
  <c r="H20"/>
  <c r="H19" s="1"/>
  <c r="F20"/>
  <c r="F19" s="1"/>
  <c r="E20"/>
  <c r="I19"/>
  <c r="E19"/>
  <c r="J18"/>
  <c r="J17"/>
  <c r="J16"/>
  <c r="J15"/>
  <c r="J14"/>
  <c r="J13"/>
  <c r="G12"/>
  <c r="J11"/>
  <c r="I11"/>
  <c r="H11"/>
  <c r="G11"/>
  <c r="F11"/>
  <c r="E11"/>
  <c r="J10"/>
  <c r="I10"/>
  <c r="H10"/>
  <c r="G10"/>
  <c r="F10"/>
  <c r="E10"/>
  <c r="G24" i="1"/>
  <c r="G22"/>
  <c r="G19"/>
  <c r="E83" i="7" l="1"/>
  <c r="E28" i="3"/>
  <c r="I28"/>
  <c r="F35" i="7"/>
  <c r="F17"/>
  <c r="F65"/>
  <c r="F70"/>
  <c r="F74"/>
  <c r="F81"/>
  <c r="F48"/>
  <c r="D83"/>
  <c r="F53"/>
  <c r="F23"/>
  <c r="G136" i="2"/>
  <c r="G134" s="1"/>
  <c r="J92" i="3"/>
  <c r="H28"/>
  <c r="G75"/>
  <c r="J52"/>
  <c r="G62"/>
  <c r="J62"/>
  <c r="D48" i="6"/>
  <c r="H61" i="3"/>
  <c r="F61"/>
  <c r="G61" s="1"/>
  <c r="F75"/>
  <c r="J20"/>
  <c r="J19" s="1"/>
  <c r="J76"/>
  <c r="J75" s="1"/>
  <c r="H75"/>
  <c r="J69"/>
  <c r="J61" s="1"/>
  <c r="J43"/>
  <c r="J28" s="1"/>
  <c r="G28"/>
  <c r="E105"/>
  <c r="I105"/>
  <c r="F46" i="6"/>
  <c r="F48" s="1"/>
  <c r="E46"/>
  <c r="F27"/>
  <c r="E25"/>
  <c r="E27" s="1"/>
  <c r="D27"/>
  <c r="G105" i="3" l="1"/>
  <c r="F83" i="7"/>
  <c r="F105" i="3"/>
  <c r="D49" i="6"/>
  <c r="H105" i="3"/>
  <c r="J105"/>
  <c r="D28" i="6"/>
</calcChain>
</file>

<file path=xl/sharedStrings.xml><?xml version="1.0" encoding="utf-8"?>
<sst xmlns="http://schemas.openxmlformats.org/spreadsheetml/2006/main" count="1014" uniqueCount="568">
  <si>
    <t>Wójta Gminy Kleszczewo</t>
  </si>
  <si>
    <t>Zmiana planu wydatków  budżetu gminy na 2015r.</t>
  </si>
  <si>
    <t>Dział</t>
  </si>
  <si>
    <t>Roz dział</t>
  </si>
  <si>
    <t>Para graf</t>
  </si>
  <si>
    <t>Treść</t>
  </si>
  <si>
    <t>Przed zmianą</t>
  </si>
  <si>
    <t>Zmiana</t>
  </si>
  <si>
    <t>Po zmianie</t>
  </si>
  <si>
    <t>Załącznik Nr 4</t>
  </si>
  <si>
    <t>Zmiana planu dochodów   budżetu gminy na 2015r.</t>
  </si>
  <si>
    <t>(zmiana załącznika Nr 1 do Uchwały Nr III/18/2015 Rady Gminy Kleszczewo z dnia 28.01.2015r.)</t>
  </si>
  <si>
    <t>(zmiana załącznika Nr 2 do Uchwały Nr III/18/2015 Rady Gminy Kleszczewo z dnia 28.01.2015r.)</t>
  </si>
  <si>
    <t>I. Zmiana dochodów i wydatków związanych z realizacją zadań z zakresu administracji rządowej i innych zadań zleconych gminie odrębnymi ustawami w 2015 roku</t>
  </si>
  <si>
    <t>(zmiana załącznika Nr 3 do Uchwały Nr III/18 Rady Gminy Kleszczewoz dnia 28 stycznia 2015r.)</t>
  </si>
  <si>
    <t>Załącznik Nr 3</t>
  </si>
  <si>
    <t>zmiana</t>
  </si>
  <si>
    <t>Plan po zmianie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</si>
  <si>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</si>
  <si>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</si>
  <si>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</si>
  <si>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</si>
  <si>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</si>
  <si>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</si>
  <si>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</si>
  <si>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</si>
  <si>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</si>
  <si>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</si>
  <si>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</si>
  <si>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</si>
  <si>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</si>
  <si>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Różne opłaty i składki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</si>
  <si>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</si>
  <si>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</si>
  <si>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</si>
  <si>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</si>
  <si>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</si>
  <si>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</si>
  <si>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4170</t>
  </si>
  <si>
    <t>Wynagrodzenia bezosobowe</t>
  </si>
  <si>
    <t>852</t>
  </si>
  <si>
    <t>Pomoc społeczna</t>
  </si>
  <si>
    <t>3110</t>
  </si>
  <si>
    <t>Świadczenia społeczne</t>
  </si>
  <si>
    <t>4260</t>
  </si>
  <si>
    <t>Zakup energii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</si>
  <si>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</si>
  <si>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</si>
  <si>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</si>
  <si>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</si>
  <si>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</si>
  <si>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</si>
  <si>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85215</t>
  </si>
  <si>
    <t>Dodatki mieszkaniowe</t>
  </si>
  <si>
    <t>85295</t>
  </si>
  <si>
    <t>Razem:</t>
  </si>
  <si>
    <t>Wójt Gminy</t>
  </si>
  <si>
    <t>mgr inż. Bogdan Kemnitz</t>
  </si>
  <si>
    <t>2030</t>
  </si>
  <si>
    <t>Dotacje celowe otrzymane z budżetu państwa na realizację własnych zadań bieżących gmin (związków gmin)</t>
  </si>
  <si>
    <t>Załącznik Nr 1</t>
  </si>
  <si>
    <t>w tym:</t>
  </si>
  <si>
    <t>0,00</t>
  </si>
  <si>
    <t>4430</t>
  </si>
  <si>
    <t>801</t>
  </si>
  <si>
    <t>Oświata i wychowanie</t>
  </si>
  <si>
    <t>80101</t>
  </si>
  <si>
    <t>Szkoły podstawowe</t>
  </si>
  <si>
    <t>80104</t>
  </si>
  <si>
    <t xml:space="preserve">Przedszkola </t>
  </si>
  <si>
    <t>80195</t>
  </si>
  <si>
    <t>Załącznik Nr 2</t>
  </si>
  <si>
    <t>Paragraf</t>
  </si>
  <si>
    <t>75108</t>
  </si>
  <si>
    <t>85228</t>
  </si>
  <si>
    <t>Usługi opiekuńcze i specjalistyczne usługi opiekuńcze</t>
  </si>
  <si>
    <t>2 000,00</t>
  </si>
  <si>
    <t>900</t>
  </si>
  <si>
    <t>Rozdział</t>
  </si>
  <si>
    <t>Zestawienie planowanych kwot dotacji  z budżetu w 2015 roku jednostkom sektora finansów publicznych i jednostkom spoza sektora finansów publicznych</t>
  </si>
  <si>
    <t>Zmiana załącznika nr 6 do Uchwały Nr III/18/2015 Rady Gminy Kleszczewo z dnia 28 stycznia 2015r.</t>
  </si>
  <si>
    <t>I Jednostki sektora finansów publicznych</t>
  </si>
  <si>
    <t>Kwota dotacji</t>
  </si>
  <si>
    <t>podmiotowej</t>
  </si>
  <si>
    <t>przedmiotowej</t>
  </si>
  <si>
    <t>celowa</t>
  </si>
  <si>
    <t>Nazwa jednostki</t>
  </si>
  <si>
    <t>plan</t>
  </si>
  <si>
    <t>Gmina Swarzędz na pokrycie kosztów transportu autobusowego na odcinku od granic Gminy Swarzędz do miejscowości Tulce</t>
  </si>
  <si>
    <t>Starostwo Powiatowe na bieżące utrzymanie chodników przy drodze powiatowej  w Nagradowicach i Tulcach</t>
  </si>
  <si>
    <t>Miasto Poznań na badanie powiązań funkcjonalnoprzestrzennych w zakresie porkingów dla obszaru Aglomeracji Poznańskiej</t>
  </si>
  <si>
    <t>Gmina Kórnik za pobyt dziecka ww oddziale przedszkolnym w szkołach podstawowych</t>
  </si>
  <si>
    <t>za pobyt dzieci w przedszkolu publicznym i niepublicznym (w tym: Miasto Poznań, Gmina Swarzędz, Kórnik,  Kostrzyn i Środa)</t>
  </si>
  <si>
    <t xml:space="preserve">Gmina Kórnik za pobyt dziecka wpunkcie przedszkolnym </t>
  </si>
  <si>
    <t>Zakład Komunalny w Kleszczewie dofinansowanie usług</t>
  </si>
  <si>
    <t>Starostwo Powiatowe na likwidację wyrobów zawierających azbest</t>
  </si>
  <si>
    <t>Gminny Ośrodek Kultury i Sportu w Kleszczewie</t>
  </si>
  <si>
    <t>Razem przed zmianą</t>
  </si>
  <si>
    <t>ogółem</t>
  </si>
  <si>
    <t>II Jednostki spoza sektora finansów publicznych</t>
  </si>
  <si>
    <t>celowej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</si>
  <si>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</si>
  <si>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</si>
  <si>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</si>
  <si>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</si>
  <si>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Niepubliczne Przedszkole Bajkowa Kraina w Tulcach - prowadzenie przedszkola niepublicznego, środki na dzieci niepełnosprawne</t>
  </si>
  <si>
    <t>Działalności na rzecz osób niepełnosprawnych - jednostka zostanie określona po rozstrzygnięciu konkursu w zakresie Działalności na rzecz osób niepełnosprawnych</t>
  </si>
  <si>
    <t>Klub sportowy Clescevia dotacja z zakresu sportu masowego</t>
  </si>
  <si>
    <t>Razem</t>
  </si>
  <si>
    <t>3 600,00</t>
  </si>
  <si>
    <t xml:space="preserve"> 2 600 000,00</t>
  </si>
  <si>
    <t>Zmiana planu</t>
  </si>
  <si>
    <t>Ogółem</t>
  </si>
  <si>
    <t xml:space="preserve">           Wójt Gminy</t>
  </si>
  <si>
    <t>85216</t>
  </si>
  <si>
    <t>Zasiłki stałe</t>
  </si>
  <si>
    <t>dochody bieżace</t>
  </si>
  <si>
    <t>dochody majątkowe</t>
  </si>
  <si>
    <t>z tytułu dotacji i środków na finansowanie wydatków na realizację zadań finansowanych z udziałem środków, o których mowa w art..5 ust.1 pkt 2 i 3</t>
  </si>
  <si>
    <t>75023</t>
  </si>
  <si>
    <t>Urzędy gmin (miast i miast na prawach powiatu)</t>
  </si>
  <si>
    <t>2310</t>
  </si>
  <si>
    <t>Dotacje celowe przekazane gminie na zadania bieżące realizowane na podstawie porozumień (umów) między jednostkami samorządu terytorialnego</t>
  </si>
  <si>
    <t>Gospodarka komunalna i ochrona środowiska</t>
  </si>
  <si>
    <t>Stowarzyszenie Rozwoju Oświaty oraz Upowszechniania Kultury na Wsi w Ziminie        - prowadzenie szkoły publicznej</t>
  </si>
  <si>
    <t>Stowarzyszenie Rozwoju Oświaty oraz Upowszechniania Kultury na Wsi w Ziminie      - prowadzenie szkoły publicznej</t>
  </si>
  <si>
    <t>61 945,00</t>
  </si>
  <si>
    <t>4270</t>
  </si>
  <si>
    <t>Zakup usług remontowych</t>
  </si>
  <si>
    <t>36 500,00</t>
  </si>
  <si>
    <t>8 350,00</t>
  </si>
  <si>
    <t>80103</t>
  </si>
  <si>
    <t>Oddziały przedszkolne w szkołach podstawowych</t>
  </si>
  <si>
    <t>156 000,00</t>
  </si>
  <si>
    <t>150 000,00</t>
  </si>
  <si>
    <t>300 140,23</t>
  </si>
  <si>
    <t>2 548 825,00</t>
  </si>
  <si>
    <t>67 798,00</t>
  </si>
  <si>
    <t>6050</t>
  </si>
  <si>
    <t>Wydatki inwestycyjne jednostek budżetowych</t>
  </si>
  <si>
    <t>10 000,00</t>
  </si>
  <si>
    <t>Zmiana planu wydatków majątkowych na 2015r.</t>
  </si>
  <si>
    <t>(zmiana załącznika Nr 2a do Uchwały Nr III/18/2015 Rady Gminy Kleszczewoz dnia 28.01.2015r.)</t>
  </si>
  <si>
    <t>Określenie zadania</t>
  </si>
  <si>
    <t>Wartość</t>
  </si>
  <si>
    <t>Opracowanie koncepcji  kanalizacji pozostałej części Gminy</t>
  </si>
  <si>
    <t>01010</t>
  </si>
  <si>
    <t>razem</t>
  </si>
  <si>
    <t>Budowa chodnika  Śródka - Zimin</t>
  </si>
  <si>
    <t>Projekt skrzyżownia dróg powiatowych nr 2429P i 2440P w Tulcach</t>
  </si>
  <si>
    <t xml:space="preserve">Budowa chodnika w Gowarzewie </t>
  </si>
  <si>
    <t>Chodnik i zatoka w Komornikach</t>
  </si>
  <si>
    <t>Budowa chodnika w Poklatkach  w tym F. sołecki 10.370 z przedsięwzięcia Budowa chodnika</t>
  </si>
  <si>
    <t>Budowa chodnika wTulcach ul Leśna  w tym F sołecki Tulec przedsięwzięcie Bezpieczeństwo mieszakńców i utrzymanie czystości i porządku</t>
  </si>
  <si>
    <t>Modernizacja budynku na potrzeby OPS i Policji</t>
  </si>
  <si>
    <t>Zakup sprzętu i programów Urząd Gminy</t>
  </si>
  <si>
    <t xml:space="preserve">F. sołecki Gowarzewo  przedsięwzięcie Bezpieczeństwo mieszkańców i utrzymanie czystości i porządku </t>
  </si>
  <si>
    <t>F. sołecki Bylin przedsięwzięcie Bezpieczeństwo mieszkańców i utrzymanie porządku</t>
  </si>
  <si>
    <t>Przeciwdziałanie wykluczenieniu  cyfrowemu w Gminie Kleszczewo</t>
  </si>
  <si>
    <t>Samochód policyjny</t>
  </si>
  <si>
    <t>zakup ciężarowego samochodu ratowniczo-gaśniczego wraz z dodatkowym sprzętem</t>
  </si>
  <si>
    <t>F. Sołeckio Komorniki  przedsięwzięcie Bezpieczeństwo mieszkańców i utrzymanie porządku</t>
  </si>
  <si>
    <t>F. sołecki Śródka przedsięwzięcie Bezpieczeństwo mieszkańców i utrzymanie porządku</t>
  </si>
  <si>
    <t xml:space="preserve">  Fundusz  sołecki Gowarzewa Bezpieczeństwo mieszkańców i utrzymanie czystości i porządku</t>
  </si>
  <si>
    <t>Zakup pianoli - Zespól Szkół w Tulcach</t>
  </si>
  <si>
    <t>Zakup tablic multimedialnych</t>
  </si>
  <si>
    <t>Rozbudowa szkoły w Kleszczewie</t>
  </si>
  <si>
    <t>Budowa gminazjum przy Zespole Szkół w Tulcach</t>
  </si>
  <si>
    <t>Wpłata na budowę schroniska dla Zwierząt w Skałowie</t>
  </si>
  <si>
    <t>F. sołecki Kleszczewo przedsięwzięcie Bezpieczeństwo mieszkańców i utrzymanie czystości i porządku</t>
  </si>
  <si>
    <t>F. sołecki Krerowo przedsięwzięcie Rozwój kultury sportu i rekreacji</t>
  </si>
  <si>
    <t>F. sołecki Nagradowice przedsięwzięcie Bezpieczeństwo mieszkańców i utrzymanie czystości i porządku</t>
  </si>
  <si>
    <t xml:space="preserve">Budowa oświetlenia </t>
  </si>
  <si>
    <t>Zakup autobusu</t>
  </si>
  <si>
    <t>Budowa sieci kanalizacji sanitarnej  w Tulcach Gmina Kleszczewo oraz modernizacja sieci wodociągowej w Tulcach, ul. Poznańska</t>
  </si>
  <si>
    <t>Wyposażenie Gminnego Ośrodka Kultury i Sportu w Kleszczewie</t>
  </si>
  <si>
    <t>Wykonanie miejsc postojowych przy  terenie rekreacyjnym w Krzyżownikach</t>
  </si>
  <si>
    <t>F. sołecki Krzyżowniki przedsięwzięcie Bezpieczeństwo mieszkańców i utrzymanie czystości i porządku</t>
  </si>
  <si>
    <t>Zagospodarowanie terenu na skwerku w miejscowości Śródka.          9.401 zł  środki gminy  w tym 3.000 zł  Fundusz sołecki wsi Śródka z przedsięwzięcia Rozwój kultury sportu i rekreacji</t>
  </si>
  <si>
    <t>F. sołecki Śródka  przedsięwzięcia Rozwój kultury  sportu i rekreacji</t>
  </si>
  <si>
    <t>Ogółem wydatki majątkowe</t>
  </si>
  <si>
    <t>Załącznik Nr 2a</t>
  </si>
  <si>
    <t>Plan docho dów</t>
  </si>
  <si>
    <t>Plan wydatków</t>
  </si>
  <si>
    <t>010</t>
  </si>
  <si>
    <t>Rolnictwo i łowiectwo</t>
  </si>
  <si>
    <t>01095</t>
  </si>
  <si>
    <t>4410</t>
  </si>
  <si>
    <t>Podróże służbowe krajowe</t>
  </si>
  <si>
    <t>75101</t>
  </si>
  <si>
    <t>Urzędy naczelnych organów władzy państwowej, kontroli i ochrony prawa</t>
  </si>
  <si>
    <t>75107</t>
  </si>
  <si>
    <t>Wybory Prezydenta Rzeczypospolitej Polskiej</t>
  </si>
  <si>
    <t>3030</t>
  </si>
  <si>
    <t xml:space="preserve">Różne wydatki na rzecz osób fizycznych </t>
  </si>
  <si>
    <t>Wybory do Sejmu Rzeczypospolitej Polskiej i do Senatu Rzeczypospolitej Polskiej</t>
  </si>
  <si>
    <t>75110</t>
  </si>
  <si>
    <t>Referenda ogólnokrajowe i konstytucyjne</t>
  </si>
  <si>
    <t>4240</t>
  </si>
  <si>
    <t>Zakup pomocy naukowych, dydaktycznych i książek</t>
  </si>
  <si>
    <t>80110</t>
  </si>
  <si>
    <t>Gimnazja</t>
  </si>
  <si>
    <t>85212</t>
  </si>
  <si>
    <t>Świadczenia rodzinne, świadczenia z funduszu alimentacyjnego oraz składki na ubezpieczenia emerytalne i rentowe z ubezpieczenia społecznego</t>
  </si>
  <si>
    <t>4360</t>
  </si>
  <si>
    <t xml:space="preserve">Opłata z tytułu zakupu usług telekomunikacyjnych </t>
  </si>
  <si>
    <t>4440</t>
  </si>
  <si>
    <t>Odpisy na zakładowy fundusz świadczeń socjalnych</t>
  </si>
  <si>
    <t>1 630 557,00</t>
  </si>
  <si>
    <t>3 265,00</t>
  </si>
  <si>
    <t>1 633 822,00</t>
  </si>
  <si>
    <t>65 210,00</t>
  </si>
  <si>
    <t>29 895 652,49</t>
  </si>
  <si>
    <t>29 898 917,49</t>
  </si>
  <si>
    <t>z dnia 07 grudnia  2015r.</t>
  </si>
  <si>
    <t>do Zarządzenia Nr 86/2015</t>
  </si>
  <si>
    <t>528 790,17</t>
  </si>
  <si>
    <t>01009</t>
  </si>
  <si>
    <t>Spółki wodne</t>
  </si>
  <si>
    <t>1 000,00</t>
  </si>
  <si>
    <t>- 10,00</t>
  </si>
  <si>
    <t>990,00</t>
  </si>
  <si>
    <t>01030</t>
  </si>
  <si>
    <t>Izby rolnicze</t>
  </si>
  <si>
    <t>20 150,00</t>
  </si>
  <si>
    <t>10,00</t>
  </si>
  <si>
    <t>20 160,00</t>
  </si>
  <si>
    <t>2850</t>
  </si>
  <si>
    <t>Wpłaty gmin na rzecz izb rolniczych w wysokości 2% uzyskanych wpływów z podatku rolnego</t>
  </si>
  <si>
    <t>600</t>
  </si>
  <si>
    <t>Transport i łączność</t>
  </si>
  <si>
    <t>1 849 651,00</t>
  </si>
  <si>
    <t>60004</t>
  </si>
  <si>
    <t>Lokalny transport zbiorowy</t>
  </si>
  <si>
    <t>64 000,00</t>
  </si>
  <si>
    <t>- 2 700,00</t>
  </si>
  <si>
    <t>61 300,00</t>
  </si>
  <si>
    <t>60014</t>
  </si>
  <si>
    <t>Drogi publiczne powiatowe</t>
  </si>
  <si>
    <t>648 596,00</t>
  </si>
  <si>
    <t>23 200,00</t>
  </si>
  <si>
    <t>671 796,00</t>
  </si>
  <si>
    <t>608 896,00</t>
  </si>
  <si>
    <t>632 096,00</t>
  </si>
  <si>
    <t>60016</t>
  </si>
  <si>
    <t>Drogi publiczne gminne</t>
  </si>
  <si>
    <t>1 130 955,00</t>
  </si>
  <si>
    <t>- 20 500,00</t>
  </si>
  <si>
    <t>1 110 455,00</t>
  </si>
  <si>
    <t>210 000,00</t>
  </si>
  <si>
    <t>189 500,00</t>
  </si>
  <si>
    <t>4 131 350,00</t>
  </si>
  <si>
    <t>75022</t>
  </si>
  <si>
    <t>Rady gmin (miast i miast na prawach powiatu)</t>
  </si>
  <si>
    <t>90 550,00</t>
  </si>
  <si>
    <t>4 500,00</t>
  </si>
  <si>
    <t>95 050,00</t>
  </si>
  <si>
    <t>82 400,00</t>
  </si>
  <si>
    <t>7 000,00</t>
  </si>
  <si>
    <t>89 400,00</t>
  </si>
  <si>
    <t>- 2 500,00</t>
  </si>
  <si>
    <t>1 100,00</t>
  </si>
  <si>
    <t>1 843 320,00</t>
  </si>
  <si>
    <t>- 4 500,00</t>
  </si>
  <si>
    <t>1 838 820,00</t>
  </si>
  <si>
    <t>21 000,00</t>
  </si>
  <si>
    <t>18 500,00</t>
  </si>
  <si>
    <t>6 700,00</t>
  </si>
  <si>
    <t>2 500,00</t>
  </si>
  <si>
    <t>9 200,00</t>
  </si>
  <si>
    <t>32 000,00</t>
  </si>
  <si>
    <t>12 600,00</t>
  </si>
  <si>
    <t>1 405,00</t>
  </si>
  <si>
    <t>14 005,00</t>
  </si>
  <si>
    <t>4420</t>
  </si>
  <si>
    <t>Podróże służbowe zagraniczne</t>
  </si>
  <si>
    <t>1 670,00</t>
  </si>
  <si>
    <t>- 1 405,00</t>
  </si>
  <si>
    <t>265,00</t>
  </si>
  <si>
    <t>4610</t>
  </si>
  <si>
    <t>Koszty postępowania sądowego i prokuratorskiego</t>
  </si>
  <si>
    <t>4 800,00</t>
  </si>
  <si>
    <t>- 1 000,00</t>
  </si>
  <si>
    <t>3 800,00</t>
  </si>
  <si>
    <t>9 350,00</t>
  </si>
  <si>
    <t>75095</t>
  </si>
  <si>
    <t>2 019 885,00</t>
  </si>
  <si>
    <t>24 200,00</t>
  </si>
  <si>
    <t>26 700,00</t>
  </si>
  <si>
    <t>4100</t>
  </si>
  <si>
    <t>Wynagrodzenia agencyjno-prowizyjne</t>
  </si>
  <si>
    <t>22 500,00</t>
  </si>
  <si>
    <t>20 000,00</t>
  </si>
  <si>
    <t>754</t>
  </si>
  <si>
    <t>Bezpieczeństwo publiczne i ochrona przeciwpożarowa</t>
  </si>
  <si>
    <t>1 367 158,00</t>
  </si>
  <si>
    <t>75412</t>
  </si>
  <si>
    <t>Ochotnicze straże pożarne</t>
  </si>
  <si>
    <t>1 268 248,00</t>
  </si>
  <si>
    <t>31 580,00</t>
  </si>
  <si>
    <t>11,00</t>
  </si>
  <si>
    <t>31 591,00</t>
  </si>
  <si>
    <t>54 380,00</t>
  </si>
  <si>
    <t>3 000,00</t>
  </si>
  <si>
    <t>57 380,00</t>
  </si>
  <si>
    <t>29 359,00</t>
  </si>
  <si>
    <t>- 3 011,00</t>
  </si>
  <si>
    <t>26 348,00</t>
  </si>
  <si>
    <t>11 574 375,32</t>
  </si>
  <si>
    <t>4 451 284,77</t>
  </si>
  <si>
    <t>981,00</t>
  </si>
  <si>
    <t>4 452 265,77</t>
  </si>
  <si>
    <t>3020</t>
  </si>
  <si>
    <t>Wydatki osobowe niezaliczone do wynagrodzeń</t>
  </si>
  <si>
    <t>195 450,00</t>
  </si>
  <si>
    <t>196 450,00</t>
  </si>
  <si>
    <t>2 340 790,15</t>
  </si>
  <si>
    <t>8 537,00</t>
  </si>
  <si>
    <t>2 349 327,15</t>
  </si>
  <si>
    <t>64 630,38</t>
  </si>
  <si>
    <t>- 6 578,00</t>
  </si>
  <si>
    <t>58 052,38</t>
  </si>
  <si>
    <t>4140</t>
  </si>
  <si>
    <t>Wpłaty na Państwowy Fundusz Rehabilitacji Osób Niepełnosprawnych</t>
  </si>
  <si>
    <t>3 310,00</t>
  </si>
  <si>
    <t>- 3 310,00</t>
  </si>
  <si>
    <t>2 919,00</t>
  </si>
  <si>
    <t>- 2 919,00</t>
  </si>
  <si>
    <t>77 237,00</t>
  </si>
  <si>
    <t>2 090,00</t>
  </si>
  <si>
    <t>79 327,00</t>
  </si>
  <si>
    <t>56 737,69</t>
  </si>
  <si>
    <t>55 737,69</t>
  </si>
  <si>
    <t>114 677,00</t>
  </si>
  <si>
    <t>117 677,00</t>
  </si>
  <si>
    <t>12 597,00</t>
  </si>
  <si>
    <t>- 1 800,00</t>
  </si>
  <si>
    <t>10 797,00</t>
  </si>
  <si>
    <t>79 858,89</t>
  </si>
  <si>
    <t>4 567,00</t>
  </si>
  <si>
    <t>84 425,89</t>
  </si>
  <si>
    <t>7 288,00</t>
  </si>
  <si>
    <t>- 1 500,00</t>
  </si>
  <si>
    <t>5 788,00</t>
  </si>
  <si>
    <t>1 106,00</t>
  </si>
  <si>
    <t>- 1 106,00</t>
  </si>
  <si>
    <t>- 6 000,00</t>
  </si>
  <si>
    <t>6 000,00</t>
  </si>
  <si>
    <t>2 572 221,00</t>
  </si>
  <si>
    <t>- 32 700,00</t>
  </si>
  <si>
    <t>2 539 521,00</t>
  </si>
  <si>
    <t>2540</t>
  </si>
  <si>
    <t>Dotacja podmiotowa z budżetu dla niepublicznej jednostki systemu oświaty</t>
  </si>
  <si>
    <t>829 460,00</t>
  </si>
  <si>
    <t>796 760,00</t>
  </si>
  <si>
    <t>921 045,00</t>
  </si>
  <si>
    <t>2 066,00</t>
  </si>
  <si>
    <t>923 111,00</t>
  </si>
  <si>
    <t>23 380,00</t>
  </si>
  <si>
    <t>- 1 164,00</t>
  </si>
  <si>
    <t>22 216,00</t>
  </si>
  <si>
    <t>1 481,00</t>
  </si>
  <si>
    <t>- 1 481,00</t>
  </si>
  <si>
    <t>36 822,00</t>
  </si>
  <si>
    <t>600,00</t>
  </si>
  <si>
    <t>37 422,00</t>
  </si>
  <si>
    <t>52 875,00</t>
  </si>
  <si>
    <t>54 875,00</t>
  </si>
  <si>
    <t>Opłaty z tytułu zakupu usług telekomunikacyjnych</t>
  </si>
  <si>
    <t>3 908,00</t>
  </si>
  <si>
    <t>- 100,00</t>
  </si>
  <si>
    <t>3 808,00</t>
  </si>
  <si>
    <t>1 003,00</t>
  </si>
  <si>
    <t>- 250,00</t>
  </si>
  <si>
    <t>753,00</t>
  </si>
  <si>
    <t>3 385,00</t>
  </si>
  <si>
    <t>- 1 086,00</t>
  </si>
  <si>
    <t>2 299,00</t>
  </si>
  <si>
    <t>585,00</t>
  </si>
  <si>
    <t>- 585,00</t>
  </si>
  <si>
    <t>2 376 530,32</t>
  </si>
  <si>
    <t>- 2 628,00</t>
  </si>
  <si>
    <t>2 373 902,32</t>
  </si>
  <si>
    <t>2 071,00</t>
  </si>
  <si>
    <t>- 2 071,00</t>
  </si>
  <si>
    <t>6 209,00</t>
  </si>
  <si>
    <t>4 409,00</t>
  </si>
  <si>
    <t>37 839,00</t>
  </si>
  <si>
    <t>2 578,00</t>
  </si>
  <si>
    <t>40 417,00</t>
  </si>
  <si>
    <t>3 211,00</t>
  </si>
  <si>
    <t>- 750,00</t>
  </si>
  <si>
    <t>2 461,00</t>
  </si>
  <si>
    <t>80113</t>
  </si>
  <si>
    <t>Dowożenie uczniów do szkół</t>
  </si>
  <si>
    <t>352 100,00</t>
  </si>
  <si>
    <t>362 100,00</t>
  </si>
  <si>
    <t>345 000,00</t>
  </si>
  <si>
    <t>355 000,00</t>
  </si>
  <si>
    <t>80146</t>
  </si>
  <si>
    <t>Dokształcanie i doskonalenie nauczycieli</t>
  </si>
  <si>
    <t>23 244,00</t>
  </si>
  <si>
    <t>1 647,00</t>
  </si>
  <si>
    <t>24 891,00</t>
  </si>
  <si>
    <t>4 915,00</t>
  </si>
  <si>
    <t>- 562,00</t>
  </si>
  <si>
    <t>4 353,00</t>
  </si>
  <si>
    <t>3 274,00</t>
  </si>
  <si>
    <t>- 110,00</t>
  </si>
  <si>
    <t>3 164,00</t>
  </si>
  <si>
    <t>800,00</t>
  </si>
  <si>
    <t>- 50,00</t>
  </si>
  <si>
    <t>750,00</t>
  </si>
  <si>
    <t>14 255,00</t>
  </si>
  <si>
    <t>2 369,00</t>
  </si>
  <si>
    <t>16 624,00</t>
  </si>
  <si>
    <t>80148</t>
  </si>
  <si>
    <t>Stołówki szkolne i przedszkolne</t>
  </si>
  <si>
    <t>290 139,00</t>
  </si>
  <si>
    <t>187 452,00</t>
  </si>
  <si>
    <t>1 943,00</t>
  </si>
  <si>
    <t>189 395,00</t>
  </si>
  <si>
    <t>11 923,00</t>
  </si>
  <si>
    <t>3 573,00</t>
  </si>
  <si>
    <t>15 496,00</t>
  </si>
  <si>
    <t>3 768,00</t>
  </si>
  <si>
    <t>- 3 768,00</t>
  </si>
  <si>
    <t>1 885,00</t>
  </si>
  <si>
    <t>- 940,00</t>
  </si>
  <si>
    <t>945,00</t>
  </si>
  <si>
    <t>1 118,00</t>
  </si>
  <si>
    <t>- 808,00</t>
  </si>
  <si>
    <t>310,00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</si>
  <si>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</si>
  <si>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</si>
  <si>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744 000,00</t>
  </si>
  <si>
    <t>28 700,00</t>
  </si>
  <si>
    <t>772 700,00</t>
  </si>
  <si>
    <t>2 100,00</t>
  </si>
  <si>
    <t>720,00</t>
  </si>
  <si>
    <t>- 720,00</t>
  </si>
  <si>
    <t>2 552 090,00</t>
  </si>
  <si>
    <t>85206</t>
  </si>
  <si>
    <t>Wspieranie rodziny</t>
  </si>
  <si>
    <t>40 918,00</t>
  </si>
  <si>
    <t>5 258,00</t>
  </si>
  <si>
    <t>421,00</t>
  </si>
  <si>
    <t>5 679,00</t>
  </si>
  <si>
    <t>713,00</t>
  </si>
  <si>
    <t>56,00</t>
  </si>
  <si>
    <t>769,00</t>
  </si>
  <si>
    <t>1 786,00</t>
  </si>
  <si>
    <t>- 116,00</t>
  </si>
  <si>
    <t>361,00</t>
  </si>
  <si>
    <t>- 361,00</t>
  </si>
  <si>
    <t>1 288 057,00</t>
  </si>
  <si>
    <t>- 1 350,00</t>
  </si>
  <si>
    <t>1 286 707,00</t>
  </si>
  <si>
    <t>2 959,00</t>
  </si>
  <si>
    <t>2 900,00</t>
  </si>
  <si>
    <t>5 859,00</t>
  </si>
  <si>
    <t>4 694,00</t>
  </si>
  <si>
    <t>- 2 900,00</t>
  </si>
  <si>
    <t>1 794,00</t>
  </si>
  <si>
    <t>13 187,00</t>
  </si>
  <si>
    <t>11 837,00</t>
  </si>
  <si>
    <t>85214</t>
  </si>
  <si>
    <t>Zasiłki i pomoc w naturze oraz składki na ubezpieczenia emerytalne i rentowe</t>
  </si>
  <si>
    <t>289 679,00</t>
  </si>
  <si>
    <t>283 679,00</t>
  </si>
  <si>
    <t>- 723,00</t>
  </si>
  <si>
    <t>67 075,00</t>
  </si>
  <si>
    <t>85219</t>
  </si>
  <si>
    <t>Ośrodki pomocy społecznej</t>
  </si>
  <si>
    <t>429 319,00</t>
  </si>
  <si>
    <t>- 2 850,00</t>
  </si>
  <si>
    <t>426 469,00</t>
  </si>
  <si>
    <t>54 697,00</t>
  </si>
  <si>
    <t>- 1 650,00</t>
  </si>
  <si>
    <t>53 047,00</t>
  </si>
  <si>
    <t>7 277,00</t>
  </si>
  <si>
    <t>- 1 200,00</t>
  </si>
  <si>
    <t>6 077,00</t>
  </si>
  <si>
    <t>3 327,00</t>
  </si>
  <si>
    <t>- 1 407,00</t>
  </si>
  <si>
    <t>1 920,00</t>
  </si>
  <si>
    <t>289,00</t>
  </si>
  <si>
    <t>- 289,00</t>
  </si>
  <si>
    <t>62,00</t>
  </si>
  <si>
    <t>- 62,00</t>
  </si>
  <si>
    <t>2 976,00</t>
  </si>
  <si>
    <t>- 1 056,00</t>
  </si>
  <si>
    <t>99 737,00</t>
  </si>
  <si>
    <t>15 595,00</t>
  </si>
  <si>
    <t>115 332,00</t>
  </si>
  <si>
    <t>77 426,00</t>
  </si>
  <si>
    <t>14 395,00</t>
  </si>
  <si>
    <t>91 821,00</t>
  </si>
  <si>
    <t>18 781,00</t>
  </si>
  <si>
    <t>1 200,00</t>
  </si>
  <si>
    <t>19 981,00</t>
  </si>
  <si>
    <t>854</t>
  </si>
  <si>
    <t>Edukacyjna opieka wychowawcza</t>
  </si>
  <si>
    <t>249 654,00</t>
  </si>
  <si>
    <t>85401</t>
  </si>
  <si>
    <t>Świetlice szkolne</t>
  </si>
  <si>
    <t>187 206,00</t>
  </si>
  <si>
    <t>8 829,00</t>
  </si>
  <si>
    <t>213,00</t>
  </si>
  <si>
    <t>9 042,00</t>
  </si>
  <si>
    <t>- 213,00</t>
  </si>
  <si>
    <t>5 672 136,00</t>
  </si>
  <si>
    <t>90003</t>
  </si>
  <si>
    <t>Oczyszczanie miast i wsi</t>
  </si>
  <si>
    <t>149 542,00</t>
  </si>
  <si>
    <t>169 542,00</t>
  </si>
  <si>
    <t>109 898,00</t>
  </si>
  <si>
    <t>129 898,00</t>
  </si>
  <si>
    <t>90004</t>
  </si>
  <si>
    <t>Utrzymanie zieleni w miastach i gminach</t>
  </si>
  <si>
    <t>121 400,00</t>
  </si>
  <si>
    <t>- 20 000,00</t>
  </si>
  <si>
    <t>101 400,00</t>
  </si>
  <si>
    <t>101 200,00</t>
  </si>
  <si>
    <t>81 200,00</t>
  </si>
  <si>
    <t>30 814 306,49</t>
  </si>
  <si>
    <t>30 817 571,49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</si>
  <si>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</si>
  <si>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</si>
  <si>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</si>
  <si>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</si>
  <si>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</si>
  <si>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</si>
  <si>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</si>
  <si>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</si>
  <si>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</si>
  <si>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</si>
  <si>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</si>
  <si>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</si>
  <si>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</si>
  <si>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</si>
  <si>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</si>
  <si>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</si>
  <si>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</si>
  <si>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</si>
  <si>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Budowa dróg do gruntów rolnych w Kleszczewie i Poklatkach</t>
  </si>
  <si>
    <t>Zakup sprzętu do Ochotniczych Straży Pożarnych</t>
  </si>
  <si>
    <t xml:space="preserve"> F. sołecki Krzyżowniki przedsięwzięcie Bezpieczeństwo mieszkańców i utrzymanie czystości i porządku</t>
  </si>
  <si>
    <t>Zakup wozu bojwoego dla OSP Kleszczewo - studium wykonalności</t>
  </si>
  <si>
    <t>6 000,00                     -6 000,00                          =0,00</t>
  </si>
  <si>
    <t>274 917,00               -11 700,00                              =263 217,00</t>
  </si>
  <si>
    <t>744 000,00                                 +28 700,00                     =772 700,00</t>
  </si>
  <si>
    <t>64 000,00                    -2 700,00                        =61 300,00</t>
  </si>
  <si>
    <t>137 459,00              -21 000,00                          =116 459,00</t>
  </si>
  <si>
    <t>49 700,00</t>
  </si>
  <si>
    <t>266 800,00</t>
  </si>
  <si>
    <t>89 970,00</t>
  </si>
  <si>
    <t>1 860,00</t>
  </si>
  <si>
    <t>91 830,00</t>
  </si>
  <si>
    <t>16 476,00</t>
  </si>
  <si>
    <t>-1 000,00</t>
  </si>
  <si>
    <t>15 476,00</t>
  </si>
  <si>
    <t>-140,00</t>
  </si>
  <si>
    <t>1 960,00</t>
  </si>
  <si>
    <t>8 000,00</t>
  </si>
  <si>
    <t>57 700,00</t>
  </si>
  <si>
    <t>-8 000,00</t>
  </si>
  <si>
    <t>258 800,00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</si>
</sst>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theme="1"/>
      <name val="Czcionka tekstu podstawowego"/>
      <charset val="238"/>
    </font>
    <font>
      <sz val="8.5"/>
      <color theme="1"/>
      <name val="Calibri"/>
      <family val="2"/>
      <charset val="238"/>
      <scheme val="minor"/>
    </font>
    <font>
      <b/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8.5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8.5"/>
      <color theme="1"/>
      <name val="Czcionka tekstu podstawowego"/>
      <family val="2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b/>
      <sz val="9"/>
      <color indexed="8"/>
      <name val="Arial"/>
      <charset val="204"/>
    </font>
    <font>
      <sz val="9"/>
      <color indexed="8"/>
      <name val="Arial"/>
      <charset val="204"/>
    </font>
    <font>
      <b/>
      <sz val="10"/>
      <color indexed="8"/>
      <name val="Arial"/>
      <charset val="204"/>
    </font>
    <font>
      <sz val="8.5"/>
      <color theme="1"/>
      <name val="Times New Roman"/>
      <family val="1"/>
      <charset val="238"/>
    </font>
    <font>
      <sz val="8.5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name val="Arial CE"/>
      <family val="2"/>
      <charset val="238"/>
    </font>
    <font>
      <sz val="8.5"/>
      <color indexed="8"/>
      <name val="Czcionka tekstu podstawowego"/>
      <family val="2"/>
      <charset val="238"/>
    </font>
    <font>
      <sz val="8.5"/>
      <color rgb="FFFF0000"/>
      <name val="Czcionka tekstu podstawowego"/>
      <family val="2"/>
      <charset val="238"/>
    </font>
    <font>
      <sz val="8.5"/>
      <name val="Czcionka tekstu podstawowego"/>
      <family val="2"/>
      <charset val="238"/>
    </font>
    <font>
      <b/>
      <sz val="8.5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.5"/>
      <color indexed="8"/>
      <name val="Czcionka tekstu podstawowego"/>
      <charset val="238"/>
    </font>
    <font>
      <b/>
      <sz val="8.5"/>
      <color theme="1"/>
      <name val="Arial CE"/>
      <family val="2"/>
      <charset val="238"/>
    </font>
    <font>
      <b/>
      <sz val="10"/>
      <name val="Arial"/>
      <charset val="204"/>
    </font>
    <font>
      <sz val="12"/>
      <name val="Arial"/>
      <charset val="204"/>
    </font>
    <font>
      <sz val="10"/>
      <name val="Arial"/>
      <charset val="204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0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8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49" fillId="0" borderId="0" applyNumberFormat="0" applyFill="0" applyBorder="0" applyAlignment="0" applyProtection="0">
      <alignment vertical="top"/>
    </xf>
  </cellStyleXfs>
  <cellXfs count="34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/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left"/>
      <protection locked="0"/>
    </xf>
    <xf numFmtId="4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/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4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15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4" xfId="0" applyNumberFormat="1" applyFont="1" applyFill="1" applyBorder="1"/>
    <xf numFmtId="4" fontId="16" fillId="2" borderId="1" xfId="0" applyNumberFormat="1" applyFont="1" applyFill="1" applyBorder="1"/>
    <xf numFmtId="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" xfId="0" applyNumberFormat="1" applyFont="1" applyFill="1" applyBorder="1"/>
    <xf numFmtId="4" fontId="14" fillId="2" borderId="2" xfId="0" applyNumberFormat="1" applyFont="1" applyFill="1" applyBorder="1"/>
    <xf numFmtId="0" fontId="14" fillId="0" borderId="4" xfId="0" applyFont="1" applyBorder="1"/>
    <xf numFmtId="0" fontId="14" fillId="0" borderId="1" xfId="0" applyFont="1" applyBorder="1"/>
    <xf numFmtId="4" fontId="14" fillId="0" borderId="4" xfId="0" applyNumberFormat="1" applyFont="1" applyBorder="1"/>
    <xf numFmtId="4" fontId="14" fillId="0" borderId="1" xfId="0" applyNumberFormat="1" applyFont="1" applyBorder="1"/>
    <xf numFmtId="4" fontId="1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/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4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NumberFormat="1" applyFont="1" applyFill="1" applyBorder="1" applyAlignment="1" applyProtection="1">
      <alignment horizontal="left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3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9" fontId="2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23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" xfId="0" applyNumberFormat="1" applyFont="1" applyBorder="1"/>
    <xf numFmtId="4" fontId="13" fillId="4" borderId="2" xfId="0" applyNumberFormat="1" applyFont="1" applyFill="1" applyBorder="1" applyAlignment="1" applyProtection="1">
      <alignment horizontal="right" vertical="center" wrapText="1"/>
      <protection locked="0"/>
    </xf>
    <xf numFmtId="2" fontId="2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13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7" xfId="0" applyNumberFormat="1" applyFont="1" applyFill="1" applyBorder="1" applyAlignment="1" applyProtection="1">
      <alignment horizontal="right" vertical="center" wrapText="1"/>
      <protection locked="0"/>
    </xf>
    <xf numFmtId="2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13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3" xfId="0" applyNumberFormat="1" applyFont="1" applyFill="1" applyBorder="1" applyAlignment="1" applyProtection="1">
      <alignment horizontal="right" vertical="center" wrapText="1"/>
      <protection locked="0"/>
    </xf>
    <xf numFmtId="2" fontId="2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0" fillId="0" borderId="2" xfId="0" applyBorder="1"/>
    <xf numFmtId="4" fontId="14" fillId="2" borderId="4" xfId="0" applyNumberFormat="1" applyFont="1" applyFill="1" applyBorder="1"/>
    <xf numFmtId="4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0" fillId="2" borderId="0" xfId="0" applyFont="1" applyFill="1"/>
    <xf numFmtId="0" fontId="0" fillId="2" borderId="0" xfId="0" applyFill="1" applyBorder="1" applyAlignment="1"/>
    <xf numFmtId="0" fontId="0" fillId="0" borderId="0" xfId="0" applyBorder="1" applyAlignment="1"/>
    <xf numFmtId="0" fontId="30" fillId="2" borderId="12" xfId="0" applyFont="1" applyFill="1" applyBorder="1" applyAlignment="1">
      <alignment vertical="center"/>
    </xf>
    <xf numFmtId="0" fontId="31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vertical="center"/>
    </xf>
    <xf numFmtId="0" fontId="0" fillId="2" borderId="12" xfId="0" applyFill="1" applyBorder="1"/>
    <xf numFmtId="0" fontId="31" fillId="2" borderId="12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vertical="center" wrapText="1"/>
    </xf>
    <xf numFmtId="4" fontId="32" fillId="2" borderId="12" xfId="0" applyNumberFormat="1" applyFont="1" applyFill="1" applyBorder="1" applyAlignment="1">
      <alignment horizontal="center" vertical="center" wrapText="1"/>
    </xf>
    <xf numFmtId="4" fontId="33" fillId="2" borderId="12" xfId="0" applyNumberFormat="1" applyFont="1" applyFill="1" applyBorder="1" applyAlignment="1">
      <alignment horizontal="right" vertical="center" wrapText="1"/>
    </xf>
    <xf numFmtId="0" fontId="16" fillId="2" borderId="12" xfId="0" applyFont="1" applyFill="1" applyBorder="1" applyAlignment="1">
      <alignment vertical="center" wrapText="1"/>
    </xf>
    <xf numFmtId="0" fontId="29" fillId="2" borderId="12" xfId="0" applyFont="1" applyFill="1" applyBorder="1"/>
    <xf numFmtId="0" fontId="31" fillId="2" borderId="12" xfId="0" applyFont="1" applyFill="1" applyBorder="1" applyAlignment="1">
      <alignment wrapText="1"/>
    </xf>
    <xf numFmtId="4" fontId="32" fillId="2" borderId="12" xfId="0" applyNumberFormat="1" applyFont="1" applyFill="1" applyBorder="1" applyAlignment="1">
      <alignment vertical="center"/>
    </xf>
    <xf numFmtId="4" fontId="16" fillId="2" borderId="12" xfId="0" applyNumberFormat="1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horizontal="right" vertical="center" wrapText="1"/>
    </xf>
    <xf numFmtId="49" fontId="33" fillId="2" borderId="12" xfId="0" applyNumberFormat="1" applyFont="1" applyFill="1" applyBorder="1" applyAlignment="1">
      <alignment horizontal="right" vertical="center" wrapText="1"/>
    </xf>
    <xf numFmtId="0" fontId="31" fillId="2" borderId="13" xfId="0" applyFont="1" applyFill="1" applyBorder="1" applyAlignment="1">
      <alignment vertical="center" wrapText="1"/>
    </xf>
    <xf numFmtId="4" fontId="33" fillId="2" borderId="12" xfId="0" applyNumberFormat="1" applyFont="1" applyFill="1" applyBorder="1" applyAlignment="1">
      <alignment vertical="center"/>
    </xf>
    <xf numFmtId="0" fontId="31" fillId="2" borderId="13" xfId="0" applyFont="1" applyFill="1" applyBorder="1" applyAlignment="1">
      <alignment horizontal="center" vertical="center"/>
    </xf>
    <xf numFmtId="4" fontId="16" fillId="2" borderId="12" xfId="0" applyNumberFormat="1" applyFont="1" applyFill="1" applyBorder="1" applyAlignment="1">
      <alignment horizontal="right" vertical="center"/>
    </xf>
    <xf numFmtId="0" fontId="34" fillId="2" borderId="12" xfId="0" applyFont="1" applyFill="1" applyBorder="1" applyAlignment="1">
      <alignment vertical="center" wrapText="1"/>
    </xf>
    <xf numFmtId="4" fontId="34" fillId="2" borderId="12" xfId="0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 wrapText="1"/>
    </xf>
    <xf numFmtId="4" fontId="35" fillId="2" borderId="12" xfId="0" applyNumberFormat="1" applyFont="1" applyFill="1" applyBorder="1"/>
    <xf numFmtId="0" fontId="0" fillId="2" borderId="1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6" fillId="2" borderId="15" xfId="0" applyFont="1" applyFill="1" applyBorder="1" applyAlignment="1">
      <alignment vertical="center" wrapText="1"/>
    </xf>
    <xf numFmtId="0" fontId="30" fillId="2" borderId="12" xfId="0" applyFont="1" applyFill="1" applyBorder="1"/>
    <xf numFmtId="0" fontId="31" fillId="2" borderId="12" xfId="0" applyFont="1" applyFill="1" applyBorder="1"/>
    <xf numFmtId="0" fontId="31" fillId="2" borderId="12" xfId="0" applyFont="1" applyFill="1" applyBorder="1" applyAlignment="1">
      <alignment horizontal="center" wrapText="1"/>
    </xf>
    <xf numFmtId="4" fontId="16" fillId="2" borderId="12" xfId="0" applyNumberFormat="1" applyFont="1" applyFill="1" applyBorder="1" applyAlignment="1">
      <alignment horizontal="right" vertical="center" wrapText="1"/>
    </xf>
    <xf numFmtId="0" fontId="34" fillId="2" borderId="12" xfId="0" applyFont="1" applyFill="1" applyBorder="1" applyAlignment="1">
      <alignment wrapText="1"/>
    </xf>
    <xf numFmtId="4" fontId="37" fillId="2" borderId="12" xfId="0" applyNumberFormat="1" applyFont="1" applyFill="1" applyBorder="1"/>
    <xf numFmtId="0" fontId="36" fillId="2" borderId="12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wrapText="1"/>
    </xf>
    <xf numFmtId="4" fontId="5" fillId="2" borderId="0" xfId="0" applyNumberFormat="1" applyFont="1" applyFill="1"/>
    <xf numFmtId="4" fontId="8" fillId="2" borderId="12" xfId="0" applyNumberFormat="1" applyFont="1" applyFill="1" applyBorder="1" applyAlignment="1">
      <alignment horizontal="right" vertical="center"/>
    </xf>
    <xf numFmtId="4" fontId="28" fillId="2" borderId="12" xfId="0" applyNumberFormat="1" applyFont="1" applyFill="1" applyBorder="1"/>
    <xf numFmtId="4" fontId="2" fillId="2" borderId="12" xfId="0" applyNumberFormat="1" applyFont="1" applyFill="1" applyBorder="1"/>
    <xf numFmtId="4" fontId="28" fillId="2" borderId="12" xfId="0" applyNumberFormat="1" applyFont="1" applyFill="1" applyBorder="1" applyAlignment="1">
      <alignment vertical="center"/>
    </xf>
    <xf numFmtId="49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/>
    <xf numFmtId="0" fontId="28" fillId="2" borderId="0" xfId="0" applyFont="1" applyFill="1"/>
    <xf numFmtId="0" fontId="28" fillId="2" borderId="8" xfId="0" applyFont="1" applyFill="1" applyBorder="1"/>
    <xf numFmtId="4" fontId="2" fillId="2" borderId="0" xfId="0" applyNumberFormat="1" applyFont="1" applyFill="1"/>
    <xf numFmtId="49" fontId="21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2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25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1" fillId="2" borderId="13" xfId="0" applyFont="1" applyFill="1" applyBorder="1" applyAlignment="1">
      <alignment vertical="center" wrapText="1"/>
    </xf>
    <xf numFmtId="0" fontId="31" fillId="2" borderId="13" xfId="0" applyFont="1" applyFill="1" applyBorder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/>
    <xf numFmtId="4" fontId="41" fillId="2" borderId="0" xfId="0" applyNumberFormat="1" applyFont="1" applyFill="1"/>
    <xf numFmtId="0" fontId="41" fillId="0" borderId="0" xfId="0" applyFont="1"/>
    <xf numFmtId="0" fontId="42" fillId="2" borderId="0" xfId="0" applyFont="1" applyFill="1"/>
    <xf numFmtId="0" fontId="43" fillId="2" borderId="0" xfId="0" applyFont="1" applyFill="1"/>
    <xf numFmtId="4" fontId="44" fillId="2" borderId="0" xfId="0" applyNumberFormat="1" applyFont="1" applyFill="1"/>
    <xf numFmtId="0" fontId="44" fillId="0" borderId="0" xfId="0" applyFont="1"/>
    <xf numFmtId="0" fontId="45" fillId="2" borderId="0" xfId="0" applyFont="1" applyFill="1" applyAlignment="1">
      <alignment horizontal="center" wrapText="1"/>
    </xf>
    <xf numFmtId="0" fontId="46" fillId="0" borderId="0" xfId="0" applyFont="1"/>
    <xf numFmtId="0" fontId="19" fillId="2" borderId="0" xfId="0" applyFont="1" applyFill="1" applyAlignment="1">
      <alignment horizontal="center" vertical="center"/>
    </xf>
    <xf numFmtId="0" fontId="19" fillId="2" borderId="0" xfId="0" applyFont="1" applyFill="1"/>
    <xf numFmtId="0" fontId="47" fillId="2" borderId="0" xfId="0" applyFont="1" applyFill="1"/>
    <xf numFmtId="4" fontId="19" fillId="2" borderId="0" xfId="0" applyNumberFormat="1" applyFont="1" applyFill="1"/>
    <xf numFmtId="0" fontId="19" fillId="0" borderId="0" xfId="0" applyFont="1"/>
    <xf numFmtId="49" fontId="17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2" xfId="0" applyFont="1" applyFill="1" applyBorder="1" applyAlignment="1">
      <alignment horizontal="center" vertical="center"/>
    </xf>
    <xf numFmtId="4" fontId="19" fillId="2" borderId="23" xfId="0" applyNumberFormat="1" applyFont="1" applyFill="1" applyBorder="1"/>
    <xf numFmtId="49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8" fillId="2" borderId="1" xfId="0" applyFont="1" applyFill="1" applyBorder="1" applyAlignment="1">
      <alignment wrapText="1"/>
    </xf>
    <xf numFmtId="4" fontId="48" fillId="2" borderId="2" xfId="0" applyNumberFormat="1" applyFont="1" applyFill="1" applyBorder="1"/>
    <xf numFmtId="0" fontId="48" fillId="0" borderId="0" xfId="0" applyFont="1"/>
    <xf numFmtId="49" fontId="17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48" fillId="2" borderId="24" xfId="0" applyFont="1" applyFill="1" applyBorder="1" applyAlignment="1">
      <alignment wrapText="1"/>
    </xf>
    <xf numFmtId="4" fontId="48" fillId="2" borderId="25" xfId="0" applyNumberFormat="1" applyFont="1" applyFill="1" applyBorder="1"/>
    <xf numFmtId="0" fontId="19" fillId="2" borderId="24" xfId="0" applyFont="1" applyFill="1" applyBorder="1" applyAlignment="1">
      <alignment wrapText="1"/>
    </xf>
    <xf numFmtId="4" fontId="19" fillId="2" borderId="25" xfId="0" applyNumberFormat="1" applyFont="1" applyFill="1" applyBorder="1"/>
    <xf numFmtId="0" fontId="19" fillId="2" borderId="26" xfId="0" applyFont="1" applyFill="1" applyBorder="1" applyAlignment="1">
      <alignment wrapText="1"/>
    </xf>
    <xf numFmtId="4" fontId="19" fillId="0" borderId="26" xfId="0" applyNumberFormat="1" applyFont="1" applyBorder="1"/>
    <xf numFmtId="0" fontId="48" fillId="2" borderId="1" xfId="0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wrapText="1"/>
    </xf>
    <xf numFmtId="4" fontId="19" fillId="2" borderId="20" xfId="0" applyNumberFormat="1" applyFont="1" applyFill="1" applyBorder="1"/>
    <xf numFmtId="0" fontId="19" fillId="2" borderId="19" xfId="0" applyFont="1" applyFill="1" applyBorder="1" applyAlignment="1">
      <alignment vertical="center" wrapText="1"/>
    </xf>
    <xf numFmtId="4" fontId="19" fillId="2" borderId="20" xfId="0" applyNumberFormat="1" applyFont="1" applyFill="1" applyBorder="1" applyAlignment="1">
      <alignment vertical="center"/>
    </xf>
    <xf numFmtId="0" fontId="48" fillId="2" borderId="13" xfId="0" applyFont="1" applyFill="1" applyBorder="1" applyAlignment="1">
      <alignment horizontal="center" vertical="center"/>
    </xf>
    <xf numFmtId="0" fontId="48" fillId="2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wrapText="1"/>
    </xf>
    <xf numFmtId="4" fontId="19" fillId="2" borderId="29" xfId="0" applyNumberFormat="1" applyFont="1" applyFill="1" applyBorder="1"/>
    <xf numFmtId="0" fontId="48" fillId="2" borderId="0" xfId="0" applyFont="1" applyFill="1"/>
    <xf numFmtId="0" fontId="48" fillId="2" borderId="30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wrapText="1"/>
    </xf>
    <xf numFmtId="4" fontId="48" fillId="2" borderId="31" xfId="0" applyNumberFormat="1" applyFont="1" applyFill="1" applyBorder="1"/>
    <xf numFmtId="0" fontId="48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wrapText="1"/>
    </xf>
    <xf numFmtId="4" fontId="48" fillId="2" borderId="0" xfId="0" applyNumberFormat="1" applyFont="1" applyFill="1" applyBorder="1"/>
    <xf numFmtId="0" fontId="19" fillId="2" borderId="26" xfId="0" applyFont="1" applyFill="1" applyBorder="1" applyAlignment="1">
      <alignment horizontal="center" vertical="center"/>
    </xf>
    <xf numFmtId="4" fontId="19" fillId="2" borderId="32" xfId="0" applyNumberFormat="1" applyFont="1" applyFill="1" applyBorder="1"/>
    <xf numFmtId="0" fontId="48" fillId="2" borderId="19" xfId="0" applyFont="1" applyFill="1" applyBorder="1" applyAlignment="1">
      <alignment horizontal="center" vertical="center"/>
    </xf>
    <xf numFmtId="4" fontId="19" fillId="2" borderId="19" xfId="0" applyNumberFormat="1" applyFont="1" applyFill="1" applyBorder="1"/>
    <xf numFmtId="0" fontId="48" fillId="2" borderId="2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wrapText="1"/>
    </xf>
    <xf numFmtId="0" fontId="19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wrapText="1"/>
    </xf>
    <xf numFmtId="4" fontId="19" fillId="2" borderId="27" xfId="0" applyNumberFormat="1" applyFont="1" applyFill="1" applyBorder="1"/>
    <xf numFmtId="4" fontId="19" fillId="2" borderId="13" xfId="0" applyNumberFormat="1" applyFont="1" applyFill="1" applyBorder="1"/>
    <xf numFmtId="4" fontId="48" fillId="2" borderId="30" xfId="0" applyNumberFormat="1" applyFont="1" applyFill="1" applyBorder="1"/>
    <xf numFmtId="0" fontId="19" fillId="2" borderId="35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wrapText="1"/>
    </xf>
    <xf numFmtId="4" fontId="19" fillId="2" borderId="36" xfId="0" applyNumberFormat="1" applyFont="1" applyFill="1" applyBorder="1"/>
    <xf numFmtId="0" fontId="19" fillId="0" borderId="14" xfId="0" applyFont="1" applyBorder="1"/>
    <xf numFmtId="4" fontId="19" fillId="0" borderId="14" xfId="0" applyNumberFormat="1" applyFont="1" applyBorder="1"/>
    <xf numFmtId="0" fontId="48" fillId="2" borderId="37" xfId="0" applyFont="1" applyFill="1" applyBorder="1"/>
    <xf numFmtId="0" fontId="48" fillId="0" borderId="37" xfId="0" applyFont="1" applyBorder="1"/>
    <xf numFmtId="4" fontId="19" fillId="0" borderId="37" xfId="0" applyNumberFormat="1" applyFont="1" applyBorder="1"/>
    <xf numFmtId="0" fontId="48" fillId="2" borderId="24" xfId="0" applyFont="1" applyFill="1" applyBorder="1"/>
    <xf numFmtId="0" fontId="19" fillId="2" borderId="24" xfId="0" applyFont="1" applyFill="1" applyBorder="1" applyAlignment="1"/>
    <xf numFmtId="0" fontId="19" fillId="2" borderId="24" xfId="0" applyFont="1" applyFill="1" applyBorder="1"/>
    <xf numFmtId="4" fontId="19" fillId="2" borderId="24" xfId="0" applyNumberFormat="1" applyFont="1" applyFill="1" applyBorder="1"/>
    <xf numFmtId="4" fontId="19" fillId="0" borderId="16" xfId="0" applyNumberFormat="1" applyFont="1" applyBorder="1"/>
    <xf numFmtId="0" fontId="19" fillId="2" borderId="22" xfId="0" applyFont="1" applyFill="1" applyBorder="1" applyAlignment="1">
      <alignment vertical="center"/>
    </xf>
    <xf numFmtId="4" fontId="48" fillId="2" borderId="1" xfId="0" applyNumberFormat="1" applyFont="1" applyFill="1" applyBorder="1"/>
    <xf numFmtId="4" fontId="48" fillId="2" borderId="6" xfId="0" applyNumberFormat="1" applyFont="1" applyFill="1" applyBorder="1"/>
    <xf numFmtId="0" fontId="48" fillId="2" borderId="38" xfId="0" applyFont="1" applyFill="1" applyBorder="1" applyAlignment="1">
      <alignment horizontal="center" vertical="center"/>
    </xf>
    <xf numFmtId="0" fontId="48" fillId="2" borderId="38" xfId="0" applyFont="1" applyFill="1" applyBorder="1" applyAlignment="1">
      <alignment wrapText="1"/>
    </xf>
    <xf numFmtId="4" fontId="48" fillId="2" borderId="38" xfId="0" applyNumberFormat="1" applyFont="1" applyFill="1" applyBorder="1"/>
    <xf numFmtId="4" fontId="48" fillId="2" borderId="8" xfId="0" applyNumberFormat="1" applyFont="1" applyFill="1" applyBorder="1"/>
    <xf numFmtId="0" fontId="48" fillId="2" borderId="8" xfId="0" applyFont="1" applyFill="1" applyBorder="1"/>
    <xf numFmtId="4" fontId="19" fillId="0" borderId="8" xfId="0" applyNumberFormat="1" applyFont="1" applyBorder="1"/>
    <xf numFmtId="0" fontId="19" fillId="2" borderId="26" xfId="0" applyFont="1" applyFill="1" applyBorder="1"/>
    <xf numFmtId="0" fontId="48" fillId="2" borderId="39" xfId="0" applyFont="1" applyFill="1" applyBorder="1" applyAlignment="1">
      <alignment horizontal="center" vertical="center"/>
    </xf>
    <xf numFmtId="0" fontId="48" fillId="2" borderId="39" xfId="0" applyFont="1" applyFill="1" applyBorder="1" applyAlignment="1">
      <alignment wrapText="1"/>
    </xf>
    <xf numFmtId="4" fontId="48" fillId="2" borderId="40" xfId="0" applyNumberFormat="1" applyFont="1" applyFill="1" applyBorder="1"/>
    <xf numFmtId="4" fontId="19" fillId="0" borderId="42" xfId="0" applyNumberFormat="1" applyFont="1" applyBorder="1" applyAlignment="1">
      <alignment vertical="center" wrapText="1"/>
    </xf>
    <xf numFmtId="4" fontId="19" fillId="2" borderId="13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wrapText="1"/>
    </xf>
    <xf numFmtId="4" fontId="19" fillId="0" borderId="43" xfId="0" applyNumberFormat="1" applyFont="1" applyBorder="1"/>
    <xf numFmtId="4" fontId="48" fillId="2" borderId="43" xfId="0" applyNumberFormat="1" applyFont="1" applyFill="1" applyBorder="1"/>
    <xf numFmtId="4" fontId="19" fillId="0" borderId="19" xfId="0" applyNumberFormat="1" applyFont="1" applyBorder="1"/>
    <xf numFmtId="0" fontId="19" fillId="0" borderId="22" xfId="0" applyFont="1" applyBorder="1" applyAlignment="1">
      <alignment horizontal="center"/>
    </xf>
    <xf numFmtId="4" fontId="19" fillId="0" borderId="22" xfId="0" applyNumberFormat="1" applyFont="1" applyBorder="1"/>
    <xf numFmtId="0" fontId="48" fillId="0" borderId="1" xfId="0" applyFont="1" applyBorder="1"/>
    <xf numFmtId="0" fontId="48" fillId="0" borderId="18" xfId="0" applyFont="1" applyBorder="1"/>
    <xf numFmtId="4" fontId="19" fillId="0" borderId="18" xfId="0" applyNumberFormat="1" applyFont="1" applyBorder="1"/>
    <xf numFmtId="0" fontId="19" fillId="2" borderId="38" xfId="0" applyFont="1" applyFill="1" applyBorder="1" applyAlignment="1">
      <alignment horizontal="center" vertical="center"/>
    </xf>
    <xf numFmtId="0" fontId="48" fillId="2" borderId="38" xfId="0" applyFont="1" applyFill="1" applyBorder="1" applyAlignment="1">
      <alignment vertical="center"/>
    </xf>
    <xf numFmtId="4" fontId="48" fillId="2" borderId="38" xfId="0" applyNumberFormat="1" applyFont="1" applyFill="1" applyBorder="1" applyAlignment="1">
      <alignment vertical="center"/>
    </xf>
    <xf numFmtId="4" fontId="32" fillId="2" borderId="21" xfId="0" applyNumberFormat="1" applyFont="1" applyFill="1" applyBorder="1" applyAlignment="1">
      <alignment vertical="center"/>
    </xf>
    <xf numFmtId="4" fontId="16" fillId="2" borderId="21" xfId="0" applyNumberFormat="1" applyFont="1" applyFill="1" applyBorder="1" applyAlignment="1">
      <alignment vertical="center"/>
    </xf>
    <xf numFmtId="0" fontId="30" fillId="2" borderId="21" xfId="0" applyFont="1" applyFill="1" applyBorder="1" applyAlignment="1">
      <alignment vertical="center"/>
    </xf>
    <xf numFmtId="4" fontId="28" fillId="2" borderId="45" xfId="0" applyNumberFormat="1" applyFont="1" applyFill="1" applyBorder="1"/>
    <xf numFmtId="49" fontId="0" fillId="0" borderId="0" xfId="0" applyNumberFormat="1"/>
    <xf numFmtId="0" fontId="19" fillId="2" borderId="22" xfId="0" applyFont="1" applyFill="1" applyBorder="1" applyAlignment="1">
      <alignment wrapText="1"/>
    </xf>
    <xf numFmtId="0" fontId="28" fillId="2" borderId="45" xfId="0" applyFont="1" applyFill="1" applyBorder="1" applyAlignment="1">
      <alignment vertical="center"/>
    </xf>
    <xf numFmtId="4" fontId="28" fillId="2" borderId="46" xfId="0" applyNumberFormat="1" applyFont="1" applyFill="1" applyBorder="1" applyAlignment="1">
      <alignment vertical="center"/>
    </xf>
    <xf numFmtId="4" fontId="28" fillId="2" borderId="45" xfId="0" applyNumberFormat="1" applyFont="1" applyFill="1" applyBorder="1" applyAlignment="1">
      <alignment vertical="center"/>
    </xf>
    <xf numFmtId="0" fontId="28" fillId="2" borderId="46" xfId="0" applyFont="1" applyFill="1" applyBorder="1" applyAlignment="1">
      <alignment vertical="center"/>
    </xf>
    <xf numFmtId="0" fontId="2" fillId="2" borderId="45" xfId="0" applyFont="1" applyFill="1" applyBorder="1"/>
    <xf numFmtId="4" fontId="28" fillId="2" borderId="45" xfId="0" applyNumberFormat="1" applyFont="1" applyFill="1" applyBorder="1" applyAlignment="1">
      <alignment horizontal="right" vertical="center"/>
    </xf>
    <xf numFmtId="4" fontId="19" fillId="0" borderId="45" xfId="0" applyNumberFormat="1" applyFont="1" applyBorder="1"/>
    <xf numFmtId="0" fontId="48" fillId="0" borderId="45" xfId="0" applyFont="1" applyBorder="1"/>
    <xf numFmtId="0" fontId="19" fillId="0" borderId="45" xfId="0" applyFont="1" applyBorder="1"/>
    <xf numFmtId="4" fontId="19" fillId="0" borderId="45" xfId="0" applyNumberFormat="1" applyFont="1" applyBorder="1" applyAlignment="1">
      <alignment vertical="center"/>
    </xf>
    <xf numFmtId="0" fontId="48" fillId="2" borderId="45" xfId="0" applyFont="1" applyFill="1" applyBorder="1"/>
    <xf numFmtId="4" fontId="19" fillId="2" borderId="47" xfId="0" applyNumberFormat="1" applyFont="1" applyFill="1" applyBorder="1"/>
    <xf numFmtId="4" fontId="19" fillId="2" borderId="45" xfId="0" applyNumberFormat="1" applyFont="1" applyFill="1" applyBorder="1"/>
    <xf numFmtId="0" fontId="19" fillId="2" borderId="45" xfId="0" applyFont="1" applyFill="1" applyBorder="1"/>
    <xf numFmtId="4" fontId="19" fillId="0" borderId="47" xfId="0" applyNumberFormat="1" applyFont="1" applyBorder="1"/>
    <xf numFmtId="0" fontId="19" fillId="2" borderId="45" xfId="0" applyFont="1" applyFill="1" applyBorder="1" applyAlignment="1"/>
    <xf numFmtId="0" fontId="48" fillId="2" borderId="45" xfId="0" applyFont="1" applyFill="1" applyBorder="1" applyAlignment="1">
      <alignment horizontal="center" vertical="center"/>
    </xf>
    <xf numFmtId="0" fontId="48" fillId="2" borderId="45" xfId="0" applyFont="1" applyFill="1" applyBorder="1" applyAlignment="1">
      <alignment wrapText="1"/>
    </xf>
    <xf numFmtId="4" fontId="48" fillId="2" borderId="45" xfId="0" applyNumberFormat="1" applyFont="1" applyFill="1" applyBorder="1"/>
    <xf numFmtId="0" fontId="18" fillId="3" borderId="46" xfId="0" applyFont="1" applyFill="1" applyBorder="1" applyAlignment="1" applyProtection="1">
      <alignment horizontal="left" vertical="center" wrapText="1" shrinkToFit="1"/>
      <protection locked="0"/>
    </xf>
    <xf numFmtId="0" fontId="19" fillId="0" borderId="45" xfId="0" applyFont="1" applyBorder="1" applyAlignment="1">
      <alignment wrapText="1"/>
    </xf>
    <xf numFmtId="0" fontId="48" fillId="2" borderId="0" xfId="0" applyFont="1" applyFill="1" applyBorder="1" applyAlignment="1">
      <alignment vertical="center"/>
    </xf>
    <xf numFmtId="4" fontId="48" fillId="2" borderId="0" xfId="0" applyNumberFormat="1" applyFont="1" applyFill="1" applyBorder="1" applyAlignment="1">
      <alignment vertical="center"/>
    </xf>
    <xf numFmtId="0" fontId="28" fillId="2" borderId="17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8" fillId="2" borderId="17" xfId="0" applyFont="1" applyFill="1" applyBorder="1" applyAlignment="1"/>
    <xf numFmtId="0" fontId="2" fillId="2" borderId="11" xfId="0" applyFont="1" applyFill="1" applyBorder="1" applyAlignment="1"/>
    <xf numFmtId="0" fontId="2" fillId="2" borderId="15" xfId="0" applyFont="1" applyFill="1" applyBorder="1" applyAlignment="1"/>
    <xf numFmtId="49" fontId="39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0" fillId="2" borderId="0" xfId="0" applyNumberFormat="1" applyFont="1" applyFill="1" applyBorder="1" applyAlignment="1" applyProtection="1">
      <alignment horizontal="left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NumberFormat="1" applyFont="1" applyFill="1" applyBorder="1" applyAlignment="1" applyProtection="1">
      <alignment horizontal="left"/>
      <protection locked="0"/>
    </xf>
    <xf numFmtId="49" fontId="2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2" borderId="46" xfId="0" applyFont="1" applyFill="1" applyBorder="1" applyAlignment="1"/>
    <xf numFmtId="0" fontId="2" fillId="2" borderId="44" xfId="0" applyFont="1" applyFill="1" applyBorder="1" applyAlignment="1"/>
    <xf numFmtId="0" fontId="2" fillId="2" borderId="47" xfId="0" applyFont="1" applyFill="1" applyBorder="1" applyAlignment="1"/>
    <xf numFmtId="0" fontId="28" fillId="2" borderId="4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8" fillId="2" borderId="48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2" borderId="46" xfId="0" applyFont="1" applyFill="1" applyBorder="1" applyAlignment="1">
      <alignment vertical="center"/>
    </xf>
    <xf numFmtId="0" fontId="28" fillId="2" borderId="44" xfId="0" applyFont="1" applyFill="1" applyBorder="1" applyAlignment="1">
      <alignment vertical="center"/>
    </xf>
    <xf numFmtId="0" fontId="28" fillId="2" borderId="47" xfId="0" applyFont="1" applyFill="1" applyBorder="1" applyAlignment="1">
      <alignment vertical="center"/>
    </xf>
    <xf numFmtId="0" fontId="28" fillId="2" borderId="44" xfId="0" applyFont="1" applyFill="1" applyBorder="1" applyAlignment="1">
      <alignment vertical="center" wrapText="1"/>
    </xf>
    <xf numFmtId="0" fontId="28" fillId="2" borderId="47" xfId="0" applyFont="1" applyFill="1" applyBorder="1" applyAlignment="1">
      <alignment vertical="center" wrapText="1"/>
    </xf>
    <xf numFmtId="0" fontId="28" fillId="2" borderId="45" xfId="0" applyFont="1" applyFill="1" applyBorder="1" applyAlignment="1">
      <alignment vertical="center" wrapText="1"/>
    </xf>
    <xf numFmtId="0" fontId="4" fillId="2" borderId="8" xfId="0" applyFont="1" applyFill="1" applyBorder="1" applyAlignment="1"/>
    <xf numFmtId="0" fontId="28" fillId="2" borderId="45" xfId="0" applyFont="1" applyFill="1" applyBorder="1" applyAlignment="1">
      <alignment vertical="center"/>
    </xf>
    <xf numFmtId="49" fontId="2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2" borderId="22" xfId="0" applyFont="1" applyFill="1" applyBorder="1" applyAlignment="1">
      <alignment wrapText="1"/>
    </xf>
    <xf numFmtId="0" fontId="19" fillId="0" borderId="34" xfId="0" applyFont="1" applyBorder="1" applyAlignment="1">
      <alignment wrapText="1"/>
    </xf>
    <xf numFmtId="0" fontId="44" fillId="2" borderId="0" xfId="0" applyFont="1" applyFill="1" applyAlignment="1">
      <alignment horizontal="center" vertical="center" wrapText="1"/>
    </xf>
    <xf numFmtId="0" fontId="44" fillId="0" borderId="0" xfId="0" applyFont="1" applyAlignment="1">
      <alignment wrapText="1"/>
    </xf>
    <xf numFmtId="0" fontId="45" fillId="2" borderId="0" xfId="0" applyFont="1" applyFill="1" applyAlignment="1">
      <alignment horizontal="center" wrapText="1"/>
    </xf>
    <xf numFmtId="0" fontId="19" fillId="2" borderId="22" xfId="0" applyFont="1" applyFill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19" fillId="2" borderId="22" xfId="0" applyFont="1" applyFill="1" applyBorder="1" applyAlignment="1">
      <alignment horizontal="left" wrapText="1"/>
    </xf>
    <xf numFmtId="0" fontId="19" fillId="2" borderId="24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1" fillId="2" borderId="13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43" xfId="0" applyBorder="1" applyAlignment="1">
      <alignment wrapText="1"/>
    </xf>
    <xf numFmtId="0" fontId="31" fillId="2" borderId="13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3" xfId="0" applyBorder="1" applyAlignment="1">
      <alignment vertical="center"/>
    </xf>
    <xf numFmtId="4" fontId="34" fillId="2" borderId="12" xfId="0" applyNumberFormat="1" applyFont="1" applyFill="1" applyBorder="1" applyAlignment="1">
      <alignment horizontal="center"/>
    </xf>
    <xf numFmtId="0" fontId="31" fillId="2" borderId="13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1" fillId="2" borderId="1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vertical="center"/>
    </xf>
    <xf numFmtId="0" fontId="31" fillId="2" borderId="43" xfId="0" applyFont="1" applyFill="1" applyBorder="1" applyAlignment="1">
      <alignment vertical="center"/>
    </xf>
    <xf numFmtId="0" fontId="31" fillId="2" borderId="18" xfId="0" applyFont="1" applyFill="1" applyBorder="1" applyAlignment="1">
      <alignment vertical="center" wrapText="1"/>
    </xf>
    <xf numFmtId="0" fontId="31" fillId="2" borderId="43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2" borderId="4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4" fontId="36" fillId="2" borderId="17" xfId="0" applyNumberFormat="1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H23" sqref="H23"/>
    </sheetView>
  </sheetViews>
  <sheetFormatPr defaultRowHeight="15"/>
  <cols>
    <col min="1" max="1" width="6.7109375" style="1" customWidth="1"/>
    <col min="2" max="2" width="6.28515625" style="1" customWidth="1"/>
    <col min="3" max="3" width="6.85546875" style="1" customWidth="1"/>
    <col min="4" max="4" width="31.28515625" style="1" customWidth="1"/>
    <col min="5" max="5" width="12.42578125" style="1" customWidth="1"/>
    <col min="6" max="6" width="11.28515625" style="1" customWidth="1"/>
    <col min="7" max="7" width="12.140625" style="1" customWidth="1"/>
    <col min="8" max="8" width="17.140625" customWidth="1"/>
  </cols>
  <sheetData>
    <row r="1" spans="1:8">
      <c r="E1" s="2" t="s">
        <v>60</v>
      </c>
      <c r="H1" s="1"/>
    </row>
    <row r="2" spans="1:8">
      <c r="E2" s="2" t="s">
        <v>215</v>
      </c>
      <c r="H2" s="1"/>
    </row>
    <row r="3" spans="1:8">
      <c r="E3" s="2" t="s">
        <v>0</v>
      </c>
      <c r="H3" s="1"/>
    </row>
    <row r="4" spans="1:8">
      <c r="E4" s="2" t="s">
        <v>214</v>
      </c>
      <c r="H4" s="1"/>
    </row>
    <row r="5" spans="1:8" ht="21.75" customHeight="1">
      <c r="H5" s="1"/>
    </row>
    <row r="6" spans="1:8" ht="13.5" customHeight="1">
      <c r="A6" s="277" t="s">
        <v>10</v>
      </c>
      <c r="B6" s="277"/>
      <c r="C6" s="277"/>
      <c r="D6" s="277"/>
      <c r="E6" s="277"/>
      <c r="F6" s="277"/>
      <c r="G6" s="277"/>
      <c r="H6" s="4"/>
    </row>
    <row r="7" spans="1:8" s="3" customFormat="1" ht="18.75" customHeight="1">
      <c r="A7" s="278" t="s">
        <v>11</v>
      </c>
      <c r="B7" s="278"/>
      <c r="C7" s="278"/>
      <c r="D7" s="278"/>
      <c r="E7" s="278"/>
      <c r="F7" s="278"/>
      <c r="G7" s="278"/>
      <c r="H7" s="5"/>
    </row>
    <row r="8" spans="1:8" ht="3.75" customHeight="1"/>
    <row r="9" spans="1:8" ht="8.25" customHeight="1"/>
    <row r="10" spans="1:8" s="57" customFormat="1" ht="25.5">
      <c r="A10" s="133" t="s">
        <v>2</v>
      </c>
      <c r="B10" s="133" t="s">
        <v>3</v>
      </c>
      <c r="C10" s="133" t="s">
        <v>4</v>
      </c>
      <c r="D10" s="133" t="s">
        <v>5</v>
      </c>
      <c r="E10" s="133" t="s">
        <v>6</v>
      </c>
      <c r="F10" s="133" t="s">
        <v>7</v>
      </c>
      <c r="G10" s="133" t="s">
        <v>8</v>
      </c>
    </row>
    <row r="11" spans="1:8" s="57" customFormat="1" ht="12.75">
      <c r="A11" s="58" t="s">
        <v>40</v>
      </c>
      <c r="B11" s="58"/>
      <c r="C11" s="58"/>
      <c r="D11" s="59" t="s">
        <v>41</v>
      </c>
      <c r="E11" s="138" t="s">
        <v>208</v>
      </c>
      <c r="F11" s="138" t="s">
        <v>209</v>
      </c>
      <c r="G11" s="138" t="s">
        <v>210</v>
      </c>
    </row>
    <row r="12" spans="1:8" s="57" customFormat="1" ht="23.25" customHeight="1">
      <c r="A12" s="60"/>
      <c r="B12" s="61" t="s">
        <v>114</v>
      </c>
      <c r="C12" s="62"/>
      <c r="D12" s="63" t="s">
        <v>115</v>
      </c>
      <c r="E12" s="139" t="s">
        <v>126</v>
      </c>
      <c r="F12" s="139" t="s">
        <v>209</v>
      </c>
      <c r="G12" s="139" t="s">
        <v>211</v>
      </c>
    </row>
    <row r="13" spans="1:8" s="57" customFormat="1" ht="40.5" customHeight="1">
      <c r="A13" s="64"/>
      <c r="B13" s="64"/>
      <c r="C13" s="61" t="s">
        <v>58</v>
      </c>
      <c r="D13" s="63" t="s">
        <v>59</v>
      </c>
      <c r="E13" s="139" t="s">
        <v>126</v>
      </c>
      <c r="F13" s="139" t="s">
        <v>209</v>
      </c>
      <c r="G13" s="139" t="s">
        <v>211</v>
      </c>
    </row>
    <row r="14" spans="1:8" s="57" customFormat="1" ht="11.25" customHeight="1">
      <c r="A14" s="284"/>
      <c r="B14" s="284"/>
      <c r="C14" s="284"/>
      <c r="D14" s="285"/>
      <c r="E14" s="285"/>
      <c r="F14" s="285"/>
      <c r="G14" s="285"/>
    </row>
    <row r="15" spans="1:8" s="57" customFormat="1" ht="42" customHeight="1">
      <c r="A15" s="286" t="s">
        <v>55</v>
      </c>
      <c r="B15" s="286"/>
      <c r="C15" s="286"/>
      <c r="D15" s="286"/>
      <c r="E15" s="140" t="s">
        <v>212</v>
      </c>
      <c r="F15" s="140" t="s">
        <v>209</v>
      </c>
      <c r="G15" s="140" t="s">
        <v>213</v>
      </c>
    </row>
    <row r="16" spans="1:8" s="57" customFormat="1" ht="20.25" customHeight="1">
      <c r="A16" s="282"/>
      <c r="B16" s="282"/>
      <c r="C16" s="282"/>
      <c r="D16" s="283"/>
      <c r="E16" s="283"/>
      <c r="F16" s="283"/>
      <c r="G16" s="283"/>
    </row>
    <row r="18" spans="1:9">
      <c r="B18" s="134" t="s">
        <v>61</v>
      </c>
      <c r="C18" s="135"/>
      <c r="E18" s="136"/>
    </row>
    <row r="19" spans="1:9" ht="18.75" customHeight="1">
      <c r="A19" s="279" t="s">
        <v>116</v>
      </c>
      <c r="B19" s="280"/>
      <c r="C19" s="280"/>
      <c r="D19" s="281"/>
      <c r="E19" s="130">
        <v>24478247.129999999</v>
      </c>
      <c r="F19" s="130">
        <v>3265</v>
      </c>
      <c r="G19" s="130">
        <f>E19+F19</f>
        <v>24481512.129999999</v>
      </c>
    </row>
    <row r="20" spans="1:9" ht="18.75" customHeight="1">
      <c r="A20" s="287" t="s">
        <v>61</v>
      </c>
      <c r="B20" s="288"/>
      <c r="C20" s="288"/>
      <c r="D20" s="289"/>
      <c r="E20" s="248"/>
      <c r="F20" s="248"/>
      <c r="G20" s="248"/>
    </row>
    <row r="21" spans="1:9" ht="39" customHeight="1">
      <c r="A21" s="290" t="s">
        <v>118</v>
      </c>
      <c r="B21" s="291"/>
      <c r="C21" s="291"/>
      <c r="D21" s="292"/>
      <c r="E21" s="248">
        <v>3200</v>
      </c>
      <c r="F21" s="248"/>
      <c r="G21" s="248">
        <f>E21+F21</f>
        <v>3200</v>
      </c>
    </row>
    <row r="22" spans="1:9" ht="20.25" customHeight="1">
      <c r="A22" s="279" t="s">
        <v>117</v>
      </c>
      <c r="B22" s="280"/>
      <c r="C22" s="280"/>
      <c r="D22" s="281"/>
      <c r="E22" s="130">
        <v>5417405.3600000003</v>
      </c>
      <c r="F22" s="130"/>
      <c r="G22" s="130">
        <f t="shared" ref="G22:G24" si="0">E22+F22</f>
        <v>5417405.3600000003</v>
      </c>
    </row>
    <row r="23" spans="1:9">
      <c r="A23" s="279" t="s">
        <v>61</v>
      </c>
      <c r="B23" s="280"/>
      <c r="C23" s="280"/>
      <c r="D23" s="281"/>
      <c r="E23" s="130"/>
      <c r="F23" s="131"/>
      <c r="G23" s="130"/>
    </row>
    <row r="24" spans="1:9" ht="42" customHeight="1">
      <c r="A24" s="274" t="s">
        <v>118</v>
      </c>
      <c r="B24" s="275"/>
      <c r="C24" s="275"/>
      <c r="D24" s="276"/>
      <c r="E24" s="132">
        <v>2580611</v>
      </c>
      <c r="F24" s="132"/>
      <c r="G24" s="132">
        <f t="shared" si="0"/>
        <v>2580611</v>
      </c>
      <c r="H24" s="249"/>
      <c r="I24" s="66"/>
    </row>
    <row r="25" spans="1:9">
      <c r="G25" s="137"/>
    </row>
    <row r="26" spans="1:9" ht="46.5" customHeight="1">
      <c r="F26" s="51" t="s">
        <v>56</v>
      </c>
    </row>
    <row r="27" spans="1:9">
      <c r="F27" s="51"/>
    </row>
    <row r="28" spans="1:9">
      <c r="F28" s="51" t="s">
        <v>57</v>
      </c>
    </row>
  </sheetData>
  <mergeCells count="13">
    <mergeCell ref="A24:D24"/>
    <mergeCell ref="A6:G6"/>
    <mergeCell ref="A7:G7"/>
    <mergeCell ref="A19:D19"/>
    <mergeCell ref="A22:D22"/>
    <mergeCell ref="A23:D23"/>
    <mergeCell ref="A16:C16"/>
    <mergeCell ref="D16:G16"/>
    <mergeCell ref="A14:C14"/>
    <mergeCell ref="D14:G14"/>
    <mergeCell ref="A15:D15"/>
    <mergeCell ref="A20:D20"/>
    <mergeCell ref="A21:D21"/>
  </mergeCells>
  <pageMargins left="0.7" right="0.48" top="0.96" bottom="0.9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"/>
  <sheetViews>
    <sheetView topLeftCell="A128" workbookViewId="0">
      <selection activeCell="H29" sqref="H29"/>
    </sheetView>
  </sheetViews>
  <sheetFormatPr defaultRowHeight="15"/>
  <cols>
    <col min="1" max="1" width="5.7109375" style="49" customWidth="1"/>
    <col min="2" max="2" width="6.140625" style="49" customWidth="1"/>
    <col min="3" max="3" width="5.42578125" style="49" customWidth="1"/>
    <col min="4" max="4" width="33.42578125" style="49" customWidth="1"/>
    <col min="5" max="5" width="12.42578125" style="49" customWidth="1"/>
    <col min="6" max="6" width="11.28515625" style="49" customWidth="1"/>
    <col min="7" max="7" width="12.85546875" style="49" customWidth="1"/>
    <col min="8" max="8" width="12.42578125" bestFit="1" customWidth="1"/>
  </cols>
  <sheetData>
    <row r="1" spans="1:7">
      <c r="A1" s="1"/>
      <c r="B1" s="1"/>
      <c r="C1" s="1"/>
      <c r="D1" s="1"/>
      <c r="E1" s="2" t="s">
        <v>71</v>
      </c>
      <c r="F1" s="1"/>
      <c r="G1" s="1"/>
    </row>
    <row r="2" spans="1:7">
      <c r="A2" s="1"/>
      <c r="B2" s="1"/>
      <c r="C2" s="1"/>
      <c r="D2" s="1"/>
      <c r="E2" s="2" t="s">
        <v>215</v>
      </c>
      <c r="F2" s="1"/>
      <c r="G2" s="1"/>
    </row>
    <row r="3" spans="1:7">
      <c r="A3" s="1"/>
      <c r="B3" s="1"/>
      <c r="C3" s="1"/>
      <c r="D3" s="1"/>
      <c r="E3" s="2" t="s">
        <v>0</v>
      </c>
      <c r="F3" s="1"/>
      <c r="G3" s="1"/>
    </row>
    <row r="4" spans="1:7">
      <c r="A4" s="1"/>
      <c r="B4" s="1"/>
      <c r="C4" s="1"/>
      <c r="D4" s="1"/>
      <c r="E4" s="2" t="s">
        <v>214</v>
      </c>
      <c r="F4" s="1"/>
      <c r="G4" s="1"/>
    </row>
    <row r="5" spans="1:7" ht="23.25" customHeight="1">
      <c r="A5" s="1"/>
      <c r="B5" s="1"/>
      <c r="C5" s="1"/>
      <c r="D5" s="1"/>
      <c r="E5" s="1"/>
      <c r="F5" s="1"/>
      <c r="G5" s="1"/>
    </row>
    <row r="6" spans="1:7" ht="20.25" customHeight="1">
      <c r="A6" s="277" t="s">
        <v>1</v>
      </c>
      <c r="B6" s="277"/>
      <c r="C6" s="277"/>
      <c r="D6" s="277"/>
      <c r="E6" s="277"/>
      <c r="F6" s="277"/>
      <c r="G6" s="277"/>
    </row>
    <row r="7" spans="1:7" s="3" customFormat="1" ht="17.25" customHeight="1">
      <c r="A7" s="278" t="s">
        <v>12</v>
      </c>
      <c r="B7" s="278"/>
      <c r="C7" s="278"/>
      <c r="D7" s="278"/>
      <c r="E7" s="278"/>
      <c r="F7" s="278"/>
      <c r="G7" s="278"/>
    </row>
    <row r="8" spans="1:7" ht="24" customHeight="1">
      <c r="A8" s="1"/>
      <c r="B8" s="1"/>
      <c r="C8" s="1"/>
      <c r="D8" s="1"/>
      <c r="E8" s="1"/>
      <c r="F8" s="1"/>
      <c r="G8" s="1"/>
    </row>
    <row r="9" spans="1:7" s="57" customFormat="1" ht="35.25" customHeight="1">
      <c r="A9" s="65" t="s">
        <v>2</v>
      </c>
      <c r="B9" s="65" t="s">
        <v>3</v>
      </c>
      <c r="C9" s="65" t="s">
        <v>72</v>
      </c>
      <c r="D9" s="65" t="s">
        <v>5</v>
      </c>
      <c r="E9" s="65" t="s">
        <v>6</v>
      </c>
      <c r="F9" s="65" t="s">
        <v>7</v>
      </c>
      <c r="G9" s="65" t="s">
        <v>8</v>
      </c>
    </row>
    <row r="10" spans="1:7" s="57" customFormat="1" ht="12.75">
      <c r="A10" s="58" t="s">
        <v>184</v>
      </c>
      <c r="B10" s="58"/>
      <c r="C10" s="58"/>
      <c r="D10" s="59" t="s">
        <v>185</v>
      </c>
      <c r="E10" s="138" t="s">
        <v>216</v>
      </c>
      <c r="F10" s="138" t="s">
        <v>62</v>
      </c>
      <c r="G10" s="138" t="s">
        <v>216</v>
      </c>
    </row>
    <row r="11" spans="1:7" s="57" customFormat="1">
      <c r="A11" s="60"/>
      <c r="B11" s="61" t="s">
        <v>217</v>
      </c>
      <c r="C11" s="62"/>
      <c r="D11" s="63" t="s">
        <v>218</v>
      </c>
      <c r="E11" s="139" t="s">
        <v>219</v>
      </c>
      <c r="F11" s="139" t="s">
        <v>220</v>
      </c>
      <c r="G11" s="139" t="s">
        <v>221</v>
      </c>
    </row>
    <row r="12" spans="1:7" s="57" customFormat="1" ht="12.75">
      <c r="A12" s="64"/>
      <c r="B12" s="64"/>
      <c r="C12" s="61" t="s">
        <v>63</v>
      </c>
      <c r="D12" s="63" t="s">
        <v>31</v>
      </c>
      <c r="E12" s="139" t="s">
        <v>219</v>
      </c>
      <c r="F12" s="139" t="s">
        <v>220</v>
      </c>
      <c r="G12" s="139" t="s">
        <v>221</v>
      </c>
    </row>
    <row r="13" spans="1:7" s="57" customFormat="1">
      <c r="A13" s="60"/>
      <c r="B13" s="61" t="s">
        <v>222</v>
      </c>
      <c r="C13" s="62"/>
      <c r="D13" s="63" t="s">
        <v>223</v>
      </c>
      <c r="E13" s="139" t="s">
        <v>224</v>
      </c>
      <c r="F13" s="139" t="s">
        <v>225</v>
      </c>
      <c r="G13" s="139" t="s">
        <v>226</v>
      </c>
    </row>
    <row r="14" spans="1:7" s="57" customFormat="1" ht="33.75">
      <c r="A14" s="64"/>
      <c r="B14" s="64"/>
      <c r="C14" s="61" t="s">
        <v>227</v>
      </c>
      <c r="D14" s="63" t="s">
        <v>228</v>
      </c>
      <c r="E14" s="139" t="s">
        <v>224</v>
      </c>
      <c r="F14" s="139" t="s">
        <v>225</v>
      </c>
      <c r="G14" s="139" t="s">
        <v>226</v>
      </c>
    </row>
    <row r="15" spans="1:7" s="57" customFormat="1" ht="12.75">
      <c r="A15" s="58" t="s">
        <v>229</v>
      </c>
      <c r="B15" s="58"/>
      <c r="C15" s="58"/>
      <c r="D15" s="59" t="s">
        <v>230</v>
      </c>
      <c r="E15" s="138" t="s">
        <v>231</v>
      </c>
      <c r="F15" s="138" t="s">
        <v>62</v>
      </c>
      <c r="G15" s="138" t="s">
        <v>231</v>
      </c>
    </row>
    <row r="16" spans="1:7" s="57" customFormat="1">
      <c r="A16" s="60"/>
      <c r="B16" s="61" t="s">
        <v>232</v>
      </c>
      <c r="C16" s="62"/>
      <c r="D16" s="63" t="s">
        <v>233</v>
      </c>
      <c r="E16" s="139" t="s">
        <v>234</v>
      </c>
      <c r="F16" s="139" t="s">
        <v>235</v>
      </c>
      <c r="G16" s="139" t="s">
        <v>236</v>
      </c>
    </row>
    <row r="17" spans="1:7" s="57" customFormat="1" ht="45">
      <c r="A17" s="64"/>
      <c r="B17" s="64"/>
      <c r="C17" s="61" t="s">
        <v>121</v>
      </c>
      <c r="D17" s="63" t="s">
        <v>122</v>
      </c>
      <c r="E17" s="139" t="s">
        <v>234</v>
      </c>
      <c r="F17" s="139" t="s">
        <v>235</v>
      </c>
      <c r="G17" s="139" t="s">
        <v>236</v>
      </c>
    </row>
    <row r="18" spans="1:7" s="57" customFormat="1">
      <c r="A18" s="60"/>
      <c r="B18" s="61" t="s">
        <v>237</v>
      </c>
      <c r="C18" s="62"/>
      <c r="D18" s="63" t="s">
        <v>238</v>
      </c>
      <c r="E18" s="139" t="s">
        <v>239</v>
      </c>
      <c r="F18" s="139" t="s">
        <v>240</v>
      </c>
      <c r="G18" s="139" t="s">
        <v>241</v>
      </c>
    </row>
    <row r="19" spans="1:7" s="57" customFormat="1" ht="22.5">
      <c r="A19" s="64"/>
      <c r="B19" s="64"/>
      <c r="C19" s="61" t="s">
        <v>138</v>
      </c>
      <c r="D19" s="63" t="s">
        <v>139</v>
      </c>
      <c r="E19" s="139" t="s">
        <v>242</v>
      </c>
      <c r="F19" s="139" t="s">
        <v>240</v>
      </c>
      <c r="G19" s="139" t="s">
        <v>243</v>
      </c>
    </row>
    <row r="20" spans="1:7" s="57" customFormat="1">
      <c r="A20" s="60"/>
      <c r="B20" s="61" t="s">
        <v>244</v>
      </c>
      <c r="C20" s="62"/>
      <c r="D20" s="63" t="s">
        <v>245</v>
      </c>
      <c r="E20" s="139" t="s">
        <v>246</v>
      </c>
      <c r="F20" s="139" t="s">
        <v>247</v>
      </c>
      <c r="G20" s="139" t="s">
        <v>248</v>
      </c>
    </row>
    <row r="21" spans="1:7" s="57" customFormat="1" ht="12.75">
      <c r="A21" s="64"/>
      <c r="B21" s="64"/>
      <c r="C21" s="61" t="s">
        <v>29</v>
      </c>
      <c r="D21" s="63" t="s">
        <v>30</v>
      </c>
      <c r="E21" s="139" t="s">
        <v>249</v>
      </c>
      <c r="F21" s="139" t="s">
        <v>247</v>
      </c>
      <c r="G21" s="139" t="s">
        <v>250</v>
      </c>
    </row>
    <row r="22" spans="1:7" s="57" customFormat="1" ht="12.75">
      <c r="A22" s="58" t="s">
        <v>32</v>
      </c>
      <c r="B22" s="58"/>
      <c r="C22" s="58"/>
      <c r="D22" s="59" t="s">
        <v>33</v>
      </c>
      <c r="E22" s="138" t="s">
        <v>251</v>
      </c>
      <c r="F22" s="138" t="s">
        <v>62</v>
      </c>
      <c r="G22" s="138" t="s">
        <v>251</v>
      </c>
    </row>
    <row r="23" spans="1:7" s="57" customFormat="1" ht="22.5">
      <c r="A23" s="60"/>
      <c r="B23" s="61" t="s">
        <v>252</v>
      </c>
      <c r="C23" s="62"/>
      <c r="D23" s="63" t="s">
        <v>253</v>
      </c>
      <c r="E23" s="139" t="s">
        <v>254</v>
      </c>
      <c r="F23" s="139" t="s">
        <v>255</v>
      </c>
      <c r="G23" s="139" t="s">
        <v>256</v>
      </c>
    </row>
    <row r="24" spans="1:7" s="57" customFormat="1" ht="12.75">
      <c r="A24" s="64"/>
      <c r="B24" s="64"/>
      <c r="C24" s="61" t="s">
        <v>193</v>
      </c>
      <c r="D24" s="63" t="s">
        <v>194</v>
      </c>
      <c r="E24" s="139" t="s">
        <v>257</v>
      </c>
      <c r="F24" s="139" t="s">
        <v>258</v>
      </c>
      <c r="G24" s="139" t="s">
        <v>259</v>
      </c>
    </row>
    <row r="25" spans="1:7" s="57" customFormat="1" ht="12.75">
      <c r="A25" s="64"/>
      <c r="B25" s="64"/>
      <c r="C25" s="61" t="s">
        <v>27</v>
      </c>
      <c r="D25" s="63" t="s">
        <v>28</v>
      </c>
      <c r="E25" s="139" t="s">
        <v>109</v>
      </c>
      <c r="F25" s="139" t="s">
        <v>260</v>
      </c>
      <c r="G25" s="139" t="s">
        <v>261</v>
      </c>
    </row>
    <row r="26" spans="1:7" s="57" customFormat="1" ht="22.5">
      <c r="A26" s="60"/>
      <c r="B26" s="61" t="s">
        <v>119</v>
      </c>
      <c r="C26" s="62"/>
      <c r="D26" s="63" t="s">
        <v>120</v>
      </c>
      <c r="E26" s="139" t="s">
        <v>262</v>
      </c>
      <c r="F26" s="139" t="s">
        <v>263</v>
      </c>
      <c r="G26" s="139" t="s">
        <v>264</v>
      </c>
    </row>
    <row r="27" spans="1:7" s="57" customFormat="1" ht="12.75">
      <c r="A27" s="64"/>
      <c r="B27" s="64"/>
      <c r="C27" s="61" t="s">
        <v>25</v>
      </c>
      <c r="D27" s="63" t="s">
        <v>26</v>
      </c>
      <c r="E27" s="139" t="s">
        <v>265</v>
      </c>
      <c r="F27" s="139" t="s">
        <v>260</v>
      </c>
      <c r="G27" s="139" t="s">
        <v>266</v>
      </c>
    </row>
    <row r="28" spans="1:7" s="57" customFormat="1" ht="12.75">
      <c r="A28" s="64"/>
      <c r="B28" s="64"/>
      <c r="C28" s="61" t="s">
        <v>38</v>
      </c>
      <c r="D28" s="63" t="s">
        <v>39</v>
      </c>
      <c r="E28" s="139" t="s">
        <v>267</v>
      </c>
      <c r="F28" s="139" t="s">
        <v>268</v>
      </c>
      <c r="G28" s="139" t="s">
        <v>269</v>
      </c>
    </row>
    <row r="29" spans="1:7" s="57" customFormat="1" ht="12.75">
      <c r="A29" s="64"/>
      <c r="B29" s="64"/>
      <c r="C29" s="61" t="s">
        <v>27</v>
      </c>
      <c r="D29" s="63" t="s">
        <v>28</v>
      </c>
      <c r="E29" s="139" t="s">
        <v>554</v>
      </c>
      <c r="F29" s="139" t="s">
        <v>564</v>
      </c>
      <c r="G29" s="139" t="s">
        <v>565</v>
      </c>
    </row>
    <row r="30" spans="1:7" s="57" customFormat="1" ht="12.75">
      <c r="A30" s="64"/>
      <c r="B30" s="64"/>
      <c r="C30" s="61" t="s">
        <v>44</v>
      </c>
      <c r="D30" s="63" t="s">
        <v>45</v>
      </c>
      <c r="E30" s="139" t="s">
        <v>129</v>
      </c>
      <c r="F30" s="139" t="s">
        <v>263</v>
      </c>
      <c r="G30" s="139" t="s">
        <v>270</v>
      </c>
    </row>
    <row r="31" spans="1:7" s="57" customFormat="1" ht="12.75">
      <c r="A31" s="64"/>
      <c r="B31" s="64"/>
      <c r="C31" s="61" t="s">
        <v>29</v>
      </c>
      <c r="D31" s="63" t="s">
        <v>30</v>
      </c>
      <c r="E31" s="139" t="s">
        <v>555</v>
      </c>
      <c r="F31" s="139" t="s">
        <v>566</v>
      </c>
      <c r="G31" s="139" t="s">
        <v>567</v>
      </c>
    </row>
    <row r="32" spans="1:7" s="57" customFormat="1" ht="12.75">
      <c r="A32" s="64"/>
      <c r="B32" s="64"/>
      <c r="C32" s="61" t="s">
        <v>187</v>
      </c>
      <c r="D32" s="63" t="s">
        <v>188</v>
      </c>
      <c r="E32" s="139" t="s">
        <v>271</v>
      </c>
      <c r="F32" s="139" t="s">
        <v>272</v>
      </c>
      <c r="G32" s="139" t="s">
        <v>273</v>
      </c>
    </row>
    <row r="33" spans="1:7" s="57" customFormat="1" ht="12.75">
      <c r="A33" s="64"/>
      <c r="B33" s="64"/>
      <c r="C33" s="61" t="s">
        <v>274</v>
      </c>
      <c r="D33" s="63" t="s">
        <v>275</v>
      </c>
      <c r="E33" s="139" t="s">
        <v>276</v>
      </c>
      <c r="F33" s="139" t="s">
        <v>277</v>
      </c>
      <c r="G33" s="139" t="s">
        <v>278</v>
      </c>
    </row>
    <row r="34" spans="1:7" s="57" customFormat="1" ht="22.5">
      <c r="A34" s="64"/>
      <c r="B34" s="64"/>
      <c r="C34" s="61" t="s">
        <v>279</v>
      </c>
      <c r="D34" s="63" t="s">
        <v>280</v>
      </c>
      <c r="E34" s="139" t="s">
        <v>281</v>
      </c>
      <c r="F34" s="139" t="s">
        <v>282</v>
      </c>
      <c r="G34" s="139" t="s">
        <v>283</v>
      </c>
    </row>
    <row r="35" spans="1:7" s="57" customFormat="1" ht="22.5">
      <c r="A35" s="64"/>
      <c r="B35" s="64"/>
      <c r="C35" s="61" t="s">
        <v>46</v>
      </c>
      <c r="D35" s="63" t="s">
        <v>47</v>
      </c>
      <c r="E35" s="139" t="s">
        <v>130</v>
      </c>
      <c r="F35" s="139" t="s">
        <v>219</v>
      </c>
      <c r="G35" s="139" t="s">
        <v>284</v>
      </c>
    </row>
    <row r="36" spans="1:7" s="57" customFormat="1">
      <c r="A36" s="60"/>
      <c r="B36" s="61" t="s">
        <v>285</v>
      </c>
      <c r="C36" s="62"/>
      <c r="D36" s="63" t="s">
        <v>18</v>
      </c>
      <c r="E36" s="139" t="s">
        <v>286</v>
      </c>
      <c r="F36" s="139" t="s">
        <v>62</v>
      </c>
      <c r="G36" s="139" t="s">
        <v>286</v>
      </c>
    </row>
    <row r="37" spans="1:7" s="57" customFormat="1" ht="12.75">
      <c r="A37" s="64"/>
      <c r="B37" s="64"/>
      <c r="C37" s="61" t="s">
        <v>193</v>
      </c>
      <c r="D37" s="63" t="s">
        <v>194</v>
      </c>
      <c r="E37" s="139" t="s">
        <v>287</v>
      </c>
      <c r="F37" s="139" t="s">
        <v>268</v>
      </c>
      <c r="G37" s="139" t="s">
        <v>288</v>
      </c>
    </row>
    <row r="38" spans="1:7" s="57" customFormat="1" ht="12.75">
      <c r="A38" s="64"/>
      <c r="B38" s="64"/>
      <c r="C38" s="61" t="s">
        <v>289</v>
      </c>
      <c r="D38" s="63" t="s">
        <v>290</v>
      </c>
      <c r="E38" s="139" t="s">
        <v>291</v>
      </c>
      <c r="F38" s="139" t="s">
        <v>260</v>
      </c>
      <c r="G38" s="139" t="s">
        <v>292</v>
      </c>
    </row>
    <row r="39" spans="1:7" s="57" customFormat="1" ht="22.5">
      <c r="A39" s="58" t="s">
        <v>293</v>
      </c>
      <c r="B39" s="58"/>
      <c r="C39" s="58"/>
      <c r="D39" s="59" t="s">
        <v>294</v>
      </c>
      <c r="E39" s="138" t="s">
        <v>295</v>
      </c>
      <c r="F39" s="138" t="s">
        <v>62</v>
      </c>
      <c r="G39" s="138" t="s">
        <v>295</v>
      </c>
    </row>
    <row r="40" spans="1:7" s="57" customFormat="1">
      <c r="A40" s="60"/>
      <c r="B40" s="61" t="s">
        <v>296</v>
      </c>
      <c r="C40" s="62"/>
      <c r="D40" s="63" t="s">
        <v>297</v>
      </c>
      <c r="E40" s="139" t="s">
        <v>298</v>
      </c>
      <c r="F40" s="139" t="s">
        <v>62</v>
      </c>
      <c r="G40" s="139" t="s">
        <v>298</v>
      </c>
    </row>
    <row r="41" spans="1:7" s="57" customFormat="1" ht="12.75">
      <c r="A41" s="64"/>
      <c r="B41" s="64"/>
      <c r="C41" s="61" t="s">
        <v>193</v>
      </c>
      <c r="D41" s="63" t="s">
        <v>194</v>
      </c>
      <c r="E41" s="139" t="s">
        <v>299</v>
      </c>
      <c r="F41" s="139" t="s">
        <v>300</v>
      </c>
      <c r="G41" s="139" t="s">
        <v>301</v>
      </c>
    </row>
    <row r="42" spans="1:7" s="57" customFormat="1" ht="12.75">
      <c r="A42" s="64"/>
      <c r="B42" s="64"/>
      <c r="C42" s="61" t="s">
        <v>27</v>
      </c>
      <c r="D42" s="63" t="s">
        <v>28</v>
      </c>
      <c r="E42" s="139" t="s">
        <v>302</v>
      </c>
      <c r="F42" s="139" t="s">
        <v>303</v>
      </c>
      <c r="G42" s="139" t="s">
        <v>304</v>
      </c>
    </row>
    <row r="43" spans="1:7" s="57" customFormat="1" ht="12.75">
      <c r="A43" s="64"/>
      <c r="B43" s="64"/>
      <c r="C43" s="61" t="s">
        <v>44</v>
      </c>
      <c r="D43" s="63" t="s">
        <v>45</v>
      </c>
      <c r="E43" s="139" t="s">
        <v>305</v>
      </c>
      <c r="F43" s="139" t="s">
        <v>306</v>
      </c>
      <c r="G43" s="139" t="s">
        <v>307</v>
      </c>
    </row>
    <row r="44" spans="1:7" s="57" customFormat="1" ht="12.75">
      <c r="A44" s="58" t="s">
        <v>64</v>
      </c>
      <c r="B44" s="58"/>
      <c r="C44" s="58"/>
      <c r="D44" s="59" t="s">
        <v>65</v>
      </c>
      <c r="E44" s="138" t="s">
        <v>308</v>
      </c>
      <c r="F44" s="138" t="s">
        <v>62</v>
      </c>
      <c r="G44" s="138" t="s">
        <v>308</v>
      </c>
    </row>
    <row r="45" spans="1:7" s="57" customFormat="1">
      <c r="A45" s="60"/>
      <c r="B45" s="61" t="s">
        <v>66</v>
      </c>
      <c r="C45" s="62"/>
      <c r="D45" s="63" t="s">
        <v>67</v>
      </c>
      <c r="E45" s="139" t="s">
        <v>309</v>
      </c>
      <c r="F45" s="139" t="s">
        <v>310</v>
      </c>
      <c r="G45" s="139" t="s">
        <v>311</v>
      </c>
    </row>
    <row r="46" spans="1:7" s="57" customFormat="1" ht="22.5">
      <c r="A46" s="64"/>
      <c r="B46" s="64"/>
      <c r="C46" s="61" t="s">
        <v>312</v>
      </c>
      <c r="D46" s="63" t="s">
        <v>313</v>
      </c>
      <c r="E46" s="139" t="s">
        <v>314</v>
      </c>
      <c r="F46" s="139" t="s">
        <v>219</v>
      </c>
      <c r="G46" s="139" t="s">
        <v>315</v>
      </c>
    </row>
    <row r="47" spans="1:7" s="57" customFormat="1" ht="12.75">
      <c r="A47" s="64"/>
      <c r="B47" s="64"/>
      <c r="C47" s="61" t="s">
        <v>21</v>
      </c>
      <c r="D47" s="63" t="s">
        <v>22</v>
      </c>
      <c r="E47" s="139" t="s">
        <v>316</v>
      </c>
      <c r="F47" s="139" t="s">
        <v>317</v>
      </c>
      <c r="G47" s="139" t="s">
        <v>318</v>
      </c>
    </row>
    <row r="48" spans="1:7" s="57" customFormat="1" ht="12.75">
      <c r="A48" s="64"/>
      <c r="B48" s="64"/>
      <c r="C48" s="61" t="s">
        <v>25</v>
      </c>
      <c r="D48" s="63" t="s">
        <v>26</v>
      </c>
      <c r="E48" s="139" t="s">
        <v>319</v>
      </c>
      <c r="F48" s="139" t="s">
        <v>320</v>
      </c>
      <c r="G48" s="139" t="s">
        <v>321</v>
      </c>
    </row>
    <row r="49" spans="1:7" s="57" customFormat="1" ht="22.5">
      <c r="A49" s="64"/>
      <c r="B49" s="64"/>
      <c r="C49" s="61" t="s">
        <v>322</v>
      </c>
      <c r="D49" s="63" t="s">
        <v>323</v>
      </c>
      <c r="E49" s="139" t="s">
        <v>324</v>
      </c>
      <c r="F49" s="139" t="s">
        <v>325</v>
      </c>
      <c r="G49" s="139" t="s">
        <v>62</v>
      </c>
    </row>
    <row r="50" spans="1:7" s="57" customFormat="1" ht="12.75">
      <c r="A50" s="64"/>
      <c r="B50" s="64"/>
      <c r="C50" s="61" t="s">
        <v>38</v>
      </c>
      <c r="D50" s="63" t="s">
        <v>39</v>
      </c>
      <c r="E50" s="139" t="s">
        <v>326</v>
      </c>
      <c r="F50" s="139" t="s">
        <v>327</v>
      </c>
      <c r="G50" s="139" t="s">
        <v>62</v>
      </c>
    </row>
    <row r="51" spans="1:7" s="57" customFormat="1" ht="12.75">
      <c r="A51" s="64"/>
      <c r="B51" s="64"/>
      <c r="C51" s="61" t="s">
        <v>27</v>
      </c>
      <c r="D51" s="63" t="s">
        <v>28</v>
      </c>
      <c r="E51" s="139" t="s">
        <v>328</v>
      </c>
      <c r="F51" s="139" t="s">
        <v>329</v>
      </c>
      <c r="G51" s="139" t="s">
        <v>330</v>
      </c>
    </row>
    <row r="52" spans="1:7" s="57" customFormat="1" ht="22.5">
      <c r="A52" s="64"/>
      <c r="B52" s="64"/>
      <c r="C52" s="61" t="s">
        <v>198</v>
      </c>
      <c r="D52" s="63" t="s">
        <v>199</v>
      </c>
      <c r="E52" s="139" t="s">
        <v>331</v>
      </c>
      <c r="F52" s="139" t="s">
        <v>282</v>
      </c>
      <c r="G52" s="139" t="s">
        <v>332</v>
      </c>
    </row>
    <row r="53" spans="1:7" s="57" customFormat="1" ht="12.75">
      <c r="A53" s="64"/>
      <c r="B53" s="64"/>
      <c r="C53" s="61" t="s">
        <v>44</v>
      </c>
      <c r="D53" s="63" t="s">
        <v>45</v>
      </c>
      <c r="E53" s="139" t="s">
        <v>333</v>
      </c>
      <c r="F53" s="139" t="s">
        <v>303</v>
      </c>
      <c r="G53" s="139" t="s">
        <v>334</v>
      </c>
    </row>
    <row r="54" spans="1:7" s="57" customFormat="1" ht="12.75">
      <c r="A54" s="64"/>
      <c r="B54" s="64"/>
      <c r="C54" s="61" t="s">
        <v>127</v>
      </c>
      <c r="D54" s="63" t="s">
        <v>128</v>
      </c>
      <c r="E54" s="139" t="s">
        <v>335</v>
      </c>
      <c r="F54" s="139" t="s">
        <v>336</v>
      </c>
      <c r="G54" s="139" t="s">
        <v>337</v>
      </c>
    </row>
    <row r="55" spans="1:7" s="57" customFormat="1" ht="12.75">
      <c r="A55" s="64"/>
      <c r="B55" s="64"/>
      <c r="C55" s="61" t="s">
        <v>29</v>
      </c>
      <c r="D55" s="63" t="s">
        <v>30</v>
      </c>
      <c r="E55" s="139" t="s">
        <v>338</v>
      </c>
      <c r="F55" s="139" t="s">
        <v>339</v>
      </c>
      <c r="G55" s="139" t="s">
        <v>340</v>
      </c>
    </row>
    <row r="56" spans="1:7" s="57" customFormat="1" ht="12.75">
      <c r="A56" s="64"/>
      <c r="B56" s="64"/>
      <c r="C56" s="61" t="s">
        <v>63</v>
      </c>
      <c r="D56" s="63" t="s">
        <v>31</v>
      </c>
      <c r="E56" s="139" t="s">
        <v>341</v>
      </c>
      <c r="F56" s="139" t="s">
        <v>342</v>
      </c>
      <c r="G56" s="139" t="s">
        <v>343</v>
      </c>
    </row>
    <row r="57" spans="1:7" s="57" customFormat="1" ht="22.5">
      <c r="A57" s="64"/>
      <c r="B57" s="64"/>
      <c r="C57" s="61" t="s">
        <v>46</v>
      </c>
      <c r="D57" s="63" t="s">
        <v>47</v>
      </c>
      <c r="E57" s="139" t="s">
        <v>344</v>
      </c>
      <c r="F57" s="139" t="s">
        <v>345</v>
      </c>
      <c r="G57" s="139" t="s">
        <v>62</v>
      </c>
    </row>
    <row r="58" spans="1:7" s="57" customFormat="1" ht="22.5">
      <c r="A58" s="60"/>
      <c r="B58" s="61" t="s">
        <v>131</v>
      </c>
      <c r="C58" s="62"/>
      <c r="D58" s="63" t="s">
        <v>132</v>
      </c>
      <c r="E58" s="139" t="s">
        <v>133</v>
      </c>
      <c r="F58" s="139" t="s">
        <v>346</v>
      </c>
      <c r="G58" s="139" t="s">
        <v>134</v>
      </c>
    </row>
    <row r="59" spans="1:7" s="57" customFormat="1" ht="12.75" customHeight="1">
      <c r="A59" s="64"/>
      <c r="B59" s="64"/>
      <c r="C59" s="61" t="s">
        <v>121</v>
      </c>
      <c r="D59" s="63" t="s">
        <v>122</v>
      </c>
      <c r="E59" s="139" t="s">
        <v>347</v>
      </c>
      <c r="F59" s="139" t="s">
        <v>346</v>
      </c>
      <c r="G59" s="139" t="s">
        <v>62</v>
      </c>
    </row>
    <row r="60" spans="1:7" s="57" customFormat="1">
      <c r="A60" s="60"/>
      <c r="B60" s="61" t="s">
        <v>68</v>
      </c>
      <c r="C60" s="62"/>
      <c r="D60" s="63" t="s">
        <v>69</v>
      </c>
      <c r="E60" s="139" t="s">
        <v>348</v>
      </c>
      <c r="F60" s="139" t="s">
        <v>349</v>
      </c>
      <c r="G60" s="139" t="s">
        <v>350</v>
      </c>
    </row>
    <row r="61" spans="1:7" s="57" customFormat="1" ht="22.5">
      <c r="A61" s="64"/>
      <c r="B61" s="64"/>
      <c r="C61" s="61" t="s">
        <v>351</v>
      </c>
      <c r="D61" s="63" t="s">
        <v>352</v>
      </c>
      <c r="E61" s="139" t="s">
        <v>353</v>
      </c>
      <c r="F61" s="139" t="s">
        <v>349</v>
      </c>
      <c r="G61" s="139" t="s">
        <v>354</v>
      </c>
    </row>
    <row r="62" spans="1:7" s="57" customFormat="1" ht="12.75">
      <c r="A62" s="64"/>
      <c r="B62" s="64"/>
      <c r="C62" s="61" t="s">
        <v>21</v>
      </c>
      <c r="D62" s="63" t="s">
        <v>22</v>
      </c>
      <c r="E62" s="139" t="s">
        <v>355</v>
      </c>
      <c r="F62" s="139" t="s">
        <v>356</v>
      </c>
      <c r="G62" s="139" t="s">
        <v>357</v>
      </c>
    </row>
    <row r="63" spans="1:7" s="57" customFormat="1" ht="12.75">
      <c r="A63" s="64"/>
      <c r="B63" s="64"/>
      <c r="C63" s="61" t="s">
        <v>25</v>
      </c>
      <c r="D63" s="63" t="s">
        <v>26</v>
      </c>
      <c r="E63" s="139" t="s">
        <v>358</v>
      </c>
      <c r="F63" s="139" t="s">
        <v>359</v>
      </c>
      <c r="G63" s="139" t="s">
        <v>360</v>
      </c>
    </row>
    <row r="64" spans="1:7" s="57" customFormat="1" ht="15" customHeight="1">
      <c r="A64" s="64"/>
      <c r="B64" s="64"/>
      <c r="C64" s="61" t="s">
        <v>38</v>
      </c>
      <c r="D64" s="63" t="s">
        <v>39</v>
      </c>
      <c r="E64" s="139" t="s">
        <v>361</v>
      </c>
      <c r="F64" s="139" t="s">
        <v>362</v>
      </c>
      <c r="G64" s="139" t="s">
        <v>62</v>
      </c>
    </row>
    <row r="65" spans="1:7" s="57" customFormat="1" ht="15" customHeight="1">
      <c r="A65" s="64"/>
      <c r="B65" s="64"/>
      <c r="C65" s="61" t="s">
        <v>27</v>
      </c>
      <c r="D65" s="63" t="s">
        <v>28</v>
      </c>
      <c r="E65" s="139" t="s">
        <v>363</v>
      </c>
      <c r="F65" s="139" t="s">
        <v>364</v>
      </c>
      <c r="G65" s="139" t="s">
        <v>365</v>
      </c>
    </row>
    <row r="66" spans="1:7" s="57" customFormat="1" ht="24" customHeight="1">
      <c r="A66" s="64"/>
      <c r="B66" s="64"/>
      <c r="C66" s="61" t="s">
        <v>44</v>
      </c>
      <c r="D66" s="63" t="s">
        <v>45</v>
      </c>
      <c r="E66" s="139" t="s">
        <v>366</v>
      </c>
      <c r="F66" s="139" t="s">
        <v>76</v>
      </c>
      <c r="G66" s="139" t="s">
        <v>367</v>
      </c>
    </row>
    <row r="67" spans="1:7" s="57" customFormat="1" ht="15" customHeight="1">
      <c r="A67" s="64"/>
      <c r="B67" s="64"/>
      <c r="C67" s="61" t="s">
        <v>204</v>
      </c>
      <c r="D67" s="63" t="s">
        <v>368</v>
      </c>
      <c r="E67" s="139" t="s">
        <v>369</v>
      </c>
      <c r="F67" s="139" t="s">
        <v>370</v>
      </c>
      <c r="G67" s="139" t="s">
        <v>371</v>
      </c>
    </row>
    <row r="68" spans="1:7" s="57" customFormat="1" ht="15" customHeight="1">
      <c r="A68" s="64"/>
      <c r="B68" s="64"/>
      <c r="C68" s="61" t="s">
        <v>187</v>
      </c>
      <c r="D68" s="63" t="s">
        <v>188</v>
      </c>
      <c r="E68" s="139" t="s">
        <v>372</v>
      </c>
      <c r="F68" s="139" t="s">
        <v>373</v>
      </c>
      <c r="G68" s="139" t="s">
        <v>374</v>
      </c>
    </row>
    <row r="69" spans="1:7" s="57" customFormat="1" ht="31.5" customHeight="1">
      <c r="A69" s="64"/>
      <c r="B69" s="64"/>
      <c r="C69" s="61" t="s">
        <v>63</v>
      </c>
      <c r="D69" s="63" t="s">
        <v>31</v>
      </c>
      <c r="E69" s="139" t="s">
        <v>375</v>
      </c>
      <c r="F69" s="139" t="s">
        <v>376</v>
      </c>
      <c r="G69" s="139" t="s">
        <v>377</v>
      </c>
    </row>
    <row r="70" spans="1:7" s="57" customFormat="1" ht="15" customHeight="1">
      <c r="A70" s="64"/>
      <c r="B70" s="64"/>
      <c r="C70" s="61" t="s">
        <v>46</v>
      </c>
      <c r="D70" s="63" t="s">
        <v>47</v>
      </c>
      <c r="E70" s="139" t="s">
        <v>378</v>
      </c>
      <c r="F70" s="139" t="s">
        <v>379</v>
      </c>
      <c r="G70" s="139" t="s">
        <v>62</v>
      </c>
    </row>
    <row r="71" spans="1:7" s="57" customFormat="1">
      <c r="A71" s="60"/>
      <c r="B71" s="61" t="s">
        <v>200</v>
      </c>
      <c r="C71" s="62"/>
      <c r="D71" s="63" t="s">
        <v>201</v>
      </c>
      <c r="E71" s="139" t="s">
        <v>380</v>
      </c>
      <c r="F71" s="139" t="s">
        <v>381</v>
      </c>
      <c r="G71" s="139" t="s">
        <v>382</v>
      </c>
    </row>
    <row r="72" spans="1:7" s="57" customFormat="1" ht="22.5">
      <c r="A72" s="64"/>
      <c r="B72" s="64"/>
      <c r="C72" s="61" t="s">
        <v>322</v>
      </c>
      <c r="D72" s="63" t="s">
        <v>323</v>
      </c>
      <c r="E72" s="139" t="s">
        <v>383</v>
      </c>
      <c r="F72" s="139" t="s">
        <v>384</v>
      </c>
      <c r="G72" s="139" t="s">
        <v>62</v>
      </c>
    </row>
    <row r="73" spans="1:7" s="57" customFormat="1" ht="12.75">
      <c r="A73" s="64"/>
      <c r="B73" s="64"/>
      <c r="C73" s="61" t="s">
        <v>127</v>
      </c>
      <c r="D73" s="63" t="s">
        <v>128</v>
      </c>
      <c r="E73" s="139" t="s">
        <v>385</v>
      </c>
      <c r="F73" s="139" t="s">
        <v>336</v>
      </c>
      <c r="G73" s="139" t="s">
        <v>386</v>
      </c>
    </row>
    <row r="74" spans="1:7" s="57" customFormat="1" ht="25.5" customHeight="1">
      <c r="A74" s="64"/>
      <c r="B74" s="64"/>
      <c r="C74" s="61" t="s">
        <v>29</v>
      </c>
      <c r="D74" s="63" t="s">
        <v>30</v>
      </c>
      <c r="E74" s="139" t="s">
        <v>387</v>
      </c>
      <c r="F74" s="139" t="s">
        <v>388</v>
      </c>
      <c r="G74" s="139" t="s">
        <v>389</v>
      </c>
    </row>
    <row r="75" spans="1:7" s="57" customFormat="1" ht="12.75">
      <c r="A75" s="64"/>
      <c r="B75" s="64"/>
      <c r="C75" s="61" t="s">
        <v>63</v>
      </c>
      <c r="D75" s="63" t="s">
        <v>31</v>
      </c>
      <c r="E75" s="139" t="s">
        <v>390</v>
      </c>
      <c r="F75" s="139" t="s">
        <v>391</v>
      </c>
      <c r="G75" s="139" t="s">
        <v>392</v>
      </c>
    </row>
    <row r="76" spans="1:7" s="57" customFormat="1" ht="22.5">
      <c r="A76" s="64"/>
      <c r="B76" s="64"/>
      <c r="C76" s="61" t="s">
        <v>46</v>
      </c>
      <c r="D76" s="63" t="s">
        <v>47</v>
      </c>
      <c r="E76" s="139" t="s">
        <v>378</v>
      </c>
      <c r="F76" s="139" t="s">
        <v>379</v>
      </c>
      <c r="G76" s="139" t="s">
        <v>62</v>
      </c>
    </row>
    <row r="77" spans="1:7" s="57" customFormat="1">
      <c r="A77" s="60"/>
      <c r="B77" s="61" t="s">
        <v>393</v>
      </c>
      <c r="C77" s="62"/>
      <c r="D77" s="63" t="s">
        <v>394</v>
      </c>
      <c r="E77" s="139" t="s">
        <v>395</v>
      </c>
      <c r="F77" s="139" t="s">
        <v>140</v>
      </c>
      <c r="G77" s="139" t="s">
        <v>396</v>
      </c>
    </row>
    <row r="78" spans="1:7" s="57" customFormat="1" ht="12.75">
      <c r="A78" s="64"/>
      <c r="B78" s="64"/>
      <c r="C78" s="61" t="s">
        <v>29</v>
      </c>
      <c r="D78" s="63" t="s">
        <v>30</v>
      </c>
      <c r="E78" s="139" t="s">
        <v>397</v>
      </c>
      <c r="F78" s="139" t="s">
        <v>140</v>
      </c>
      <c r="G78" s="139" t="s">
        <v>398</v>
      </c>
    </row>
    <row r="79" spans="1:7" s="57" customFormat="1">
      <c r="A79" s="60"/>
      <c r="B79" s="61" t="s">
        <v>399</v>
      </c>
      <c r="C79" s="62"/>
      <c r="D79" s="63" t="s">
        <v>400</v>
      </c>
      <c r="E79" s="139" t="s">
        <v>401</v>
      </c>
      <c r="F79" s="139" t="s">
        <v>402</v>
      </c>
      <c r="G79" s="139" t="s">
        <v>403</v>
      </c>
    </row>
    <row r="80" spans="1:7" s="57" customFormat="1" ht="12.75">
      <c r="A80" s="64"/>
      <c r="B80" s="64"/>
      <c r="C80" s="61" t="s">
        <v>27</v>
      </c>
      <c r="D80" s="63" t="s">
        <v>28</v>
      </c>
      <c r="E80" s="139" t="s">
        <v>404</v>
      </c>
      <c r="F80" s="139" t="s">
        <v>405</v>
      </c>
      <c r="G80" s="139" t="s">
        <v>406</v>
      </c>
    </row>
    <row r="81" spans="1:7" s="57" customFormat="1" ht="12.75">
      <c r="A81" s="64"/>
      <c r="B81" s="64"/>
      <c r="C81" s="61" t="s">
        <v>29</v>
      </c>
      <c r="D81" s="63" t="s">
        <v>30</v>
      </c>
      <c r="E81" s="139" t="s">
        <v>407</v>
      </c>
      <c r="F81" s="139" t="s">
        <v>408</v>
      </c>
      <c r="G81" s="139" t="s">
        <v>409</v>
      </c>
    </row>
    <row r="82" spans="1:7" s="57" customFormat="1" ht="12.75">
      <c r="A82" s="64"/>
      <c r="B82" s="64"/>
      <c r="C82" s="61" t="s">
        <v>187</v>
      </c>
      <c r="D82" s="63" t="s">
        <v>188</v>
      </c>
      <c r="E82" s="139" t="s">
        <v>410</v>
      </c>
      <c r="F82" s="139" t="s">
        <v>411</v>
      </c>
      <c r="G82" s="139" t="s">
        <v>412</v>
      </c>
    </row>
    <row r="83" spans="1:7" s="57" customFormat="1" ht="22.5">
      <c r="A83" s="64"/>
      <c r="B83" s="64"/>
      <c r="C83" s="61" t="s">
        <v>46</v>
      </c>
      <c r="D83" s="63" t="s">
        <v>47</v>
      </c>
      <c r="E83" s="139" t="s">
        <v>413</v>
      </c>
      <c r="F83" s="139" t="s">
        <v>414</v>
      </c>
      <c r="G83" s="139" t="s">
        <v>415</v>
      </c>
    </row>
    <row r="84" spans="1:7" s="57" customFormat="1">
      <c r="A84" s="60"/>
      <c r="B84" s="61" t="s">
        <v>416</v>
      </c>
      <c r="C84" s="62"/>
      <c r="D84" s="63" t="s">
        <v>417</v>
      </c>
      <c r="E84" s="139" t="s">
        <v>418</v>
      </c>
      <c r="F84" s="139" t="s">
        <v>62</v>
      </c>
      <c r="G84" s="139" t="s">
        <v>418</v>
      </c>
    </row>
    <row r="85" spans="1:7" s="57" customFormat="1" ht="12.75">
      <c r="A85" s="64"/>
      <c r="B85" s="64"/>
      <c r="C85" s="61" t="s">
        <v>21</v>
      </c>
      <c r="D85" s="63" t="s">
        <v>22</v>
      </c>
      <c r="E85" s="139" t="s">
        <v>419</v>
      </c>
      <c r="F85" s="139" t="s">
        <v>420</v>
      </c>
      <c r="G85" s="139" t="s">
        <v>421</v>
      </c>
    </row>
    <row r="86" spans="1:7" s="57" customFormat="1" ht="12.75">
      <c r="A86" s="64"/>
      <c r="B86" s="64"/>
      <c r="C86" s="61" t="s">
        <v>27</v>
      </c>
      <c r="D86" s="63" t="s">
        <v>28</v>
      </c>
      <c r="E86" s="139" t="s">
        <v>422</v>
      </c>
      <c r="F86" s="139" t="s">
        <v>423</v>
      </c>
      <c r="G86" s="139" t="s">
        <v>424</v>
      </c>
    </row>
    <row r="87" spans="1:7" s="57" customFormat="1" ht="12.75">
      <c r="A87" s="64"/>
      <c r="B87" s="64"/>
      <c r="C87" s="61" t="s">
        <v>127</v>
      </c>
      <c r="D87" s="63" t="s">
        <v>128</v>
      </c>
      <c r="E87" s="139" t="s">
        <v>425</v>
      </c>
      <c r="F87" s="139" t="s">
        <v>426</v>
      </c>
      <c r="G87" s="139" t="s">
        <v>62</v>
      </c>
    </row>
    <row r="88" spans="1:7" s="57" customFormat="1" ht="12.75">
      <c r="A88" s="64"/>
      <c r="B88" s="64"/>
      <c r="C88" s="61" t="s">
        <v>187</v>
      </c>
      <c r="D88" s="63" t="s">
        <v>188</v>
      </c>
      <c r="E88" s="139" t="s">
        <v>427</v>
      </c>
      <c r="F88" s="139" t="s">
        <v>428</v>
      </c>
      <c r="G88" s="139" t="s">
        <v>429</v>
      </c>
    </row>
    <row r="89" spans="1:7" s="57" customFormat="1" ht="22.5">
      <c r="A89" s="64"/>
      <c r="B89" s="64"/>
      <c r="C89" s="61" t="s">
        <v>46</v>
      </c>
      <c r="D89" s="63" t="s">
        <v>47</v>
      </c>
      <c r="E89" s="139" t="s">
        <v>430</v>
      </c>
      <c r="F89" s="139" t="s">
        <v>431</v>
      </c>
      <c r="G89" s="139" t="s">
        <v>432</v>
      </c>
    </row>
    <row r="90" spans="1:7" s="57" customFormat="1" ht="56.25">
      <c r="A90" s="60"/>
      <c r="B90" s="61" t="s">
        <v>433</v>
      </c>
      <c r="C90" s="62"/>
      <c r="D90" s="63" t="s">
        <v>434</v>
      </c>
      <c r="E90" s="139" t="s">
        <v>435</v>
      </c>
      <c r="F90" s="139" t="s">
        <v>436</v>
      </c>
      <c r="G90" s="139" t="s">
        <v>437</v>
      </c>
    </row>
    <row r="91" spans="1:7" s="57" customFormat="1" ht="22.5">
      <c r="A91" s="64"/>
      <c r="B91" s="64"/>
      <c r="C91" s="61" t="s">
        <v>351</v>
      </c>
      <c r="D91" s="63" t="s">
        <v>352</v>
      </c>
      <c r="E91" s="139" t="s">
        <v>435</v>
      </c>
      <c r="F91" s="139" t="s">
        <v>436</v>
      </c>
      <c r="G91" s="139" t="s">
        <v>437</v>
      </c>
    </row>
    <row r="92" spans="1:7" s="57" customFormat="1">
      <c r="A92" s="60"/>
      <c r="B92" s="61" t="s">
        <v>70</v>
      </c>
      <c r="C92" s="62"/>
      <c r="D92" s="63" t="s">
        <v>18</v>
      </c>
      <c r="E92" s="139" t="s">
        <v>135</v>
      </c>
      <c r="F92" s="139" t="s">
        <v>62</v>
      </c>
      <c r="G92" s="139" t="s">
        <v>135</v>
      </c>
    </row>
    <row r="93" spans="1:7" s="57" customFormat="1">
      <c r="A93" s="60"/>
      <c r="B93" s="64"/>
      <c r="C93" s="61" t="s">
        <v>21</v>
      </c>
      <c r="D93" s="63" t="s">
        <v>22</v>
      </c>
      <c r="E93" s="139" t="s">
        <v>556</v>
      </c>
      <c r="F93" s="139" t="s">
        <v>557</v>
      </c>
      <c r="G93" s="139" t="s">
        <v>558</v>
      </c>
    </row>
    <row r="94" spans="1:7" s="57" customFormat="1">
      <c r="A94" s="60"/>
      <c r="B94" s="64"/>
      <c r="C94" s="61" t="s">
        <v>23</v>
      </c>
      <c r="D94" s="63" t="s">
        <v>24</v>
      </c>
      <c r="E94" s="139" t="s">
        <v>559</v>
      </c>
      <c r="F94" s="139" t="s">
        <v>560</v>
      </c>
      <c r="G94" s="139" t="s">
        <v>561</v>
      </c>
    </row>
    <row r="95" spans="1:7" s="57" customFormat="1" ht="12.75">
      <c r="A95" s="64"/>
      <c r="B95" s="64"/>
      <c r="C95" s="61" t="s">
        <v>38</v>
      </c>
      <c r="D95" s="63" t="s">
        <v>39</v>
      </c>
      <c r="E95" s="139" t="s">
        <v>438</v>
      </c>
      <c r="F95" s="139" t="s">
        <v>562</v>
      </c>
      <c r="G95" s="139" t="s">
        <v>563</v>
      </c>
    </row>
    <row r="96" spans="1:7" s="57" customFormat="1" ht="22.5">
      <c r="A96" s="64"/>
      <c r="B96" s="64"/>
      <c r="C96" s="61" t="s">
        <v>46</v>
      </c>
      <c r="D96" s="63" t="s">
        <v>47</v>
      </c>
      <c r="E96" s="139" t="s">
        <v>439</v>
      </c>
      <c r="F96" s="139" t="s">
        <v>440</v>
      </c>
      <c r="G96" s="139" t="s">
        <v>62</v>
      </c>
    </row>
    <row r="97" spans="1:7" s="57" customFormat="1" ht="12.75">
      <c r="A97" s="58" t="s">
        <v>40</v>
      </c>
      <c r="B97" s="58"/>
      <c r="C97" s="58"/>
      <c r="D97" s="59" t="s">
        <v>41</v>
      </c>
      <c r="E97" s="138" t="s">
        <v>136</v>
      </c>
      <c r="F97" s="138" t="s">
        <v>209</v>
      </c>
      <c r="G97" s="138" t="s">
        <v>441</v>
      </c>
    </row>
    <row r="98" spans="1:7" s="57" customFormat="1">
      <c r="A98" s="60"/>
      <c r="B98" s="61" t="s">
        <v>442</v>
      </c>
      <c r="C98" s="62"/>
      <c r="D98" s="63" t="s">
        <v>443</v>
      </c>
      <c r="E98" s="139" t="s">
        <v>444</v>
      </c>
      <c r="F98" s="139" t="s">
        <v>62</v>
      </c>
      <c r="G98" s="139" t="s">
        <v>444</v>
      </c>
    </row>
    <row r="99" spans="1:7" s="57" customFormat="1" ht="12.75">
      <c r="A99" s="64"/>
      <c r="B99" s="64"/>
      <c r="C99" s="61" t="s">
        <v>23</v>
      </c>
      <c r="D99" s="63" t="s">
        <v>24</v>
      </c>
      <c r="E99" s="139" t="s">
        <v>445</v>
      </c>
      <c r="F99" s="139" t="s">
        <v>446</v>
      </c>
      <c r="G99" s="139" t="s">
        <v>447</v>
      </c>
    </row>
    <row r="100" spans="1:7" s="57" customFormat="1" ht="12.75">
      <c r="A100" s="64"/>
      <c r="B100" s="64"/>
      <c r="C100" s="61" t="s">
        <v>25</v>
      </c>
      <c r="D100" s="63" t="s">
        <v>26</v>
      </c>
      <c r="E100" s="139" t="s">
        <v>448</v>
      </c>
      <c r="F100" s="139" t="s">
        <v>449</v>
      </c>
      <c r="G100" s="139" t="s">
        <v>450</v>
      </c>
    </row>
    <row r="101" spans="1:7" s="57" customFormat="1" ht="12.75">
      <c r="A101" s="64"/>
      <c r="B101" s="64"/>
      <c r="C101" s="61" t="s">
        <v>187</v>
      </c>
      <c r="D101" s="63" t="s">
        <v>188</v>
      </c>
      <c r="E101" s="139" t="s">
        <v>451</v>
      </c>
      <c r="F101" s="139" t="s">
        <v>452</v>
      </c>
      <c r="G101" s="139" t="s">
        <v>276</v>
      </c>
    </row>
    <row r="102" spans="1:7" s="57" customFormat="1" ht="22.5">
      <c r="A102" s="64"/>
      <c r="B102" s="64"/>
      <c r="C102" s="61" t="s">
        <v>46</v>
      </c>
      <c r="D102" s="63" t="s">
        <v>47</v>
      </c>
      <c r="E102" s="139" t="s">
        <v>453</v>
      </c>
      <c r="F102" s="139" t="s">
        <v>454</v>
      </c>
      <c r="G102" s="139" t="s">
        <v>62</v>
      </c>
    </row>
    <row r="103" spans="1:7" s="57" customFormat="1" ht="45">
      <c r="A103" s="60"/>
      <c r="B103" s="61" t="s">
        <v>202</v>
      </c>
      <c r="C103" s="62"/>
      <c r="D103" s="63" t="s">
        <v>203</v>
      </c>
      <c r="E103" s="139" t="s">
        <v>455</v>
      </c>
      <c r="F103" s="139" t="s">
        <v>456</v>
      </c>
      <c r="G103" s="139" t="s">
        <v>457</v>
      </c>
    </row>
    <row r="104" spans="1:7" s="57" customFormat="1" ht="12.75">
      <c r="A104" s="64"/>
      <c r="B104" s="64"/>
      <c r="C104" s="61" t="s">
        <v>27</v>
      </c>
      <c r="D104" s="63" t="s">
        <v>28</v>
      </c>
      <c r="E104" s="139" t="s">
        <v>458</v>
      </c>
      <c r="F104" s="139" t="s">
        <v>459</v>
      </c>
      <c r="G104" s="139" t="s">
        <v>460</v>
      </c>
    </row>
    <row r="105" spans="1:7" s="57" customFormat="1" ht="12.75">
      <c r="A105" s="64"/>
      <c r="B105" s="64"/>
      <c r="C105" s="61" t="s">
        <v>44</v>
      </c>
      <c r="D105" s="63" t="s">
        <v>45</v>
      </c>
      <c r="E105" s="139" t="s">
        <v>461</v>
      </c>
      <c r="F105" s="139" t="s">
        <v>462</v>
      </c>
      <c r="G105" s="139" t="s">
        <v>463</v>
      </c>
    </row>
    <row r="106" spans="1:7" s="57" customFormat="1" ht="12.75">
      <c r="A106" s="64"/>
      <c r="B106" s="64"/>
      <c r="C106" s="61" t="s">
        <v>29</v>
      </c>
      <c r="D106" s="63" t="s">
        <v>30</v>
      </c>
      <c r="E106" s="139" t="s">
        <v>464</v>
      </c>
      <c r="F106" s="139" t="s">
        <v>456</v>
      </c>
      <c r="G106" s="139" t="s">
        <v>465</v>
      </c>
    </row>
    <row r="107" spans="1:7" s="57" customFormat="1" ht="22.5">
      <c r="A107" s="60"/>
      <c r="B107" s="61" t="s">
        <v>466</v>
      </c>
      <c r="C107" s="62"/>
      <c r="D107" s="63" t="s">
        <v>467</v>
      </c>
      <c r="E107" s="139" t="s">
        <v>468</v>
      </c>
      <c r="F107" s="139" t="s">
        <v>346</v>
      </c>
      <c r="G107" s="139" t="s">
        <v>469</v>
      </c>
    </row>
    <row r="108" spans="1:7" s="57" customFormat="1" ht="12.75">
      <c r="A108" s="64"/>
      <c r="B108" s="64"/>
      <c r="C108" s="61" t="s">
        <v>42</v>
      </c>
      <c r="D108" s="63" t="s">
        <v>43</v>
      </c>
      <c r="E108" s="139" t="s">
        <v>468</v>
      </c>
      <c r="F108" s="139" t="s">
        <v>346</v>
      </c>
      <c r="G108" s="139" t="s">
        <v>469</v>
      </c>
    </row>
    <row r="109" spans="1:7" s="57" customFormat="1">
      <c r="A109" s="60"/>
      <c r="B109" s="61" t="s">
        <v>114</v>
      </c>
      <c r="C109" s="62"/>
      <c r="D109" s="63" t="s">
        <v>115</v>
      </c>
      <c r="E109" s="139" t="s">
        <v>137</v>
      </c>
      <c r="F109" s="139" t="s">
        <v>470</v>
      </c>
      <c r="G109" s="139" t="s">
        <v>471</v>
      </c>
    </row>
    <row r="110" spans="1:7" s="57" customFormat="1" ht="12.75">
      <c r="A110" s="64"/>
      <c r="B110" s="64"/>
      <c r="C110" s="61" t="s">
        <v>42</v>
      </c>
      <c r="D110" s="63" t="s">
        <v>43</v>
      </c>
      <c r="E110" s="139" t="s">
        <v>137</v>
      </c>
      <c r="F110" s="139" t="s">
        <v>470</v>
      </c>
      <c r="G110" s="139" t="s">
        <v>471</v>
      </c>
    </row>
    <row r="111" spans="1:7" s="57" customFormat="1">
      <c r="A111" s="60"/>
      <c r="B111" s="61" t="s">
        <v>472</v>
      </c>
      <c r="C111" s="62"/>
      <c r="D111" s="63" t="s">
        <v>473</v>
      </c>
      <c r="E111" s="139" t="s">
        <v>474</v>
      </c>
      <c r="F111" s="139" t="s">
        <v>475</v>
      </c>
      <c r="G111" s="139" t="s">
        <v>476</v>
      </c>
    </row>
    <row r="112" spans="1:7" s="57" customFormat="1" ht="12.75">
      <c r="A112" s="64"/>
      <c r="B112" s="64"/>
      <c r="C112" s="61" t="s">
        <v>23</v>
      </c>
      <c r="D112" s="63" t="s">
        <v>24</v>
      </c>
      <c r="E112" s="139" t="s">
        <v>477</v>
      </c>
      <c r="F112" s="139" t="s">
        <v>478</v>
      </c>
      <c r="G112" s="139" t="s">
        <v>479</v>
      </c>
    </row>
    <row r="113" spans="1:7" s="57" customFormat="1" ht="12.75">
      <c r="A113" s="64"/>
      <c r="B113" s="64"/>
      <c r="C113" s="61" t="s">
        <v>25</v>
      </c>
      <c r="D113" s="63" t="s">
        <v>26</v>
      </c>
      <c r="E113" s="139" t="s">
        <v>480</v>
      </c>
      <c r="F113" s="139" t="s">
        <v>481</v>
      </c>
      <c r="G113" s="139" t="s">
        <v>482</v>
      </c>
    </row>
    <row r="114" spans="1:7" s="57" customFormat="1" ht="22.5">
      <c r="A114" s="60"/>
      <c r="B114" s="61" t="s">
        <v>74</v>
      </c>
      <c r="C114" s="62"/>
      <c r="D114" s="63" t="s">
        <v>75</v>
      </c>
      <c r="E114" s="139" t="s">
        <v>483</v>
      </c>
      <c r="F114" s="139" t="s">
        <v>484</v>
      </c>
      <c r="G114" s="139" t="s">
        <v>485</v>
      </c>
    </row>
    <row r="115" spans="1:7" s="57" customFormat="1" ht="12.75">
      <c r="A115" s="64"/>
      <c r="B115" s="64"/>
      <c r="C115" s="61" t="s">
        <v>23</v>
      </c>
      <c r="D115" s="63" t="s">
        <v>24</v>
      </c>
      <c r="E115" s="139" t="s">
        <v>486</v>
      </c>
      <c r="F115" s="139" t="s">
        <v>487</v>
      </c>
      <c r="G115" s="139" t="s">
        <v>62</v>
      </c>
    </row>
    <row r="116" spans="1:7" s="57" customFormat="1" ht="12.75">
      <c r="A116" s="64"/>
      <c r="B116" s="64"/>
      <c r="C116" s="61" t="s">
        <v>25</v>
      </c>
      <c r="D116" s="63" t="s">
        <v>26</v>
      </c>
      <c r="E116" s="139" t="s">
        <v>488</v>
      </c>
      <c r="F116" s="139" t="s">
        <v>489</v>
      </c>
      <c r="G116" s="139" t="s">
        <v>62</v>
      </c>
    </row>
    <row r="117" spans="1:7" s="57" customFormat="1" ht="12.75">
      <c r="A117" s="64"/>
      <c r="B117" s="64"/>
      <c r="C117" s="61" t="s">
        <v>38</v>
      </c>
      <c r="D117" s="63" t="s">
        <v>39</v>
      </c>
      <c r="E117" s="139" t="s">
        <v>490</v>
      </c>
      <c r="F117" s="139" t="s">
        <v>491</v>
      </c>
      <c r="G117" s="139" t="s">
        <v>485</v>
      </c>
    </row>
    <row r="118" spans="1:7" s="57" customFormat="1">
      <c r="A118" s="60"/>
      <c r="B118" s="61" t="s">
        <v>54</v>
      </c>
      <c r="C118" s="62"/>
      <c r="D118" s="63" t="s">
        <v>18</v>
      </c>
      <c r="E118" s="139" t="s">
        <v>492</v>
      </c>
      <c r="F118" s="139" t="s">
        <v>493</v>
      </c>
      <c r="G118" s="139" t="s">
        <v>494</v>
      </c>
    </row>
    <row r="119" spans="1:7" s="57" customFormat="1" ht="12.75">
      <c r="A119" s="64"/>
      <c r="B119" s="64"/>
      <c r="C119" s="61" t="s">
        <v>42</v>
      </c>
      <c r="D119" s="63" t="s">
        <v>43</v>
      </c>
      <c r="E119" s="139" t="s">
        <v>495</v>
      </c>
      <c r="F119" s="139" t="s">
        <v>496</v>
      </c>
      <c r="G119" s="139" t="s">
        <v>497</v>
      </c>
    </row>
    <row r="120" spans="1:7" s="57" customFormat="1" ht="12.75">
      <c r="A120" s="64"/>
      <c r="B120" s="64"/>
      <c r="C120" s="61" t="s">
        <v>29</v>
      </c>
      <c r="D120" s="63" t="s">
        <v>30</v>
      </c>
      <c r="E120" s="139" t="s">
        <v>498</v>
      </c>
      <c r="F120" s="139" t="s">
        <v>499</v>
      </c>
      <c r="G120" s="139" t="s">
        <v>500</v>
      </c>
    </row>
    <row r="121" spans="1:7" s="57" customFormat="1" ht="12.75">
      <c r="A121" s="58" t="s">
        <v>501</v>
      </c>
      <c r="B121" s="58"/>
      <c r="C121" s="58"/>
      <c r="D121" s="59" t="s">
        <v>502</v>
      </c>
      <c r="E121" s="138" t="s">
        <v>503</v>
      </c>
      <c r="F121" s="138" t="s">
        <v>62</v>
      </c>
      <c r="G121" s="138" t="s">
        <v>503</v>
      </c>
    </row>
    <row r="122" spans="1:7" s="57" customFormat="1">
      <c r="A122" s="60"/>
      <c r="B122" s="61" t="s">
        <v>504</v>
      </c>
      <c r="C122" s="62"/>
      <c r="D122" s="63" t="s">
        <v>505</v>
      </c>
      <c r="E122" s="139" t="s">
        <v>506</v>
      </c>
      <c r="F122" s="139" t="s">
        <v>62</v>
      </c>
      <c r="G122" s="139" t="s">
        <v>506</v>
      </c>
    </row>
    <row r="123" spans="1:7" s="57" customFormat="1" ht="12.75">
      <c r="A123" s="64"/>
      <c r="B123" s="64"/>
      <c r="C123" s="61" t="s">
        <v>27</v>
      </c>
      <c r="D123" s="63" t="s">
        <v>28</v>
      </c>
      <c r="E123" s="139" t="s">
        <v>507</v>
      </c>
      <c r="F123" s="139" t="s">
        <v>508</v>
      </c>
      <c r="G123" s="139" t="s">
        <v>509</v>
      </c>
    </row>
    <row r="124" spans="1:7" s="57" customFormat="1" ht="12.75">
      <c r="A124" s="64"/>
      <c r="B124" s="64"/>
      <c r="C124" s="61" t="s">
        <v>29</v>
      </c>
      <c r="D124" s="63" t="s">
        <v>30</v>
      </c>
      <c r="E124" s="139" t="s">
        <v>508</v>
      </c>
      <c r="F124" s="139" t="s">
        <v>510</v>
      </c>
      <c r="G124" s="139" t="s">
        <v>62</v>
      </c>
    </row>
    <row r="125" spans="1:7" s="57" customFormat="1" ht="22.5">
      <c r="A125" s="58" t="s">
        <v>77</v>
      </c>
      <c r="B125" s="58"/>
      <c r="C125" s="58"/>
      <c r="D125" s="59" t="s">
        <v>123</v>
      </c>
      <c r="E125" s="138" t="s">
        <v>511</v>
      </c>
      <c r="F125" s="138" t="s">
        <v>62</v>
      </c>
      <c r="G125" s="138" t="s">
        <v>511</v>
      </c>
    </row>
    <row r="126" spans="1:7" s="57" customFormat="1">
      <c r="A126" s="60"/>
      <c r="B126" s="61" t="s">
        <v>512</v>
      </c>
      <c r="C126" s="62"/>
      <c r="D126" s="63" t="s">
        <v>513</v>
      </c>
      <c r="E126" s="139" t="s">
        <v>514</v>
      </c>
      <c r="F126" s="139" t="s">
        <v>292</v>
      </c>
      <c r="G126" s="139" t="s">
        <v>515</v>
      </c>
    </row>
    <row r="127" spans="1:7" s="57" customFormat="1" ht="12.75">
      <c r="A127" s="64"/>
      <c r="B127" s="64"/>
      <c r="C127" s="61" t="s">
        <v>29</v>
      </c>
      <c r="D127" s="63" t="s">
        <v>30</v>
      </c>
      <c r="E127" s="139" t="s">
        <v>516</v>
      </c>
      <c r="F127" s="139" t="s">
        <v>292</v>
      </c>
      <c r="G127" s="139" t="s">
        <v>517</v>
      </c>
    </row>
    <row r="128" spans="1:7" s="57" customFormat="1">
      <c r="A128" s="60"/>
      <c r="B128" s="61" t="s">
        <v>518</v>
      </c>
      <c r="C128" s="62"/>
      <c r="D128" s="63" t="s">
        <v>519</v>
      </c>
      <c r="E128" s="139" t="s">
        <v>520</v>
      </c>
      <c r="F128" s="139" t="s">
        <v>521</v>
      </c>
      <c r="G128" s="139" t="s">
        <v>522</v>
      </c>
    </row>
    <row r="129" spans="1:12" s="57" customFormat="1" ht="12.75">
      <c r="A129" s="64"/>
      <c r="B129" s="64"/>
      <c r="C129" s="61" t="s">
        <v>29</v>
      </c>
      <c r="D129" s="63" t="s">
        <v>30</v>
      </c>
      <c r="E129" s="139" t="s">
        <v>523</v>
      </c>
      <c r="F129" s="139" t="s">
        <v>521</v>
      </c>
      <c r="G129" s="139" t="s">
        <v>524</v>
      </c>
    </row>
    <row r="130" spans="1:12" s="57" customFormat="1">
      <c r="A130" s="284"/>
      <c r="B130" s="284"/>
      <c r="C130" s="284"/>
      <c r="D130" s="285"/>
      <c r="E130" s="285"/>
      <c r="F130" s="285"/>
      <c r="G130" s="285"/>
    </row>
    <row r="131" spans="1:12" s="57" customFormat="1" ht="12.75">
      <c r="A131" s="303" t="s">
        <v>55</v>
      </c>
      <c r="B131" s="303"/>
      <c r="C131" s="303"/>
      <c r="D131" s="303"/>
      <c r="E131" s="140" t="s">
        <v>525</v>
      </c>
      <c r="F131" s="140" t="s">
        <v>209</v>
      </c>
      <c r="G131" s="140" t="s">
        <v>526</v>
      </c>
    </row>
    <row r="133" spans="1:12">
      <c r="A133" s="1"/>
      <c r="B133" s="301" t="s">
        <v>61</v>
      </c>
      <c r="C133" s="301"/>
      <c r="D133" s="301"/>
      <c r="E133" s="1"/>
      <c r="F133" s="1"/>
      <c r="G133" s="1"/>
    </row>
    <row r="134" spans="1:12" s="49" customFormat="1" ht="21" customHeight="1">
      <c r="A134" s="251" t="s">
        <v>527</v>
      </c>
      <c r="B134" s="302" t="s">
        <v>528</v>
      </c>
      <c r="C134" s="302"/>
      <c r="D134" s="302"/>
      <c r="E134" s="252">
        <f>E136+E139+E140+E142+E141</f>
        <v>22709914.489999998</v>
      </c>
      <c r="F134" s="252">
        <f t="shared" ref="F134:G134" si="0">F136+F139+F140+F142+F141</f>
        <v>-19935</v>
      </c>
      <c r="G134" s="253">
        <f t="shared" si="0"/>
        <v>22689979.489999998</v>
      </c>
    </row>
    <row r="135" spans="1:12" s="49" customFormat="1">
      <c r="A135" s="251"/>
      <c r="B135" s="295" t="s">
        <v>529</v>
      </c>
      <c r="C135" s="296"/>
      <c r="D135" s="297"/>
      <c r="E135" s="254"/>
      <c r="F135" s="255"/>
      <c r="G135" s="255"/>
    </row>
    <row r="136" spans="1:12" s="49" customFormat="1" ht="21" customHeight="1">
      <c r="A136" s="251"/>
      <c r="B136" s="251" t="s">
        <v>530</v>
      </c>
      <c r="C136" s="300" t="s">
        <v>531</v>
      </c>
      <c r="D136" s="300"/>
      <c r="E136" s="252">
        <f>E137+E138</f>
        <v>14021107.969999999</v>
      </c>
      <c r="F136" s="252">
        <f>F137+F138</f>
        <v>-25418</v>
      </c>
      <c r="G136" s="253">
        <f t="shared" ref="G136" si="1">G137+G138</f>
        <v>13995689.969999999</v>
      </c>
    </row>
    <row r="137" spans="1:12" s="49" customFormat="1" ht="19.5" customHeight="1">
      <c r="A137" s="251"/>
      <c r="B137" s="251"/>
      <c r="C137" s="300" t="s">
        <v>532</v>
      </c>
      <c r="D137" s="300"/>
      <c r="E137" s="252">
        <v>8769529.7699999996</v>
      </c>
      <c r="F137" s="256">
        <v>-5156</v>
      </c>
      <c r="G137" s="256">
        <f>E137+F137</f>
        <v>8764373.7699999996</v>
      </c>
    </row>
    <row r="138" spans="1:12" s="49" customFormat="1" ht="24" customHeight="1">
      <c r="A138" s="251"/>
      <c r="B138" s="251"/>
      <c r="C138" s="300" t="s">
        <v>533</v>
      </c>
      <c r="D138" s="300"/>
      <c r="E138" s="252">
        <v>5251578.2</v>
      </c>
      <c r="F138" s="256">
        <v>-20262</v>
      </c>
      <c r="G138" s="256">
        <f t="shared" ref="G138:G146" si="2">E138+F138</f>
        <v>5231316.2</v>
      </c>
    </row>
    <row r="139" spans="1:12" s="49" customFormat="1">
      <c r="A139" s="251"/>
      <c r="B139" s="251" t="s">
        <v>534</v>
      </c>
      <c r="C139" s="290" t="s">
        <v>535</v>
      </c>
      <c r="D139" s="299"/>
      <c r="E139" s="252">
        <v>6157942</v>
      </c>
      <c r="F139" s="256">
        <v>-12700</v>
      </c>
      <c r="G139" s="256">
        <f t="shared" si="2"/>
        <v>6145242</v>
      </c>
    </row>
    <row r="140" spans="1:12" s="49" customFormat="1">
      <c r="A140" s="251"/>
      <c r="B140" s="251" t="s">
        <v>536</v>
      </c>
      <c r="C140" s="300" t="s">
        <v>537</v>
      </c>
      <c r="D140" s="300"/>
      <c r="E140" s="252">
        <v>2259764.52</v>
      </c>
      <c r="F140" s="256">
        <v>18183</v>
      </c>
      <c r="G140" s="256">
        <f t="shared" si="2"/>
        <v>2277947.52</v>
      </c>
    </row>
    <row r="141" spans="1:12" s="49" customFormat="1" ht="31.5" customHeight="1">
      <c r="A141" s="251"/>
      <c r="B141" s="251" t="s">
        <v>538</v>
      </c>
      <c r="C141" s="290" t="s">
        <v>539</v>
      </c>
      <c r="D141" s="297"/>
      <c r="E141" s="252">
        <v>26700</v>
      </c>
      <c r="F141" s="256"/>
      <c r="G141" s="256">
        <f t="shared" si="2"/>
        <v>26700</v>
      </c>
    </row>
    <row r="142" spans="1:12" s="49" customFormat="1" ht="18.75" customHeight="1">
      <c r="A142" s="251"/>
      <c r="B142" s="251" t="s">
        <v>540</v>
      </c>
      <c r="C142" s="300" t="s">
        <v>541</v>
      </c>
      <c r="D142" s="300"/>
      <c r="E142" s="252">
        <v>244400</v>
      </c>
      <c r="F142" s="256"/>
      <c r="G142" s="256">
        <f t="shared" si="2"/>
        <v>244400</v>
      </c>
    </row>
    <row r="143" spans="1:12" s="49" customFormat="1" ht="8.25" customHeight="1">
      <c r="A143" s="293"/>
      <c r="B143" s="294"/>
      <c r="C143" s="294"/>
      <c r="D143" s="294"/>
      <c r="E143" s="294"/>
      <c r="F143" s="256"/>
      <c r="G143" s="256"/>
      <c r="H143" s="50"/>
    </row>
    <row r="144" spans="1:12" s="49" customFormat="1">
      <c r="A144" s="251" t="s">
        <v>542</v>
      </c>
      <c r="B144" s="295" t="s">
        <v>543</v>
      </c>
      <c r="C144" s="296"/>
      <c r="D144" s="297"/>
      <c r="E144" s="252">
        <v>8104392</v>
      </c>
      <c r="F144" s="256">
        <v>23200</v>
      </c>
      <c r="G144" s="256">
        <f>E144+F144</f>
        <v>8127592</v>
      </c>
      <c r="J144" s="50"/>
      <c r="K144" s="50"/>
      <c r="L144" s="50"/>
    </row>
    <row r="145" spans="1:7" s="49" customFormat="1">
      <c r="A145" s="251"/>
      <c r="B145" s="290" t="s">
        <v>61</v>
      </c>
      <c r="C145" s="298"/>
      <c r="D145" s="299"/>
      <c r="E145" s="254"/>
      <c r="F145" s="256"/>
      <c r="G145" s="256"/>
    </row>
    <row r="146" spans="1:7" s="49" customFormat="1" ht="25.5" customHeight="1">
      <c r="A146" s="251"/>
      <c r="B146" s="251"/>
      <c r="C146" s="290" t="s">
        <v>544</v>
      </c>
      <c r="D146" s="297"/>
      <c r="E146" s="252">
        <v>3231725</v>
      </c>
      <c r="F146" s="256"/>
      <c r="G146" s="256">
        <f t="shared" si="2"/>
        <v>3231725</v>
      </c>
    </row>
    <row r="148" spans="1:7">
      <c r="E148" s="1"/>
      <c r="F148" s="51" t="s">
        <v>56</v>
      </c>
      <c r="G148" s="1"/>
    </row>
    <row r="149" spans="1:7">
      <c r="E149" s="1"/>
      <c r="F149" s="51"/>
      <c r="G149" s="1"/>
    </row>
    <row r="150" spans="1:7">
      <c r="E150" s="1"/>
      <c r="F150" s="51" t="s">
        <v>57</v>
      </c>
      <c r="G150" s="1"/>
    </row>
  </sheetData>
  <mergeCells count="19">
    <mergeCell ref="A130:C130"/>
    <mergeCell ref="D130:G130"/>
    <mergeCell ref="A131:D131"/>
    <mergeCell ref="A6:G6"/>
    <mergeCell ref="A7:G7"/>
    <mergeCell ref="B133:D133"/>
    <mergeCell ref="B134:D134"/>
    <mergeCell ref="B135:D135"/>
    <mergeCell ref="C136:D136"/>
    <mergeCell ref="C137:D137"/>
    <mergeCell ref="A143:E143"/>
    <mergeCell ref="B144:D144"/>
    <mergeCell ref="B145:D145"/>
    <mergeCell ref="C146:D146"/>
    <mergeCell ref="C138:D138"/>
    <mergeCell ref="C139:D139"/>
    <mergeCell ref="C140:D140"/>
    <mergeCell ref="C141:D141"/>
    <mergeCell ref="C142:D142"/>
  </mergeCells>
  <pageMargins left="0.7" right="0.48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workbookViewId="0">
      <selection activeCell="K9" sqref="K9"/>
    </sheetView>
  </sheetViews>
  <sheetFormatPr defaultRowHeight="12"/>
  <cols>
    <col min="1" max="1" width="6.5703125" style="153" customWidth="1"/>
    <col min="2" max="2" width="5.85546875" style="154" customWidth="1"/>
    <col min="3" max="3" width="38.42578125" style="154" customWidth="1"/>
    <col min="4" max="4" width="10.28515625" style="154" customWidth="1"/>
    <col min="5" max="5" width="10.42578125" style="156" customWidth="1"/>
    <col min="6" max="6" width="14" style="156" customWidth="1"/>
    <col min="7" max="7" width="12" style="156" customWidth="1"/>
    <col min="8" max="10" width="13.140625" style="157" customWidth="1"/>
    <col min="11" max="16384" width="9.140625" style="157"/>
  </cols>
  <sheetData>
    <row r="1" spans="1:13" s="146" customFormat="1" ht="15.75">
      <c r="A1" s="143"/>
      <c r="B1" s="144"/>
      <c r="C1" s="144"/>
      <c r="D1" s="2" t="s">
        <v>181</v>
      </c>
      <c r="E1" s="145"/>
      <c r="F1" s="145"/>
      <c r="G1" s="145"/>
    </row>
    <row r="2" spans="1:13" s="146" customFormat="1" ht="15.75">
      <c r="A2" s="147"/>
      <c r="B2" s="144"/>
      <c r="C2" s="144"/>
      <c r="D2" s="2" t="s">
        <v>215</v>
      </c>
      <c r="E2" s="147"/>
      <c r="F2" s="147"/>
      <c r="G2" s="147"/>
      <c r="K2" s="147"/>
      <c r="L2" s="147"/>
      <c r="M2" s="147"/>
    </row>
    <row r="3" spans="1:13" s="146" customFormat="1" ht="15.75">
      <c r="A3" s="147"/>
      <c r="B3" s="144"/>
      <c r="C3" s="144"/>
      <c r="D3" s="2" t="s">
        <v>0</v>
      </c>
      <c r="E3" s="147"/>
      <c r="F3" s="147"/>
      <c r="G3" s="147"/>
      <c r="K3" s="147"/>
      <c r="L3" s="147"/>
      <c r="M3" s="147"/>
    </row>
    <row r="4" spans="1:13" s="146" customFormat="1" ht="15.75">
      <c r="A4" s="143"/>
      <c r="B4" s="144"/>
      <c r="C4" s="144"/>
      <c r="D4" s="2" t="s">
        <v>214</v>
      </c>
      <c r="E4" s="145"/>
      <c r="F4" s="145"/>
      <c r="G4" s="145"/>
    </row>
    <row r="5" spans="1:13" s="146" customFormat="1" ht="15.75">
      <c r="A5" s="143"/>
      <c r="B5" s="144"/>
      <c r="C5" s="144"/>
      <c r="D5" s="148"/>
      <c r="E5" s="145"/>
      <c r="F5" s="145"/>
      <c r="G5" s="145"/>
    </row>
    <row r="6" spans="1:13" s="146" customFormat="1" ht="22.5" customHeight="1">
      <c r="A6" s="143"/>
      <c r="B6" s="144"/>
      <c r="C6" s="144"/>
      <c r="D6" s="148"/>
      <c r="E6" s="145"/>
      <c r="F6" s="145"/>
      <c r="G6" s="145"/>
    </row>
    <row r="7" spans="1:13" s="150" customFormat="1" ht="15.75">
      <c r="A7" s="306" t="s">
        <v>141</v>
      </c>
      <c r="B7" s="307"/>
      <c r="C7" s="307"/>
      <c r="D7" s="307"/>
      <c r="E7" s="307"/>
      <c r="F7" s="307"/>
      <c r="G7" s="149"/>
    </row>
    <row r="8" spans="1:13" s="152" customFormat="1" ht="12.75">
      <c r="A8" s="308" t="s">
        <v>142</v>
      </c>
      <c r="B8" s="308"/>
      <c r="C8" s="308"/>
      <c r="D8" s="308"/>
      <c r="E8" s="308"/>
      <c r="F8" s="308"/>
      <c r="G8" s="151"/>
      <c r="H8" s="151"/>
    </row>
    <row r="9" spans="1:13" ht="26.25" customHeight="1">
      <c r="C9" s="155"/>
    </row>
    <row r="10" spans="1:13" ht="31.5" customHeight="1">
      <c r="A10" s="158" t="s">
        <v>3</v>
      </c>
      <c r="B10" s="158" t="s">
        <v>4</v>
      </c>
      <c r="C10" s="158" t="s">
        <v>143</v>
      </c>
      <c r="D10" s="159" t="s">
        <v>144</v>
      </c>
      <c r="E10" s="160" t="s">
        <v>16</v>
      </c>
      <c r="F10" s="160" t="s">
        <v>8</v>
      </c>
      <c r="G10" s="157"/>
    </row>
    <row r="11" spans="1:13" ht="29.25" hidden="1" customHeight="1">
      <c r="A11" s="161"/>
      <c r="B11" s="161"/>
      <c r="C11" s="250" t="s">
        <v>145</v>
      </c>
      <c r="D11" s="162">
        <v>107220</v>
      </c>
      <c r="E11" s="257"/>
      <c r="F11" s="257">
        <f>D11+E11</f>
        <v>107220</v>
      </c>
      <c r="G11" s="157"/>
    </row>
    <row r="12" spans="1:13" s="166" customFormat="1" hidden="1">
      <c r="A12" s="163" t="s">
        <v>146</v>
      </c>
      <c r="B12" s="163" t="s">
        <v>138</v>
      </c>
      <c r="C12" s="164" t="s">
        <v>147</v>
      </c>
      <c r="D12" s="165">
        <f>SUM(D11:D11)</f>
        <v>107220</v>
      </c>
      <c r="E12" s="165">
        <f>SUM(E11:E11)</f>
        <v>0</v>
      </c>
      <c r="F12" s="165">
        <f>SUM(F11:F11)</f>
        <v>107220</v>
      </c>
    </row>
    <row r="13" spans="1:13" s="166" customFormat="1" ht="16.5" hidden="1" customHeight="1">
      <c r="A13" s="167"/>
      <c r="B13" s="167"/>
      <c r="C13" s="168"/>
      <c r="D13" s="169"/>
      <c r="E13" s="258"/>
      <c r="F13" s="257"/>
    </row>
    <row r="14" spans="1:13" s="166" customFormat="1" hidden="1">
      <c r="A14" s="167"/>
      <c r="B14" s="167"/>
      <c r="C14" s="170" t="s">
        <v>148</v>
      </c>
      <c r="D14" s="171">
        <v>171742</v>
      </c>
      <c r="E14" s="257"/>
      <c r="F14" s="257">
        <f>D14+E14</f>
        <v>171742</v>
      </c>
    </row>
    <row r="15" spans="1:13" s="166" customFormat="1" ht="24" hidden="1">
      <c r="A15" s="167"/>
      <c r="B15" s="167"/>
      <c r="C15" s="250" t="s">
        <v>149</v>
      </c>
      <c r="D15" s="171">
        <v>50430</v>
      </c>
      <c r="E15" s="257"/>
      <c r="F15" s="257">
        <f>D15+E15</f>
        <v>50430</v>
      </c>
    </row>
    <row r="16" spans="1:13" s="166" customFormat="1" hidden="1">
      <c r="A16" s="167"/>
      <c r="B16" s="167"/>
      <c r="C16" s="172" t="s">
        <v>150</v>
      </c>
      <c r="D16" s="173">
        <v>386724</v>
      </c>
      <c r="E16" s="173"/>
      <c r="F16" s="173">
        <f>D16+E16</f>
        <v>386724</v>
      </c>
    </row>
    <row r="17" spans="1:7" s="166" customFormat="1" hidden="1">
      <c r="A17" s="174">
        <v>60014</v>
      </c>
      <c r="B17" s="174">
        <v>6050</v>
      </c>
      <c r="C17" s="164" t="s">
        <v>147</v>
      </c>
      <c r="D17" s="165">
        <f>SUM(D14:D16)</f>
        <v>608896</v>
      </c>
      <c r="E17" s="165">
        <f>SUM(E14:E16)</f>
        <v>0</v>
      </c>
      <c r="F17" s="165">
        <f>SUM(F14:F16)</f>
        <v>608896</v>
      </c>
    </row>
    <row r="18" spans="1:7" s="166" customFormat="1" hidden="1">
      <c r="A18" s="175"/>
      <c r="B18" s="175"/>
      <c r="C18" s="168"/>
      <c r="D18" s="169"/>
      <c r="E18" s="258"/>
      <c r="F18" s="257"/>
    </row>
    <row r="19" spans="1:7" hidden="1">
      <c r="A19" s="176"/>
      <c r="B19" s="176"/>
      <c r="C19" s="177" t="s">
        <v>151</v>
      </c>
      <c r="D19" s="178">
        <v>125000</v>
      </c>
      <c r="E19" s="259"/>
      <c r="F19" s="257">
        <f t="shared" ref="F19:F22" si="0">D19+E19</f>
        <v>125000</v>
      </c>
      <c r="G19" s="157"/>
    </row>
    <row r="20" spans="1:7" ht="24" hidden="1">
      <c r="A20" s="176"/>
      <c r="B20" s="176"/>
      <c r="C20" s="177" t="s">
        <v>152</v>
      </c>
      <c r="D20" s="178">
        <v>250000</v>
      </c>
      <c r="E20" s="257"/>
      <c r="F20" s="257">
        <f t="shared" si="0"/>
        <v>250000</v>
      </c>
      <c r="G20" s="157"/>
    </row>
    <row r="21" spans="1:7" ht="24" hidden="1">
      <c r="A21" s="176"/>
      <c r="B21" s="176"/>
      <c r="C21" s="177" t="s">
        <v>545</v>
      </c>
      <c r="D21" s="178">
        <v>125000</v>
      </c>
      <c r="E21" s="257"/>
      <c r="F21" s="257">
        <f>D21+E21</f>
        <v>125000</v>
      </c>
      <c r="G21" s="157"/>
    </row>
    <row r="22" spans="1:7" ht="36">
      <c r="A22" s="176"/>
      <c r="B22" s="176"/>
      <c r="C22" s="179" t="s">
        <v>153</v>
      </c>
      <c r="D22" s="180">
        <v>86284</v>
      </c>
      <c r="E22" s="260">
        <v>23200</v>
      </c>
      <c r="F22" s="260">
        <f t="shared" si="0"/>
        <v>109484</v>
      </c>
      <c r="G22" s="157"/>
    </row>
    <row r="23" spans="1:7" s="166" customFormat="1">
      <c r="A23" s="174">
        <v>60016</v>
      </c>
      <c r="B23" s="174">
        <v>6050</v>
      </c>
      <c r="C23" s="164" t="s">
        <v>147</v>
      </c>
      <c r="D23" s="165">
        <f>SUM(D19:D22)</f>
        <v>586284</v>
      </c>
      <c r="E23" s="165">
        <f>SUM(E19:E22)</f>
        <v>23200</v>
      </c>
      <c r="F23" s="165">
        <f>SUM(F19:F22)</f>
        <v>609484</v>
      </c>
    </row>
    <row r="24" spans="1:7" s="166" customFormat="1">
      <c r="A24" s="189"/>
      <c r="B24" s="189"/>
      <c r="C24" s="190"/>
      <c r="D24" s="191"/>
      <c r="E24" s="191"/>
      <c r="F24" s="191"/>
    </row>
    <row r="25" spans="1:7" s="185" customFormat="1" hidden="1">
      <c r="A25" s="181"/>
      <c r="B25" s="182"/>
      <c r="C25" s="183" t="s">
        <v>154</v>
      </c>
      <c r="D25" s="184">
        <v>500000</v>
      </c>
      <c r="E25" s="261"/>
      <c r="F25" s="257">
        <f>D25+E25</f>
        <v>500000</v>
      </c>
    </row>
    <row r="26" spans="1:7" s="166" customFormat="1" hidden="1">
      <c r="A26" s="186">
        <v>70005</v>
      </c>
      <c r="B26" s="186">
        <v>6050</v>
      </c>
      <c r="C26" s="187" t="s">
        <v>147</v>
      </c>
      <c r="D26" s="188">
        <v>500000</v>
      </c>
      <c r="E26" s="188">
        <f>E25</f>
        <v>0</v>
      </c>
      <c r="F26" s="188">
        <f>F25</f>
        <v>500000</v>
      </c>
    </row>
    <row r="27" spans="1:7" s="166" customFormat="1" hidden="1">
      <c r="A27" s="189"/>
      <c r="B27" s="189"/>
      <c r="C27" s="190"/>
      <c r="D27" s="191"/>
      <c r="E27" s="258"/>
      <c r="F27" s="257"/>
    </row>
    <row r="28" spans="1:7" hidden="1">
      <c r="A28" s="192"/>
      <c r="B28" s="192"/>
      <c r="C28" s="172" t="s">
        <v>155</v>
      </c>
      <c r="D28" s="193">
        <v>30000</v>
      </c>
      <c r="E28" s="259"/>
      <c r="F28" s="257">
        <f>D28+E28</f>
        <v>30000</v>
      </c>
      <c r="G28" s="157"/>
    </row>
    <row r="29" spans="1:7" s="166" customFormat="1" hidden="1">
      <c r="A29" s="174">
        <v>75023</v>
      </c>
      <c r="B29" s="174">
        <v>6060</v>
      </c>
      <c r="C29" s="164" t="s">
        <v>147</v>
      </c>
      <c r="D29" s="165">
        <f>D28</f>
        <v>30000</v>
      </c>
      <c r="E29" s="165">
        <f t="shared" ref="E29:F29" si="1">E28</f>
        <v>0</v>
      </c>
      <c r="F29" s="165">
        <f t="shared" si="1"/>
        <v>30000</v>
      </c>
    </row>
    <row r="30" spans="1:7" s="185" customFormat="1" hidden="1">
      <c r="A30" s="189"/>
      <c r="B30" s="189"/>
      <c r="C30" s="190"/>
      <c r="D30" s="191"/>
      <c r="E30" s="261"/>
      <c r="F30" s="257"/>
    </row>
    <row r="31" spans="1:7" s="185" customFormat="1" ht="36" hidden="1">
      <c r="A31" s="194"/>
      <c r="B31" s="176">
        <v>6060</v>
      </c>
      <c r="C31" s="177" t="s">
        <v>156</v>
      </c>
      <c r="D31" s="195">
        <v>4500</v>
      </c>
      <c r="E31" s="262"/>
      <c r="F31" s="257">
        <v>4500</v>
      </c>
    </row>
    <row r="32" spans="1:7" s="185" customFormat="1" ht="24" hidden="1">
      <c r="A32" s="194"/>
      <c r="B32" s="194">
        <v>6060</v>
      </c>
      <c r="C32" s="177" t="s">
        <v>157</v>
      </c>
      <c r="D32" s="178">
        <v>2000</v>
      </c>
      <c r="E32" s="263"/>
      <c r="F32" s="257">
        <f>D32+E32</f>
        <v>2000</v>
      </c>
    </row>
    <row r="33" spans="1:7" s="185" customFormat="1" hidden="1">
      <c r="A33" s="194"/>
      <c r="B33" s="194">
        <v>6057</v>
      </c>
      <c r="C33" s="309" t="s">
        <v>158</v>
      </c>
      <c r="D33" s="178">
        <v>1563252</v>
      </c>
      <c r="E33" s="261"/>
      <c r="F33" s="257">
        <f t="shared" ref="F33:F34" si="2">D33+E33</f>
        <v>1563252</v>
      </c>
    </row>
    <row r="34" spans="1:7" s="166" customFormat="1" hidden="1">
      <c r="A34" s="196"/>
      <c r="B34" s="196">
        <v>6059</v>
      </c>
      <c r="C34" s="310"/>
      <c r="D34" s="162">
        <v>327233</v>
      </c>
      <c r="E34" s="257"/>
      <c r="F34" s="257">
        <f t="shared" si="2"/>
        <v>327233</v>
      </c>
    </row>
    <row r="35" spans="1:7" s="154" customFormat="1" hidden="1">
      <c r="A35" s="174">
        <v>75095</v>
      </c>
      <c r="B35" s="197"/>
      <c r="C35" s="164" t="s">
        <v>147</v>
      </c>
      <c r="D35" s="165">
        <f>SUM(D31:D34)</f>
        <v>1896985</v>
      </c>
      <c r="E35" s="165">
        <f>SUM(E31:E34)</f>
        <v>0</v>
      </c>
      <c r="F35" s="165">
        <f>SUM(F31:F34)</f>
        <v>1896985</v>
      </c>
    </row>
    <row r="36" spans="1:7" s="154" customFormat="1" hidden="1">
      <c r="A36" s="189"/>
      <c r="B36" s="198"/>
      <c r="C36" s="199"/>
      <c r="D36" s="191"/>
      <c r="E36" s="264"/>
      <c r="F36" s="263"/>
    </row>
    <row r="37" spans="1:7" s="154" customFormat="1" hidden="1">
      <c r="A37" s="181"/>
      <c r="B37" s="200">
        <v>6170</v>
      </c>
      <c r="C37" s="201" t="s">
        <v>159</v>
      </c>
      <c r="D37" s="202">
        <v>30630</v>
      </c>
      <c r="E37" s="203"/>
      <c r="F37" s="203">
        <f>D37+E37</f>
        <v>30630</v>
      </c>
    </row>
    <row r="38" spans="1:7" s="154" customFormat="1" hidden="1">
      <c r="A38" s="186">
        <v>75404</v>
      </c>
      <c r="B38" s="186"/>
      <c r="C38" s="187" t="s">
        <v>147</v>
      </c>
      <c r="D38" s="204">
        <f>D37</f>
        <v>30630</v>
      </c>
      <c r="E38" s="204">
        <f t="shared" ref="E38:F38" si="3">E37</f>
        <v>0</v>
      </c>
      <c r="F38" s="204">
        <f t="shared" si="3"/>
        <v>30630</v>
      </c>
    </row>
    <row r="39" spans="1:7" hidden="1">
      <c r="A39" s="205"/>
      <c r="B39" s="205"/>
      <c r="C39" s="206"/>
      <c r="D39" s="207"/>
      <c r="E39" s="208"/>
      <c r="F39" s="209"/>
      <c r="G39" s="157"/>
    </row>
    <row r="40" spans="1:7" hidden="1">
      <c r="A40" s="176"/>
      <c r="B40" s="176">
        <v>6067</v>
      </c>
      <c r="C40" s="311" t="s">
        <v>160</v>
      </c>
      <c r="D40" s="195">
        <v>833448</v>
      </c>
      <c r="E40" s="265"/>
      <c r="F40" s="257">
        <f>D40+E40</f>
        <v>833448</v>
      </c>
      <c r="G40" s="157"/>
    </row>
    <row r="41" spans="1:7" hidden="1">
      <c r="A41" s="176"/>
      <c r="B41" s="176">
        <v>6069</v>
      </c>
      <c r="C41" s="312"/>
      <c r="D41" s="195">
        <v>199584</v>
      </c>
      <c r="E41" s="265"/>
      <c r="F41" s="257">
        <f>D41+E41</f>
        <v>199584</v>
      </c>
      <c r="G41" s="157"/>
    </row>
    <row r="42" spans="1:7" ht="36" hidden="1">
      <c r="A42" s="194"/>
      <c r="B42" s="176">
        <v>6060</v>
      </c>
      <c r="C42" s="177" t="s">
        <v>161</v>
      </c>
      <c r="D42" s="178">
        <v>4560</v>
      </c>
      <c r="E42" s="257"/>
      <c r="F42" s="257">
        <f t="shared" ref="F42:F44" si="4">D42+E42</f>
        <v>4560</v>
      </c>
      <c r="G42" s="157"/>
    </row>
    <row r="43" spans="1:7" s="166" customFormat="1" ht="24" hidden="1">
      <c r="A43" s="194"/>
      <c r="B43" s="176">
        <v>6060</v>
      </c>
      <c r="C43" s="177" t="s">
        <v>162</v>
      </c>
      <c r="D43" s="178">
        <v>1700</v>
      </c>
      <c r="E43" s="257"/>
      <c r="F43" s="257">
        <f t="shared" si="4"/>
        <v>1700</v>
      </c>
    </row>
    <row r="44" spans="1:7" s="166" customFormat="1" hidden="1">
      <c r="A44" s="196"/>
      <c r="B44" s="161">
        <v>6060</v>
      </c>
      <c r="C44" s="250" t="s">
        <v>546</v>
      </c>
      <c r="D44" s="162">
        <v>10856</v>
      </c>
      <c r="E44" s="257"/>
      <c r="F44" s="257">
        <f t="shared" si="4"/>
        <v>10856</v>
      </c>
    </row>
    <row r="45" spans="1:7" s="166" customFormat="1" ht="36" hidden="1">
      <c r="A45" s="196"/>
      <c r="B45" s="161">
        <v>6060</v>
      </c>
      <c r="C45" s="250" t="s">
        <v>547</v>
      </c>
      <c r="D45" s="162">
        <v>2860</v>
      </c>
      <c r="E45" s="257"/>
      <c r="F45" s="257">
        <f t="shared" ref="F45:F47" si="5">D45+E45</f>
        <v>2860</v>
      </c>
    </row>
    <row r="46" spans="1:7" s="166" customFormat="1" ht="29.25" hidden="1" customHeight="1">
      <c r="A46" s="196"/>
      <c r="B46" s="161">
        <v>6060</v>
      </c>
      <c r="C46" s="250" t="s">
        <v>548</v>
      </c>
      <c r="D46" s="162">
        <v>10000</v>
      </c>
      <c r="E46" s="257"/>
      <c r="F46" s="257">
        <f>D46+E46</f>
        <v>10000</v>
      </c>
    </row>
    <row r="47" spans="1:7" s="166" customFormat="1" ht="24" hidden="1">
      <c r="A47" s="161"/>
      <c r="B47" s="161">
        <v>6060</v>
      </c>
      <c r="C47" s="250" t="s">
        <v>163</v>
      </c>
      <c r="D47" s="162">
        <v>14000</v>
      </c>
      <c r="E47" s="257"/>
      <c r="F47" s="257">
        <f t="shared" si="5"/>
        <v>14000</v>
      </c>
    </row>
    <row r="48" spans="1:7" s="166" customFormat="1" hidden="1">
      <c r="A48" s="174">
        <v>75412</v>
      </c>
      <c r="B48" s="174"/>
      <c r="C48" s="164" t="s">
        <v>147</v>
      </c>
      <c r="D48" s="165">
        <f>SUM(D40:D47)</f>
        <v>1077008</v>
      </c>
      <c r="E48" s="165">
        <f>SUM(E40:E47)</f>
        <v>0</v>
      </c>
      <c r="F48" s="165">
        <f>SUM(F40:F47)</f>
        <v>1077008</v>
      </c>
    </row>
    <row r="49" spans="1:7" s="166" customFormat="1" hidden="1">
      <c r="A49" s="185"/>
      <c r="B49" s="185"/>
      <c r="C49" s="185"/>
      <c r="D49" s="210"/>
      <c r="E49" s="211"/>
      <c r="F49" s="212"/>
    </row>
    <row r="50" spans="1:7" s="166" customFormat="1" hidden="1">
      <c r="A50" s="261"/>
      <c r="B50" s="266">
        <v>6060</v>
      </c>
      <c r="C50" s="264" t="s">
        <v>164</v>
      </c>
      <c r="D50" s="263">
        <v>4200</v>
      </c>
      <c r="E50" s="257"/>
      <c r="F50" s="257">
        <f>D50+E50</f>
        <v>4200</v>
      </c>
    </row>
    <row r="51" spans="1:7" s="166" customFormat="1" hidden="1">
      <c r="A51" s="213"/>
      <c r="B51" s="214">
        <v>6060</v>
      </c>
      <c r="C51" s="215" t="s">
        <v>165</v>
      </c>
      <c r="D51" s="216">
        <v>35600</v>
      </c>
      <c r="E51" s="217"/>
      <c r="F51" s="257">
        <f>D51+E51</f>
        <v>35600</v>
      </c>
    </row>
    <row r="52" spans="1:7" hidden="1">
      <c r="A52" s="161"/>
      <c r="B52" s="218">
        <v>6050</v>
      </c>
      <c r="C52" s="250" t="s">
        <v>166</v>
      </c>
      <c r="D52" s="162">
        <v>83640</v>
      </c>
      <c r="E52" s="257"/>
      <c r="F52" s="257">
        <f>D52+E52</f>
        <v>83640</v>
      </c>
      <c r="G52" s="157"/>
    </row>
    <row r="53" spans="1:7" s="166" customFormat="1" hidden="1">
      <c r="A53" s="174">
        <v>80101</v>
      </c>
      <c r="B53" s="174"/>
      <c r="C53" s="164" t="s">
        <v>147</v>
      </c>
      <c r="D53" s="219">
        <f t="shared" ref="D53:E53" si="6">SUM(D50:D52)</f>
        <v>123440</v>
      </c>
      <c r="E53" s="219">
        <f t="shared" si="6"/>
        <v>0</v>
      </c>
      <c r="F53" s="219">
        <f>SUM(F50:F52)</f>
        <v>123440</v>
      </c>
    </row>
    <row r="54" spans="1:7" s="166" customFormat="1" hidden="1">
      <c r="A54" s="189"/>
      <c r="B54" s="189"/>
      <c r="C54" s="190"/>
      <c r="D54" s="220"/>
      <c r="E54" s="220"/>
      <c r="F54" s="220"/>
    </row>
    <row r="55" spans="1:7" s="166" customFormat="1" hidden="1">
      <c r="A55" s="181"/>
      <c r="B55" s="181"/>
      <c r="C55" s="201" t="s">
        <v>167</v>
      </c>
      <c r="D55" s="203">
        <v>71586</v>
      </c>
      <c r="E55" s="203"/>
      <c r="F55" s="203">
        <f>D55+E55</f>
        <v>71586</v>
      </c>
    </row>
    <row r="56" spans="1:7" s="166" customFormat="1" hidden="1">
      <c r="A56" s="221">
        <v>80110</v>
      </c>
      <c r="B56" s="221">
        <v>6050</v>
      </c>
      <c r="C56" s="222" t="s">
        <v>147</v>
      </c>
      <c r="D56" s="223">
        <f>D55</f>
        <v>71586</v>
      </c>
      <c r="E56" s="223">
        <f t="shared" ref="E56:F56" si="7">E55</f>
        <v>0</v>
      </c>
      <c r="F56" s="223">
        <f t="shared" si="7"/>
        <v>71586</v>
      </c>
    </row>
    <row r="57" spans="1:7" s="185" customFormat="1" hidden="1">
      <c r="A57" s="189"/>
      <c r="B57" s="189"/>
      <c r="C57" s="190"/>
      <c r="D57" s="224"/>
      <c r="E57" s="225"/>
      <c r="F57" s="226"/>
    </row>
    <row r="58" spans="1:7" hidden="1">
      <c r="A58" s="192"/>
      <c r="B58" s="192"/>
      <c r="C58" s="227" t="s">
        <v>168</v>
      </c>
      <c r="D58" s="193">
        <v>67000</v>
      </c>
      <c r="E58" s="259"/>
      <c r="F58" s="257">
        <f>D58+E58</f>
        <v>67000</v>
      </c>
      <c r="G58" s="157"/>
    </row>
    <row r="59" spans="1:7" s="166" customFormat="1" ht="18" hidden="1" customHeight="1">
      <c r="A59" s="174">
        <v>90013</v>
      </c>
      <c r="B59" s="174">
        <v>6650</v>
      </c>
      <c r="C59" s="164" t="s">
        <v>147</v>
      </c>
      <c r="D59" s="165">
        <f>D58</f>
        <v>67000</v>
      </c>
      <c r="E59" s="165">
        <f t="shared" ref="E59:F59" si="8">E58</f>
        <v>0</v>
      </c>
      <c r="F59" s="165">
        <f t="shared" si="8"/>
        <v>67000</v>
      </c>
    </row>
    <row r="60" spans="1:7" s="166" customFormat="1" hidden="1">
      <c r="A60" s="189"/>
      <c r="B60" s="189"/>
      <c r="C60" s="190"/>
      <c r="D60" s="191"/>
      <c r="E60" s="258"/>
      <c r="F60" s="257"/>
    </row>
    <row r="61" spans="1:7" s="166" customFormat="1" ht="36" hidden="1">
      <c r="A61" s="194"/>
      <c r="B61" s="194"/>
      <c r="C61" s="177" t="s">
        <v>169</v>
      </c>
      <c r="D61" s="178">
        <v>18862</v>
      </c>
      <c r="E61" s="257"/>
      <c r="F61" s="257">
        <f>D61+E61</f>
        <v>18862</v>
      </c>
    </row>
    <row r="62" spans="1:7" s="166" customFormat="1" ht="24" hidden="1">
      <c r="A62" s="194"/>
      <c r="B62" s="194"/>
      <c r="C62" s="177" t="s">
        <v>170</v>
      </c>
      <c r="D62" s="178">
        <v>10922</v>
      </c>
      <c r="E62" s="257"/>
      <c r="F62" s="257">
        <f t="shared" ref="F62:F63" si="9">D62+E62</f>
        <v>10922</v>
      </c>
    </row>
    <row r="63" spans="1:7" s="166" customFormat="1" ht="36" hidden="1">
      <c r="A63" s="194"/>
      <c r="B63" s="194"/>
      <c r="C63" s="177" t="s">
        <v>171</v>
      </c>
      <c r="D63" s="178">
        <v>2768</v>
      </c>
      <c r="E63" s="257"/>
      <c r="F63" s="257">
        <f t="shared" si="9"/>
        <v>2768</v>
      </c>
    </row>
    <row r="64" spans="1:7" ht="16.5" hidden="1" customHeight="1">
      <c r="A64" s="176"/>
      <c r="B64" s="176"/>
      <c r="C64" s="177" t="s">
        <v>172</v>
      </c>
      <c r="D64" s="178">
        <v>27322</v>
      </c>
      <c r="E64" s="257"/>
      <c r="F64" s="257">
        <f>D64+E64</f>
        <v>27322</v>
      </c>
      <c r="G64" s="157"/>
    </row>
    <row r="65" spans="1:7" s="166" customFormat="1" ht="17.25" hidden="1" customHeight="1">
      <c r="A65" s="228">
        <v>90015</v>
      </c>
      <c r="B65" s="228">
        <v>6050</v>
      </c>
      <c r="C65" s="229" t="s">
        <v>147</v>
      </c>
      <c r="D65" s="230">
        <f>SUM(D61:D64)</f>
        <v>59874</v>
      </c>
      <c r="E65" s="230">
        <f>SUM(E61:E64)</f>
        <v>0</v>
      </c>
      <c r="F65" s="230">
        <f>SUM(F61:F64)</f>
        <v>59874</v>
      </c>
    </row>
    <row r="66" spans="1:7" s="166" customFormat="1" hidden="1">
      <c r="A66" s="189"/>
      <c r="B66" s="189"/>
      <c r="C66" s="190"/>
      <c r="D66" s="191"/>
      <c r="E66" s="191"/>
      <c r="F66" s="191"/>
    </row>
    <row r="67" spans="1:7" s="166" customFormat="1" hidden="1">
      <c r="A67" s="267"/>
      <c r="B67" s="267"/>
      <c r="C67" s="268"/>
      <c r="D67" s="269"/>
      <c r="E67" s="269"/>
      <c r="F67" s="269"/>
    </row>
    <row r="68" spans="1:7" s="166" customFormat="1" hidden="1">
      <c r="A68" s="181"/>
      <c r="B68" s="181"/>
      <c r="C68" s="199" t="s">
        <v>173</v>
      </c>
      <c r="D68" s="203">
        <v>100000</v>
      </c>
      <c r="E68" s="203"/>
      <c r="F68" s="203">
        <f>D68+E68</f>
        <v>100000</v>
      </c>
    </row>
    <row r="69" spans="1:7" s="166" customFormat="1" ht="36" hidden="1">
      <c r="A69" s="181"/>
      <c r="B69" s="181"/>
      <c r="C69" s="270" t="s">
        <v>174</v>
      </c>
      <c r="D69" s="231">
        <v>2500000</v>
      </c>
      <c r="E69" s="203"/>
      <c r="F69" s="232">
        <f>D69+E69</f>
        <v>2500000</v>
      </c>
    </row>
    <row r="70" spans="1:7" hidden="1">
      <c r="A70" s="174">
        <v>90017</v>
      </c>
      <c r="B70" s="174">
        <v>6210</v>
      </c>
      <c r="C70" s="233" t="s">
        <v>147</v>
      </c>
      <c r="D70" s="219">
        <f>SUM(D68:D69)</f>
        <v>2600000</v>
      </c>
      <c r="E70" s="219">
        <f t="shared" ref="E70:F70" si="10">SUM(E68:E69)</f>
        <v>0</v>
      </c>
      <c r="F70" s="219">
        <f t="shared" si="10"/>
        <v>2600000</v>
      </c>
      <c r="G70" s="157"/>
    </row>
    <row r="71" spans="1:7" hidden="1">
      <c r="A71" s="205"/>
      <c r="B71" s="205"/>
      <c r="C71" s="206"/>
      <c r="D71" s="207"/>
      <c r="E71" s="234"/>
      <c r="F71" s="235"/>
      <c r="G71" s="157"/>
    </row>
    <row r="72" spans="1:7" hidden="1">
      <c r="A72" s="176">
        <v>92114</v>
      </c>
      <c r="B72" s="176">
        <v>6068</v>
      </c>
      <c r="C72" s="304" t="s">
        <v>175</v>
      </c>
      <c r="D72" s="236">
        <v>108208</v>
      </c>
      <c r="E72" s="236"/>
      <c r="F72" s="236">
        <f>D72+E72</f>
        <v>108208</v>
      </c>
      <c r="G72" s="157"/>
    </row>
    <row r="73" spans="1:7" hidden="1">
      <c r="A73" s="237">
        <v>92214</v>
      </c>
      <c r="B73" s="237">
        <v>6069</v>
      </c>
      <c r="C73" s="305"/>
      <c r="D73" s="238">
        <v>200000</v>
      </c>
      <c r="E73" s="238"/>
      <c r="F73" s="236">
        <f>D73+E73</f>
        <v>200000</v>
      </c>
      <c r="G73" s="157"/>
    </row>
    <row r="74" spans="1:7" s="166" customFormat="1" hidden="1">
      <c r="A74" s="239"/>
      <c r="B74" s="239"/>
      <c r="C74" s="164" t="s">
        <v>147</v>
      </c>
      <c r="D74" s="219">
        <f>SUM(D72:D73)</f>
        <v>308208</v>
      </c>
      <c r="E74" s="219">
        <f>SUM(E72:E73)</f>
        <v>0</v>
      </c>
      <c r="F74" s="219">
        <f>SUM(F72:F73)</f>
        <v>308208</v>
      </c>
    </row>
    <row r="75" spans="1:7" s="166" customFormat="1">
      <c r="A75" s="189"/>
      <c r="B75" s="189"/>
      <c r="C75" s="190"/>
      <c r="D75" s="191"/>
      <c r="E75" s="240"/>
      <c r="F75" s="241"/>
    </row>
    <row r="76" spans="1:7" s="166" customFormat="1" ht="24" hidden="1">
      <c r="A76" s="267"/>
      <c r="B76" s="267"/>
      <c r="C76" s="271" t="s">
        <v>176</v>
      </c>
      <c r="D76" s="257">
        <v>15000</v>
      </c>
      <c r="E76" s="257"/>
      <c r="F76" s="257">
        <f t="shared" ref="F76:F80" si="11">D76+E76</f>
        <v>15000</v>
      </c>
    </row>
    <row r="77" spans="1:7" ht="36" hidden="1">
      <c r="A77" s="205"/>
      <c r="B77" s="205"/>
      <c r="C77" s="206" t="s">
        <v>177</v>
      </c>
      <c r="D77" s="234">
        <v>6360</v>
      </c>
      <c r="E77" s="234"/>
      <c r="F77" s="234">
        <f t="shared" si="11"/>
        <v>6360</v>
      </c>
    </row>
    <row r="78" spans="1:7" hidden="1">
      <c r="A78" s="205"/>
      <c r="B78" s="205"/>
      <c r="C78" s="206"/>
      <c r="D78" s="234"/>
      <c r="E78" s="234"/>
      <c r="F78" s="234"/>
    </row>
    <row r="79" spans="1:7" ht="48">
      <c r="A79" s="161"/>
      <c r="B79" s="161"/>
      <c r="C79" s="250" t="s">
        <v>178</v>
      </c>
      <c r="D79" s="260">
        <v>12401</v>
      </c>
      <c r="E79" s="260">
        <v>-3000</v>
      </c>
      <c r="F79" s="260">
        <f t="shared" si="11"/>
        <v>9401</v>
      </c>
      <c r="G79" s="157"/>
    </row>
    <row r="80" spans="1:7" ht="24">
      <c r="A80" s="161"/>
      <c r="B80" s="161"/>
      <c r="C80" s="250" t="s">
        <v>179</v>
      </c>
      <c r="D80" s="162">
        <v>3500</v>
      </c>
      <c r="E80" s="257">
        <v>3000</v>
      </c>
      <c r="F80" s="257">
        <f t="shared" si="11"/>
        <v>6500</v>
      </c>
      <c r="G80" s="157"/>
    </row>
    <row r="81" spans="1:7" s="166" customFormat="1">
      <c r="A81" s="174">
        <v>92695</v>
      </c>
      <c r="B81" s="174">
        <v>6050</v>
      </c>
      <c r="C81" s="164" t="s">
        <v>147</v>
      </c>
      <c r="D81" s="219">
        <f>SUM(D76:D80)</f>
        <v>37261</v>
      </c>
      <c r="E81" s="219">
        <f>SUM(E76:E80)</f>
        <v>0</v>
      </c>
      <c r="F81" s="219">
        <f>SUM(F76:F80)</f>
        <v>37261</v>
      </c>
    </row>
    <row r="82" spans="1:7" s="166" customFormat="1">
      <c r="A82" s="189"/>
      <c r="B82" s="189"/>
      <c r="C82" s="190"/>
      <c r="D82" s="191"/>
      <c r="E82" s="191"/>
      <c r="F82" s="191"/>
    </row>
    <row r="83" spans="1:7" ht="19.5" customHeight="1">
      <c r="A83" s="242"/>
      <c r="B83" s="242"/>
      <c r="C83" s="243" t="s">
        <v>180</v>
      </c>
      <c r="D83" s="244">
        <f>D12+D17+D23+D29+D53+D48+D65+D74+D81+D59+D35+D26+D38+D56+D70</f>
        <v>8104392</v>
      </c>
      <c r="E83" s="244">
        <f t="shared" ref="E83:F83" si="12">E12+E17+E23+E29+E53+E48+E65+E74+E81+E59+E35+E26+E38+E56+E70</f>
        <v>23200</v>
      </c>
      <c r="F83" s="244">
        <f t="shared" si="12"/>
        <v>8127592</v>
      </c>
      <c r="G83" s="157"/>
    </row>
    <row r="84" spans="1:7" ht="19.5" customHeight="1">
      <c r="A84" s="198"/>
      <c r="B84" s="198"/>
      <c r="C84" s="272"/>
      <c r="D84" s="273"/>
      <c r="E84" s="273"/>
      <c r="F84" s="273"/>
      <c r="G84" s="157"/>
    </row>
    <row r="85" spans="1:7" ht="19.5" customHeight="1">
      <c r="A85" s="198"/>
      <c r="B85" s="198"/>
      <c r="C85" s="272"/>
      <c r="D85" s="273"/>
      <c r="E85" s="273"/>
      <c r="F85" s="273"/>
      <c r="G85" s="157"/>
    </row>
    <row r="86" spans="1:7" ht="15">
      <c r="D86" s="1"/>
      <c r="E86" s="51" t="s">
        <v>56</v>
      </c>
      <c r="F86" s="1"/>
    </row>
    <row r="87" spans="1:7" ht="15">
      <c r="D87" s="1"/>
      <c r="E87" s="51"/>
      <c r="F87" s="1"/>
    </row>
    <row r="88" spans="1:7" ht="15">
      <c r="D88" s="1"/>
      <c r="E88" s="51" t="s">
        <v>57</v>
      </c>
      <c r="F88" s="1"/>
    </row>
  </sheetData>
  <mergeCells count="5">
    <mergeCell ref="C72:C73"/>
    <mergeCell ref="A7:F7"/>
    <mergeCell ref="A8:F8"/>
    <mergeCell ref="C33:C34"/>
    <mergeCell ref="C40:C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1"/>
  <sheetViews>
    <sheetView workbookViewId="0">
      <selection activeCell="D82" sqref="D82"/>
    </sheetView>
  </sheetViews>
  <sheetFormatPr defaultRowHeight="15"/>
  <cols>
    <col min="1" max="1" width="7.28515625" customWidth="1"/>
    <col min="2" max="2" width="6.140625" customWidth="1"/>
    <col min="3" max="3" width="5.140625" customWidth="1"/>
    <col min="4" max="4" width="49.85546875" customWidth="1"/>
    <col min="5" max="5" width="10.85546875" customWidth="1"/>
    <col min="6" max="6" width="9" customWidth="1"/>
    <col min="7" max="7" width="11" customWidth="1"/>
    <col min="8" max="8" width="10.42578125" customWidth="1"/>
    <col min="9" max="9" width="9.5703125" customWidth="1"/>
    <col min="10" max="10" width="11" customWidth="1"/>
  </cols>
  <sheetData>
    <row r="1" spans="1:11">
      <c r="A1" s="1"/>
      <c r="B1" s="1"/>
      <c r="C1" s="1"/>
      <c r="D1" s="1"/>
      <c r="F1" s="1"/>
      <c r="G1" s="2" t="s">
        <v>15</v>
      </c>
    </row>
    <row r="2" spans="1:11">
      <c r="A2" s="1"/>
      <c r="B2" s="1"/>
      <c r="C2" s="1"/>
      <c r="D2" s="1"/>
      <c r="F2" s="1"/>
      <c r="G2" s="2" t="s">
        <v>215</v>
      </c>
    </row>
    <row r="3" spans="1:11">
      <c r="A3" s="1"/>
      <c r="B3" s="1"/>
      <c r="C3" s="1"/>
      <c r="D3" s="1"/>
      <c r="F3" s="1"/>
      <c r="G3" s="2" t="s">
        <v>0</v>
      </c>
    </row>
    <row r="4" spans="1:11">
      <c r="A4" s="1"/>
      <c r="B4" s="1"/>
      <c r="C4" s="1"/>
      <c r="D4" s="1"/>
      <c r="F4" s="1"/>
      <c r="G4" s="2" t="s">
        <v>214</v>
      </c>
    </row>
    <row r="5" spans="1:11" ht="4.5" customHeight="1">
      <c r="A5" s="1"/>
      <c r="B5" s="1"/>
      <c r="C5" s="1"/>
      <c r="D5" s="1"/>
      <c r="E5" s="1"/>
      <c r="F5" s="1"/>
      <c r="G5" s="1"/>
      <c r="H5" s="1"/>
    </row>
    <row r="6" spans="1:11" ht="43.5" customHeight="1">
      <c r="A6" s="313" t="s">
        <v>13</v>
      </c>
      <c r="B6" s="313"/>
      <c r="C6" s="313"/>
      <c r="D6" s="313"/>
      <c r="E6" s="313"/>
      <c r="F6" s="313"/>
      <c r="G6" s="313"/>
      <c r="H6" s="313"/>
      <c r="I6" s="313"/>
      <c r="J6" s="314"/>
    </row>
    <row r="7" spans="1:11" s="3" customFormat="1" ht="16.5" customHeight="1">
      <c r="A7" s="278" t="s">
        <v>14</v>
      </c>
      <c r="B7" s="278"/>
      <c r="C7" s="278"/>
      <c r="D7" s="278"/>
      <c r="E7" s="278"/>
      <c r="F7" s="278"/>
      <c r="G7" s="278"/>
      <c r="H7" s="278"/>
      <c r="I7" s="278"/>
      <c r="J7" s="314"/>
    </row>
    <row r="8" spans="1:11" ht="6" customHeight="1">
      <c r="A8" s="1"/>
      <c r="B8" s="1"/>
      <c r="C8" s="1"/>
      <c r="D8" s="1"/>
      <c r="E8" s="1"/>
      <c r="F8" s="1"/>
      <c r="G8" s="1"/>
    </row>
    <row r="9" spans="1:11" ht="27" customHeight="1">
      <c r="A9" s="8" t="s">
        <v>2</v>
      </c>
      <c r="B9" s="8" t="s">
        <v>3</v>
      </c>
      <c r="C9" s="8" t="s">
        <v>4</v>
      </c>
      <c r="D9" s="9" t="s">
        <v>5</v>
      </c>
      <c r="E9" s="55" t="s">
        <v>182</v>
      </c>
      <c r="F9" s="55" t="s">
        <v>16</v>
      </c>
      <c r="G9" s="56" t="s">
        <v>17</v>
      </c>
      <c r="H9" s="10" t="s">
        <v>183</v>
      </c>
      <c r="I9" s="55" t="s">
        <v>16</v>
      </c>
      <c r="J9" s="55" t="s">
        <v>17</v>
      </c>
      <c r="K9" s="6"/>
    </row>
    <row r="10" spans="1:11" hidden="1">
      <c r="A10" s="8" t="s">
        <v>184</v>
      </c>
      <c r="B10" s="8"/>
      <c r="C10" s="8"/>
      <c r="D10" s="53" t="s">
        <v>185</v>
      </c>
      <c r="E10" s="11">
        <f>E11</f>
        <v>400420.17</v>
      </c>
      <c r="F10" s="11">
        <f>F11</f>
        <v>0</v>
      </c>
      <c r="G10" s="12">
        <f t="shared" ref="G10:J10" si="0">G11</f>
        <v>400420.17</v>
      </c>
      <c r="H10" s="11">
        <f t="shared" si="0"/>
        <v>400420.17</v>
      </c>
      <c r="I10" s="11">
        <f t="shared" si="0"/>
        <v>0</v>
      </c>
      <c r="J10" s="11">
        <f t="shared" si="0"/>
        <v>400420.17</v>
      </c>
      <c r="K10" s="13"/>
    </row>
    <row r="11" spans="1:11" hidden="1">
      <c r="A11" s="14"/>
      <c r="B11" s="14" t="s">
        <v>186</v>
      </c>
      <c r="C11" s="14"/>
      <c r="D11" s="54" t="s">
        <v>18</v>
      </c>
      <c r="E11" s="15">
        <f>E12</f>
        <v>400420.17</v>
      </c>
      <c r="F11" s="15">
        <f>F12</f>
        <v>0</v>
      </c>
      <c r="G11" s="16">
        <f>G12</f>
        <v>400420.17</v>
      </c>
      <c r="H11" s="15">
        <f>SUM(H13:H18)</f>
        <v>400420.17</v>
      </c>
      <c r="I11" s="16">
        <f>SUM(I13:I18)</f>
        <v>0</v>
      </c>
      <c r="J11" s="15">
        <f>SUM(J13:J18)</f>
        <v>400420.17</v>
      </c>
      <c r="K11" s="13"/>
    </row>
    <row r="12" spans="1:11" ht="33.75" hidden="1">
      <c r="A12" s="14"/>
      <c r="B12" s="14"/>
      <c r="C12" s="14" t="s">
        <v>19</v>
      </c>
      <c r="D12" s="18" t="s">
        <v>20</v>
      </c>
      <c r="E12" s="15">
        <v>400420.17</v>
      </c>
      <c r="F12" s="15"/>
      <c r="G12" s="16">
        <f>E12+F12</f>
        <v>400420.17</v>
      </c>
      <c r="H12" s="17"/>
      <c r="I12" s="16"/>
      <c r="J12" s="15"/>
      <c r="K12" s="13"/>
    </row>
    <row r="13" spans="1:11" hidden="1">
      <c r="A13" s="14"/>
      <c r="B13" s="14"/>
      <c r="C13" s="14" t="s">
        <v>21</v>
      </c>
      <c r="D13" s="18" t="s">
        <v>22</v>
      </c>
      <c r="E13" s="15"/>
      <c r="F13" s="15"/>
      <c r="G13" s="16"/>
      <c r="H13" s="52">
        <v>4438.79</v>
      </c>
      <c r="I13" s="16"/>
      <c r="J13" s="15">
        <f>H13+I13</f>
        <v>4438.79</v>
      </c>
      <c r="K13" s="13"/>
    </row>
    <row r="14" spans="1:11" hidden="1">
      <c r="A14" s="14"/>
      <c r="B14" s="14"/>
      <c r="C14" s="14" t="s">
        <v>23</v>
      </c>
      <c r="D14" s="18" t="s">
        <v>24</v>
      </c>
      <c r="E14" s="15"/>
      <c r="F14" s="15"/>
      <c r="G14" s="16"/>
      <c r="H14" s="52">
        <v>759.03</v>
      </c>
      <c r="I14" s="16"/>
      <c r="J14" s="15">
        <f t="shared" ref="J14:J18" si="1">H14+I14</f>
        <v>759.03</v>
      </c>
      <c r="K14" s="13"/>
    </row>
    <row r="15" spans="1:11" hidden="1">
      <c r="A15" s="14"/>
      <c r="B15" s="14"/>
      <c r="C15" s="14" t="s">
        <v>25</v>
      </c>
      <c r="D15" s="18" t="s">
        <v>26</v>
      </c>
      <c r="E15" s="15"/>
      <c r="F15" s="15"/>
      <c r="G15" s="16"/>
      <c r="H15" s="52">
        <v>108.75</v>
      </c>
      <c r="I15" s="16"/>
      <c r="J15" s="15">
        <f t="shared" si="1"/>
        <v>108.75</v>
      </c>
      <c r="K15" s="13"/>
    </row>
    <row r="16" spans="1:11" hidden="1">
      <c r="A16" s="14"/>
      <c r="B16" s="14"/>
      <c r="C16" s="14" t="s">
        <v>27</v>
      </c>
      <c r="D16" s="18" t="s">
        <v>28</v>
      </c>
      <c r="E16" s="15"/>
      <c r="F16" s="15"/>
      <c r="G16" s="16"/>
      <c r="H16" s="52">
        <v>78.31</v>
      </c>
      <c r="I16" s="16"/>
      <c r="J16" s="15">
        <f t="shared" si="1"/>
        <v>78.31</v>
      </c>
      <c r="K16" s="13"/>
    </row>
    <row r="17" spans="1:11" hidden="1">
      <c r="A17" s="14"/>
      <c r="B17" s="14"/>
      <c r="C17" s="14" t="s">
        <v>29</v>
      </c>
      <c r="D17" s="18" t="s">
        <v>30</v>
      </c>
      <c r="E17" s="15"/>
      <c r="F17" s="15"/>
      <c r="G17" s="16"/>
      <c r="H17" s="52">
        <v>2466.5</v>
      </c>
      <c r="I17" s="16"/>
      <c r="J17" s="15">
        <f t="shared" si="1"/>
        <v>2466.5</v>
      </c>
      <c r="K17" s="13"/>
    </row>
    <row r="18" spans="1:11" hidden="1">
      <c r="A18" s="14"/>
      <c r="B18" s="14"/>
      <c r="C18" s="19">
        <v>4430</v>
      </c>
      <c r="D18" s="19" t="s">
        <v>31</v>
      </c>
      <c r="E18" s="15"/>
      <c r="F18" s="15"/>
      <c r="G18" s="16"/>
      <c r="H18" s="52">
        <v>392568.79</v>
      </c>
      <c r="I18" s="16"/>
      <c r="J18" s="15">
        <f t="shared" si="1"/>
        <v>392568.79</v>
      </c>
      <c r="K18" s="13"/>
    </row>
    <row r="19" spans="1:11" hidden="1">
      <c r="A19" s="8" t="s">
        <v>32</v>
      </c>
      <c r="B19" s="8"/>
      <c r="C19" s="8"/>
      <c r="D19" s="20" t="s">
        <v>33</v>
      </c>
      <c r="E19" s="21">
        <f>E20</f>
        <v>64595</v>
      </c>
      <c r="F19" s="21">
        <f t="shared" ref="F19:G20" si="2">F20</f>
        <v>0</v>
      </c>
      <c r="G19" s="22">
        <f t="shared" si="2"/>
        <v>64595</v>
      </c>
      <c r="H19" s="23">
        <f>H20</f>
        <v>64595</v>
      </c>
      <c r="I19" s="22">
        <f t="shared" ref="I19:J19" si="3">I20</f>
        <v>0</v>
      </c>
      <c r="J19" s="21">
        <f t="shared" si="3"/>
        <v>64595</v>
      </c>
      <c r="K19" s="6"/>
    </row>
    <row r="20" spans="1:11" hidden="1">
      <c r="A20" s="24"/>
      <c r="B20" s="14" t="s">
        <v>34</v>
      </c>
      <c r="C20" s="25"/>
      <c r="D20" s="18" t="s">
        <v>35</v>
      </c>
      <c r="E20" s="26">
        <f>E21</f>
        <v>64595</v>
      </c>
      <c r="F20" s="26">
        <f t="shared" si="2"/>
        <v>0</v>
      </c>
      <c r="G20" s="27">
        <f t="shared" si="2"/>
        <v>64595</v>
      </c>
      <c r="H20" s="28">
        <f>SUM(H21:H27)</f>
        <v>64595</v>
      </c>
      <c r="I20" s="27">
        <f t="shared" ref="I20:J20" si="4">SUM(I21:I27)</f>
        <v>0</v>
      </c>
      <c r="J20" s="26">
        <f t="shared" si="4"/>
        <v>64595</v>
      </c>
      <c r="K20" s="6"/>
    </row>
    <row r="21" spans="1:11" ht="33.75" hidden="1">
      <c r="A21" s="24"/>
      <c r="B21" s="29"/>
      <c r="C21" s="14" t="s">
        <v>19</v>
      </c>
      <c r="D21" s="18" t="s">
        <v>20</v>
      </c>
      <c r="E21" s="26">
        <v>64595</v>
      </c>
      <c r="F21" s="26"/>
      <c r="G21" s="27">
        <f>E21+F21</f>
        <v>64595</v>
      </c>
      <c r="H21" s="30"/>
      <c r="I21" s="26"/>
      <c r="J21" s="26"/>
      <c r="K21" s="6"/>
    </row>
    <row r="22" spans="1:11" hidden="1">
      <c r="A22" s="29"/>
      <c r="B22" s="29"/>
      <c r="C22" s="14" t="s">
        <v>21</v>
      </c>
      <c r="D22" s="18" t="s">
        <v>22</v>
      </c>
      <c r="E22" s="26"/>
      <c r="F22" s="26"/>
      <c r="G22" s="27"/>
      <c r="H22" s="31">
        <v>41597</v>
      </c>
      <c r="I22" s="32"/>
      <c r="J22" s="32">
        <f>H22+I22</f>
        <v>41597</v>
      </c>
      <c r="K22" s="6"/>
    </row>
    <row r="23" spans="1:11" hidden="1">
      <c r="A23" s="29"/>
      <c r="B23" s="29"/>
      <c r="C23" s="14" t="s">
        <v>23</v>
      </c>
      <c r="D23" s="18" t="s">
        <v>24</v>
      </c>
      <c r="E23" s="26"/>
      <c r="F23" s="26"/>
      <c r="G23" s="27"/>
      <c r="H23" s="31">
        <v>7069</v>
      </c>
      <c r="I23" s="32"/>
      <c r="J23" s="32">
        <f t="shared" ref="J23:J27" si="5">H23+I23</f>
        <v>7069</v>
      </c>
      <c r="K23" s="6"/>
    </row>
    <row r="24" spans="1:11" hidden="1">
      <c r="A24" s="29"/>
      <c r="B24" s="29"/>
      <c r="C24" s="14" t="s">
        <v>25</v>
      </c>
      <c r="D24" s="18" t="s">
        <v>26</v>
      </c>
      <c r="E24" s="26"/>
      <c r="F24" s="26"/>
      <c r="G24" s="27"/>
      <c r="H24" s="31">
        <v>1018</v>
      </c>
      <c r="I24" s="32"/>
      <c r="J24" s="32">
        <f t="shared" si="5"/>
        <v>1018</v>
      </c>
      <c r="K24" s="6"/>
    </row>
    <row r="25" spans="1:11" hidden="1">
      <c r="A25" s="29"/>
      <c r="B25" s="29"/>
      <c r="C25" s="14" t="s">
        <v>27</v>
      </c>
      <c r="D25" s="18" t="s">
        <v>28</v>
      </c>
      <c r="E25" s="26"/>
      <c r="F25" s="26"/>
      <c r="G25" s="27"/>
      <c r="H25" s="31">
        <v>1800</v>
      </c>
      <c r="I25" s="32"/>
      <c r="J25" s="32">
        <f t="shared" si="5"/>
        <v>1800</v>
      </c>
      <c r="K25" s="6"/>
    </row>
    <row r="26" spans="1:11" hidden="1">
      <c r="A26" s="29"/>
      <c r="B26" s="29"/>
      <c r="C26" s="14" t="s">
        <v>29</v>
      </c>
      <c r="D26" s="18" t="s">
        <v>30</v>
      </c>
      <c r="E26" s="26"/>
      <c r="F26" s="26"/>
      <c r="G26" s="27"/>
      <c r="H26" s="31">
        <v>12311</v>
      </c>
      <c r="I26" s="32"/>
      <c r="J26" s="32">
        <f t="shared" si="5"/>
        <v>12311</v>
      </c>
      <c r="K26" s="6"/>
    </row>
    <row r="27" spans="1:11" hidden="1">
      <c r="A27" s="29"/>
      <c r="B27" s="29"/>
      <c r="C27" s="14" t="s">
        <v>187</v>
      </c>
      <c r="D27" s="18" t="s">
        <v>188</v>
      </c>
      <c r="E27" s="26"/>
      <c r="F27" s="26"/>
      <c r="G27" s="27"/>
      <c r="H27" s="33">
        <v>800</v>
      </c>
      <c r="I27" s="34"/>
      <c r="J27" s="32">
        <f t="shared" si="5"/>
        <v>800</v>
      </c>
      <c r="K27" s="6"/>
    </row>
    <row r="28" spans="1:11" ht="27.75" hidden="1" customHeight="1">
      <c r="A28" s="8" t="s">
        <v>36</v>
      </c>
      <c r="B28" s="8"/>
      <c r="C28" s="8"/>
      <c r="D28" s="20" t="s">
        <v>37</v>
      </c>
      <c r="E28" s="21">
        <f>E29+E34+E43+E52</f>
        <v>32003</v>
      </c>
      <c r="F28" s="21">
        <f t="shared" ref="F28:J28" si="6">F29+F34+F43+F52</f>
        <v>0</v>
      </c>
      <c r="G28" s="22">
        <f t="shared" si="6"/>
        <v>32003</v>
      </c>
      <c r="H28" s="35">
        <f t="shared" si="6"/>
        <v>32003</v>
      </c>
      <c r="I28" s="21">
        <f t="shared" si="6"/>
        <v>0</v>
      </c>
      <c r="J28" s="21">
        <f t="shared" si="6"/>
        <v>32003</v>
      </c>
      <c r="K28" s="6"/>
    </row>
    <row r="29" spans="1:11" ht="22.5" hidden="1">
      <c r="A29" s="24"/>
      <c r="B29" s="14" t="s">
        <v>189</v>
      </c>
      <c r="C29" s="25"/>
      <c r="D29" s="18" t="s">
        <v>190</v>
      </c>
      <c r="E29" s="26">
        <f>E30</f>
        <v>1109</v>
      </c>
      <c r="F29" s="26">
        <f t="shared" ref="F29:G29" si="7">F30</f>
        <v>0</v>
      </c>
      <c r="G29" s="27">
        <f t="shared" si="7"/>
        <v>1109</v>
      </c>
      <c r="H29" s="30">
        <f>SUM(H31:H33)</f>
        <v>1109</v>
      </c>
      <c r="I29" s="26">
        <f t="shared" ref="I29:J29" si="8">SUM(I31:I33)</f>
        <v>0</v>
      </c>
      <c r="J29" s="26">
        <f t="shared" si="8"/>
        <v>1109</v>
      </c>
      <c r="K29" s="6"/>
    </row>
    <row r="30" spans="1:11" ht="33.75" hidden="1">
      <c r="A30" s="24"/>
      <c r="B30" s="29"/>
      <c r="C30" s="14" t="s">
        <v>19</v>
      </c>
      <c r="D30" s="18" t="s">
        <v>20</v>
      </c>
      <c r="E30" s="26">
        <v>1109</v>
      </c>
      <c r="F30" s="26"/>
      <c r="G30" s="27">
        <f>E30+F30</f>
        <v>1109</v>
      </c>
      <c r="H30" s="30"/>
      <c r="I30" s="26"/>
      <c r="J30" s="26"/>
      <c r="K30" s="6"/>
    </row>
    <row r="31" spans="1:11" hidden="1">
      <c r="A31" s="24"/>
      <c r="B31" s="29"/>
      <c r="C31" s="14" t="s">
        <v>21</v>
      </c>
      <c r="D31" s="18" t="s">
        <v>22</v>
      </c>
      <c r="E31" s="26"/>
      <c r="F31" s="26"/>
      <c r="G31" s="27"/>
      <c r="H31" s="30">
        <v>929</v>
      </c>
      <c r="I31" s="26"/>
      <c r="J31" s="26">
        <f>H31+I31</f>
        <v>929</v>
      </c>
      <c r="K31" s="6"/>
    </row>
    <row r="32" spans="1:11" hidden="1">
      <c r="A32" s="29"/>
      <c r="B32" s="29"/>
      <c r="C32" s="14" t="s">
        <v>23</v>
      </c>
      <c r="D32" s="18" t="s">
        <v>24</v>
      </c>
      <c r="E32" s="26"/>
      <c r="F32" s="26"/>
      <c r="G32" s="27"/>
      <c r="H32" s="30">
        <v>158</v>
      </c>
      <c r="I32" s="26"/>
      <c r="J32" s="26">
        <f t="shared" ref="J32:J33" si="9">H32+I32</f>
        <v>158</v>
      </c>
      <c r="K32" s="6"/>
    </row>
    <row r="33" spans="1:11" hidden="1">
      <c r="A33" s="29"/>
      <c r="B33" s="29"/>
      <c r="C33" s="14" t="s">
        <v>25</v>
      </c>
      <c r="D33" s="18" t="s">
        <v>26</v>
      </c>
      <c r="E33" s="26"/>
      <c r="F33" s="26"/>
      <c r="G33" s="27"/>
      <c r="H33" s="30">
        <v>22</v>
      </c>
      <c r="I33" s="26"/>
      <c r="J33" s="26">
        <f t="shared" si="9"/>
        <v>22</v>
      </c>
      <c r="K33" s="6"/>
    </row>
    <row r="34" spans="1:11" hidden="1">
      <c r="A34" s="29"/>
      <c r="B34" s="14" t="s">
        <v>191</v>
      </c>
      <c r="C34" s="25"/>
      <c r="D34" s="18" t="s">
        <v>192</v>
      </c>
      <c r="E34" s="26">
        <f>E35</f>
        <v>14519</v>
      </c>
      <c r="F34" s="26"/>
      <c r="G34" s="27">
        <f>G35</f>
        <v>14519</v>
      </c>
      <c r="H34" s="30">
        <f>SUM(H36:H42)</f>
        <v>14519</v>
      </c>
      <c r="I34" s="26">
        <f t="shared" ref="I34:J34" si="10">SUM(I36:I42)</f>
        <v>0</v>
      </c>
      <c r="J34" s="26">
        <f t="shared" si="10"/>
        <v>14519</v>
      </c>
      <c r="K34" s="6"/>
    </row>
    <row r="35" spans="1:11" ht="33.75" hidden="1">
      <c r="A35" s="29"/>
      <c r="B35" s="29"/>
      <c r="C35" s="14" t="s">
        <v>19</v>
      </c>
      <c r="D35" s="18" t="s">
        <v>20</v>
      </c>
      <c r="E35" s="26">
        <v>14519</v>
      </c>
      <c r="F35" s="26"/>
      <c r="G35" s="27">
        <f>E35+F35</f>
        <v>14519</v>
      </c>
      <c r="H35" s="30"/>
      <c r="I35" s="26"/>
      <c r="J35" s="26"/>
      <c r="K35" s="6"/>
    </row>
    <row r="36" spans="1:11" hidden="1">
      <c r="A36" s="29"/>
      <c r="B36" s="36"/>
      <c r="C36" s="37" t="s">
        <v>193</v>
      </c>
      <c r="D36" s="38" t="s">
        <v>194</v>
      </c>
      <c r="E36" s="26"/>
      <c r="F36" s="26"/>
      <c r="G36" s="27"/>
      <c r="H36" s="39">
        <v>7269</v>
      </c>
      <c r="I36" s="40"/>
      <c r="J36" s="26">
        <f>H36+I36</f>
        <v>7269</v>
      </c>
      <c r="K36" s="6"/>
    </row>
    <row r="37" spans="1:11" hidden="1">
      <c r="A37" s="29"/>
      <c r="B37" s="36"/>
      <c r="C37" s="37" t="s">
        <v>23</v>
      </c>
      <c r="D37" s="38" t="s">
        <v>24</v>
      </c>
      <c r="E37" s="26"/>
      <c r="F37" s="26"/>
      <c r="G37" s="27"/>
      <c r="H37" s="39">
        <v>506.99</v>
      </c>
      <c r="I37" s="40"/>
      <c r="J37" s="26">
        <f t="shared" ref="J37:J42" si="11">H37+I37</f>
        <v>506.99</v>
      </c>
      <c r="K37" s="6"/>
    </row>
    <row r="38" spans="1:11" hidden="1">
      <c r="A38" s="29"/>
      <c r="B38" s="36"/>
      <c r="C38" s="37" t="s">
        <v>25</v>
      </c>
      <c r="D38" s="38" t="s">
        <v>26</v>
      </c>
      <c r="E38" s="26"/>
      <c r="F38" s="26"/>
      <c r="G38" s="27"/>
      <c r="H38" s="39">
        <v>50.22</v>
      </c>
      <c r="I38" s="40"/>
      <c r="J38" s="26">
        <f t="shared" si="11"/>
        <v>50.22</v>
      </c>
      <c r="K38" s="6"/>
    </row>
    <row r="39" spans="1:11" hidden="1">
      <c r="A39" s="29"/>
      <c r="B39" s="36"/>
      <c r="C39" s="37" t="s">
        <v>38</v>
      </c>
      <c r="D39" s="38" t="s">
        <v>39</v>
      </c>
      <c r="E39" s="26"/>
      <c r="F39" s="26"/>
      <c r="G39" s="27"/>
      <c r="H39" s="39">
        <v>2965</v>
      </c>
      <c r="I39" s="40"/>
      <c r="J39" s="26">
        <f t="shared" si="11"/>
        <v>2965</v>
      </c>
      <c r="K39" s="6"/>
    </row>
    <row r="40" spans="1:11" hidden="1">
      <c r="A40" s="29"/>
      <c r="B40" s="36"/>
      <c r="C40" s="37" t="s">
        <v>27</v>
      </c>
      <c r="D40" s="38" t="s">
        <v>28</v>
      </c>
      <c r="E40" s="26"/>
      <c r="F40" s="26"/>
      <c r="G40" s="27"/>
      <c r="H40" s="39">
        <v>1465.74</v>
      </c>
      <c r="I40" s="40"/>
      <c r="J40" s="26">
        <f t="shared" si="11"/>
        <v>1465.74</v>
      </c>
      <c r="K40" s="6"/>
    </row>
    <row r="41" spans="1:11" hidden="1">
      <c r="A41" s="29"/>
      <c r="B41" s="36"/>
      <c r="C41" s="37" t="s">
        <v>29</v>
      </c>
      <c r="D41" s="38" t="s">
        <v>30</v>
      </c>
      <c r="E41" s="26"/>
      <c r="F41" s="26"/>
      <c r="G41" s="27"/>
      <c r="H41" s="39">
        <v>2174.0300000000002</v>
      </c>
      <c r="I41" s="40"/>
      <c r="J41" s="26">
        <f t="shared" si="11"/>
        <v>2174.0300000000002</v>
      </c>
      <c r="K41" s="6"/>
    </row>
    <row r="42" spans="1:11" hidden="1">
      <c r="A42" s="29"/>
      <c r="B42" s="36"/>
      <c r="C42" s="37" t="s">
        <v>187</v>
      </c>
      <c r="D42" s="38" t="s">
        <v>188</v>
      </c>
      <c r="E42" s="26"/>
      <c r="F42" s="26"/>
      <c r="G42" s="27"/>
      <c r="H42" s="39">
        <v>88.02</v>
      </c>
      <c r="I42" s="40"/>
      <c r="J42" s="26">
        <f t="shared" si="11"/>
        <v>88.02</v>
      </c>
      <c r="K42" s="6"/>
    </row>
    <row r="43" spans="1:11" ht="24.75" hidden="1" customHeight="1">
      <c r="A43" s="29"/>
      <c r="B43" s="37" t="s">
        <v>73</v>
      </c>
      <c r="C43" s="37"/>
      <c r="D43" s="38" t="s">
        <v>195</v>
      </c>
      <c r="E43" s="27">
        <f>E44</f>
        <v>9351</v>
      </c>
      <c r="F43" s="27">
        <f>F44</f>
        <v>0</v>
      </c>
      <c r="G43" s="27">
        <f>G44</f>
        <v>9351</v>
      </c>
      <c r="H43" s="39">
        <f t="shared" ref="H43:I43" si="12">SUM(H45:H51)</f>
        <v>9351</v>
      </c>
      <c r="I43" s="40">
        <f t="shared" si="12"/>
        <v>0</v>
      </c>
      <c r="J43" s="40">
        <f>SUM(J45:J51)</f>
        <v>9351</v>
      </c>
      <c r="K43" s="6"/>
    </row>
    <row r="44" spans="1:11" ht="33.75" hidden="1">
      <c r="A44" s="29"/>
      <c r="B44" s="36"/>
      <c r="C44" s="14" t="s">
        <v>19</v>
      </c>
      <c r="D44" s="18" t="s">
        <v>20</v>
      </c>
      <c r="E44" s="27">
        <v>9351</v>
      </c>
      <c r="F44" s="27"/>
      <c r="G44" s="27">
        <f>E44+F44</f>
        <v>9351</v>
      </c>
      <c r="H44" s="39"/>
      <c r="I44" s="40"/>
      <c r="J44" s="26"/>
      <c r="K44" s="6"/>
    </row>
    <row r="45" spans="1:11" hidden="1">
      <c r="A45" s="29"/>
      <c r="B45" s="36"/>
      <c r="C45" s="37" t="s">
        <v>193</v>
      </c>
      <c r="D45" s="38" t="s">
        <v>194</v>
      </c>
      <c r="E45" s="27"/>
      <c r="F45" s="27"/>
      <c r="G45" s="27"/>
      <c r="H45" s="39">
        <v>4315</v>
      </c>
      <c r="I45" s="40"/>
      <c r="J45" s="26">
        <f>H45+I45</f>
        <v>4315</v>
      </c>
      <c r="K45" s="6"/>
    </row>
    <row r="46" spans="1:11" hidden="1">
      <c r="A46" s="29"/>
      <c r="B46" s="36"/>
      <c r="C46" s="37" t="s">
        <v>23</v>
      </c>
      <c r="D46" s="38" t="s">
        <v>24</v>
      </c>
      <c r="E46" s="27"/>
      <c r="F46" s="27"/>
      <c r="G46" s="27"/>
      <c r="H46" s="39">
        <v>356.7</v>
      </c>
      <c r="I46" s="40"/>
      <c r="J46" s="26">
        <f t="shared" ref="J46:J51" si="13">H46+I46</f>
        <v>356.7</v>
      </c>
      <c r="K46" s="6"/>
    </row>
    <row r="47" spans="1:11" hidden="1">
      <c r="A47" s="29"/>
      <c r="B47" s="36"/>
      <c r="C47" s="37" t="s">
        <v>25</v>
      </c>
      <c r="D47" s="38" t="s">
        <v>26</v>
      </c>
      <c r="E47" s="27"/>
      <c r="F47" s="27"/>
      <c r="G47" s="27"/>
      <c r="H47" s="39">
        <v>31.86</v>
      </c>
      <c r="I47" s="40"/>
      <c r="J47" s="26">
        <f t="shared" si="13"/>
        <v>31.86</v>
      </c>
      <c r="K47" s="6"/>
    </row>
    <row r="48" spans="1:11" hidden="1">
      <c r="A48" s="29"/>
      <c r="B48" s="36"/>
      <c r="C48" s="37" t="s">
        <v>38</v>
      </c>
      <c r="D48" s="38" t="s">
        <v>39</v>
      </c>
      <c r="E48" s="27"/>
      <c r="F48" s="27"/>
      <c r="G48" s="27"/>
      <c r="H48" s="39">
        <v>2336</v>
      </c>
      <c r="I48" s="40"/>
      <c r="J48" s="26">
        <f t="shared" si="13"/>
        <v>2336</v>
      </c>
      <c r="K48" s="6"/>
    </row>
    <row r="49" spans="1:11" hidden="1">
      <c r="A49" s="29"/>
      <c r="B49" s="36"/>
      <c r="C49" s="37" t="s">
        <v>27</v>
      </c>
      <c r="D49" s="38" t="s">
        <v>28</v>
      </c>
      <c r="E49" s="27"/>
      <c r="F49" s="27"/>
      <c r="G49" s="27"/>
      <c r="H49" s="39">
        <v>234.87</v>
      </c>
      <c r="I49" s="40"/>
      <c r="J49" s="26">
        <f t="shared" si="13"/>
        <v>234.87</v>
      </c>
      <c r="K49" s="6"/>
    </row>
    <row r="50" spans="1:11" hidden="1">
      <c r="A50" s="29"/>
      <c r="B50" s="36"/>
      <c r="C50" s="37" t="s">
        <v>29</v>
      </c>
      <c r="D50" s="38" t="s">
        <v>30</v>
      </c>
      <c r="E50" s="27"/>
      <c r="F50" s="27"/>
      <c r="G50" s="27"/>
      <c r="H50" s="39">
        <v>2042.62</v>
      </c>
      <c r="I50" s="40"/>
      <c r="J50" s="26">
        <f t="shared" si="13"/>
        <v>2042.62</v>
      </c>
      <c r="K50" s="6"/>
    </row>
    <row r="51" spans="1:11" hidden="1">
      <c r="A51" s="29"/>
      <c r="B51" s="36"/>
      <c r="C51" s="37" t="s">
        <v>187</v>
      </c>
      <c r="D51" s="38" t="s">
        <v>188</v>
      </c>
      <c r="E51" s="27"/>
      <c r="F51" s="27"/>
      <c r="G51" s="27"/>
      <c r="H51" s="39">
        <v>33.950000000000003</v>
      </c>
      <c r="I51" s="40"/>
      <c r="J51" s="26">
        <f t="shared" si="13"/>
        <v>33.950000000000003</v>
      </c>
      <c r="K51" s="6"/>
    </row>
    <row r="52" spans="1:11" ht="21" hidden="1" customHeight="1">
      <c r="A52" s="29"/>
      <c r="B52" s="61" t="s">
        <v>196</v>
      </c>
      <c r="C52" s="62"/>
      <c r="D52" s="63" t="s">
        <v>197</v>
      </c>
      <c r="E52" s="27">
        <f>E53</f>
        <v>7024</v>
      </c>
      <c r="F52" s="27">
        <f t="shared" ref="F52" si="14">F53</f>
        <v>0</v>
      </c>
      <c r="G52" s="27">
        <f>G53</f>
        <v>7024</v>
      </c>
      <c r="H52" s="39">
        <f>SUM(H54:H60)</f>
        <v>7024</v>
      </c>
      <c r="I52" s="40">
        <f>SUM(I54:I60)</f>
        <v>0</v>
      </c>
      <c r="J52" s="40">
        <f>SUM(J54:J60)</f>
        <v>7024</v>
      </c>
      <c r="K52" s="6"/>
    </row>
    <row r="53" spans="1:11" ht="33.75" hidden="1">
      <c r="A53" s="29"/>
      <c r="B53" s="67"/>
      <c r="C53" s="68" t="s">
        <v>19</v>
      </c>
      <c r="D53" s="69" t="s">
        <v>20</v>
      </c>
      <c r="E53" s="71">
        <v>7024</v>
      </c>
      <c r="F53" s="40"/>
      <c r="G53" s="71">
        <f>E53+F53</f>
        <v>7024</v>
      </c>
      <c r="H53" s="72"/>
      <c r="J53" s="73"/>
      <c r="K53" s="6"/>
    </row>
    <row r="54" spans="1:11" hidden="1">
      <c r="A54" s="29"/>
      <c r="B54" s="67"/>
      <c r="C54" s="37" t="s">
        <v>193</v>
      </c>
      <c r="D54" s="38" t="s">
        <v>194</v>
      </c>
      <c r="E54" s="70"/>
      <c r="F54" s="74"/>
      <c r="G54" s="75"/>
      <c r="H54" s="39">
        <v>2845.8</v>
      </c>
      <c r="I54" s="76"/>
      <c r="J54" s="40">
        <f>H54+I54</f>
        <v>2845.8</v>
      </c>
      <c r="K54" s="6"/>
    </row>
    <row r="55" spans="1:11" hidden="1">
      <c r="A55" s="29"/>
      <c r="B55" s="67"/>
      <c r="C55" s="37" t="s">
        <v>23</v>
      </c>
      <c r="D55" s="38" t="s">
        <v>24</v>
      </c>
      <c r="E55" s="40"/>
      <c r="F55" s="40"/>
      <c r="G55" s="77"/>
      <c r="H55" s="39">
        <v>243.69</v>
      </c>
      <c r="I55" s="40"/>
      <c r="J55" s="40">
        <f>H55+I55</f>
        <v>243.69</v>
      </c>
      <c r="K55" s="6"/>
    </row>
    <row r="56" spans="1:11" hidden="1">
      <c r="A56" s="29"/>
      <c r="B56" s="67"/>
      <c r="C56" s="37" t="s">
        <v>25</v>
      </c>
      <c r="D56" s="38" t="s">
        <v>26</v>
      </c>
      <c r="E56" s="40"/>
      <c r="F56" s="40"/>
      <c r="G56" s="77"/>
      <c r="H56" s="39">
        <v>19.61</v>
      </c>
      <c r="I56" s="40"/>
      <c r="J56" s="40">
        <f t="shared" ref="J56:J60" si="15">H56+I56</f>
        <v>19.61</v>
      </c>
      <c r="K56" s="6"/>
    </row>
    <row r="57" spans="1:11" hidden="1">
      <c r="A57" s="29"/>
      <c r="B57" s="36"/>
      <c r="C57" s="37" t="s">
        <v>38</v>
      </c>
      <c r="D57" s="38" t="s">
        <v>39</v>
      </c>
      <c r="E57" s="40"/>
      <c r="F57" s="40"/>
      <c r="G57" s="77"/>
      <c r="H57" s="39">
        <v>1615</v>
      </c>
      <c r="I57" s="40"/>
      <c r="J57" s="40">
        <f t="shared" si="15"/>
        <v>1615</v>
      </c>
      <c r="K57" s="6"/>
    </row>
    <row r="58" spans="1:11" hidden="1">
      <c r="A58" s="29"/>
      <c r="B58" s="36"/>
      <c r="C58" s="37" t="s">
        <v>27</v>
      </c>
      <c r="D58" s="38" t="s">
        <v>28</v>
      </c>
      <c r="E58" s="40"/>
      <c r="F58" s="40"/>
      <c r="G58" s="77"/>
      <c r="H58" s="39">
        <v>249.61</v>
      </c>
      <c r="I58" s="40"/>
      <c r="J58" s="40">
        <f t="shared" si="15"/>
        <v>249.61</v>
      </c>
      <c r="K58" s="6"/>
    </row>
    <row r="59" spans="1:11" hidden="1">
      <c r="A59" s="29"/>
      <c r="B59" s="36"/>
      <c r="C59" s="37" t="s">
        <v>29</v>
      </c>
      <c r="D59" s="38" t="s">
        <v>30</v>
      </c>
      <c r="E59" s="40"/>
      <c r="F59" s="40"/>
      <c r="G59" s="77"/>
      <c r="H59" s="39">
        <v>2033.89</v>
      </c>
      <c r="I59" s="40"/>
      <c r="J59" s="40">
        <f t="shared" si="15"/>
        <v>2033.89</v>
      </c>
      <c r="K59" s="6"/>
    </row>
    <row r="60" spans="1:11" hidden="1">
      <c r="A60" s="29"/>
      <c r="B60" s="36"/>
      <c r="C60" s="37" t="s">
        <v>187</v>
      </c>
      <c r="D60" s="38" t="s">
        <v>188</v>
      </c>
      <c r="E60" s="40"/>
      <c r="F60" s="40"/>
      <c r="G60" s="77"/>
      <c r="H60" s="39">
        <v>16.399999999999999</v>
      </c>
      <c r="I60" s="40"/>
      <c r="J60" s="40">
        <f t="shared" si="15"/>
        <v>16.399999999999999</v>
      </c>
      <c r="K60" s="6"/>
    </row>
    <row r="61" spans="1:11" ht="17.25" hidden="1" customHeight="1">
      <c r="A61" s="58" t="s">
        <v>64</v>
      </c>
      <c r="B61" s="58"/>
      <c r="C61" s="58"/>
      <c r="D61" s="59" t="s">
        <v>65</v>
      </c>
      <c r="E61" s="22">
        <f t="shared" ref="E61:F61" si="16">E62+E69</f>
        <v>70211.09</v>
      </c>
      <c r="F61" s="22">
        <f t="shared" si="16"/>
        <v>0</v>
      </c>
      <c r="G61" s="21">
        <f>E61+F61</f>
        <v>70211.09</v>
      </c>
      <c r="H61" s="35">
        <f t="shared" ref="H61:J61" si="17">H62+H69</f>
        <v>70211.09</v>
      </c>
      <c r="I61" s="21">
        <f t="shared" si="17"/>
        <v>0</v>
      </c>
      <c r="J61" s="21">
        <f t="shared" si="17"/>
        <v>70211.09</v>
      </c>
      <c r="K61" s="6"/>
    </row>
    <row r="62" spans="1:11" ht="19.5" hidden="1" customHeight="1">
      <c r="A62" s="60"/>
      <c r="B62" s="61" t="s">
        <v>66</v>
      </c>
      <c r="C62" s="62"/>
      <c r="D62" s="63" t="s">
        <v>67</v>
      </c>
      <c r="E62" s="79">
        <f>E63</f>
        <v>44461.77</v>
      </c>
      <c r="F62" s="79">
        <f>F63</f>
        <v>0</v>
      </c>
      <c r="G62" s="79">
        <f t="shared" ref="G62" si="18">E62+F62</f>
        <v>44461.77</v>
      </c>
      <c r="H62" s="80">
        <f>SUM(H64:H68)</f>
        <v>44461.770000000004</v>
      </c>
      <c r="I62" s="40">
        <f>SUM(I64:I68)</f>
        <v>0</v>
      </c>
      <c r="J62" s="81">
        <f t="shared" ref="J62" si="19">SUM(J64:J68)</f>
        <v>44461.770000000004</v>
      </c>
      <c r="K62" s="6"/>
    </row>
    <row r="63" spans="1:11" ht="33.75" hidden="1">
      <c r="A63" s="64"/>
      <c r="B63" s="64"/>
      <c r="C63" s="61" t="s">
        <v>19</v>
      </c>
      <c r="D63" s="63" t="s">
        <v>20</v>
      </c>
      <c r="E63" s="78">
        <v>44461.77</v>
      </c>
      <c r="F63" s="79"/>
      <c r="G63" s="79">
        <f>E63+F63</f>
        <v>44461.77</v>
      </c>
      <c r="H63" s="80"/>
      <c r="I63" s="82"/>
      <c r="J63" s="83"/>
      <c r="K63" s="6"/>
    </row>
    <row r="64" spans="1:11" hidden="1">
      <c r="A64" s="64"/>
      <c r="B64" s="64"/>
      <c r="C64" s="37" t="s">
        <v>21</v>
      </c>
      <c r="D64" s="38" t="s">
        <v>22</v>
      </c>
      <c r="E64" s="78"/>
      <c r="F64" s="79"/>
      <c r="G64" s="79"/>
      <c r="H64" s="84">
        <v>342.15</v>
      </c>
      <c r="I64" s="40"/>
      <c r="J64" s="81">
        <f>H64+I64</f>
        <v>342.15</v>
      </c>
      <c r="K64" s="6"/>
    </row>
    <row r="65" spans="1:11" hidden="1">
      <c r="A65" s="64"/>
      <c r="B65" s="64"/>
      <c r="C65" s="37" t="s">
        <v>23</v>
      </c>
      <c r="D65" s="38" t="s">
        <v>24</v>
      </c>
      <c r="E65" s="78"/>
      <c r="F65" s="79"/>
      <c r="G65" s="79"/>
      <c r="H65" s="84">
        <v>51.66</v>
      </c>
      <c r="I65" s="40"/>
      <c r="J65" s="81">
        <f t="shared" ref="J65:J68" si="20">H65+I65</f>
        <v>51.66</v>
      </c>
      <c r="K65" s="6"/>
    </row>
    <row r="66" spans="1:11" hidden="1">
      <c r="A66" s="64"/>
      <c r="B66" s="64"/>
      <c r="C66" s="37" t="s">
        <v>25</v>
      </c>
      <c r="D66" s="38" t="s">
        <v>26</v>
      </c>
      <c r="E66" s="78"/>
      <c r="F66" s="79"/>
      <c r="G66" s="79"/>
      <c r="H66" s="84">
        <v>8.3800000000000008</v>
      </c>
      <c r="I66" s="40"/>
      <c r="J66" s="81">
        <f t="shared" si="20"/>
        <v>8.3800000000000008</v>
      </c>
      <c r="K66" s="6"/>
    </row>
    <row r="67" spans="1:11" hidden="1">
      <c r="A67" s="64"/>
      <c r="B67" s="64"/>
      <c r="C67" s="37" t="s">
        <v>198</v>
      </c>
      <c r="D67" s="38" t="s">
        <v>199</v>
      </c>
      <c r="E67" s="78"/>
      <c r="F67" s="79"/>
      <c r="G67" s="79"/>
      <c r="H67" s="84">
        <v>44023.69</v>
      </c>
      <c r="I67" s="40"/>
      <c r="J67" s="81">
        <f t="shared" si="20"/>
        <v>44023.69</v>
      </c>
      <c r="K67" s="6"/>
    </row>
    <row r="68" spans="1:11" hidden="1">
      <c r="A68" s="64"/>
      <c r="B68" s="64"/>
      <c r="C68" s="37" t="s">
        <v>29</v>
      </c>
      <c r="D68" s="38" t="s">
        <v>30</v>
      </c>
      <c r="E68" s="78"/>
      <c r="F68" s="79"/>
      <c r="G68" s="79"/>
      <c r="H68" s="84">
        <v>35.89</v>
      </c>
      <c r="I68" s="40"/>
      <c r="J68" s="81">
        <f t="shared" si="20"/>
        <v>35.89</v>
      </c>
      <c r="K68" s="6"/>
    </row>
    <row r="69" spans="1:11" ht="16.5" hidden="1" customHeight="1">
      <c r="A69" s="60"/>
      <c r="B69" s="61" t="s">
        <v>200</v>
      </c>
      <c r="C69" s="62"/>
      <c r="D69" s="63" t="s">
        <v>201</v>
      </c>
      <c r="E69" s="79">
        <f>E70</f>
        <v>25749.32</v>
      </c>
      <c r="F69" s="79">
        <f t="shared" ref="F69:G69" si="21">F70</f>
        <v>0</v>
      </c>
      <c r="G69" s="79">
        <f t="shared" si="21"/>
        <v>25749.32</v>
      </c>
      <c r="H69" s="84">
        <f>SUM(H71:H74)</f>
        <v>25749.32</v>
      </c>
      <c r="I69" s="40">
        <f t="shared" ref="I69:J69" si="22">SUM(I71:I74)</f>
        <v>0</v>
      </c>
      <c r="J69" s="81">
        <f t="shared" si="22"/>
        <v>25749.32</v>
      </c>
      <c r="K69" s="6"/>
    </row>
    <row r="70" spans="1:11" ht="33.75" hidden="1">
      <c r="A70" s="60"/>
      <c r="B70" s="64"/>
      <c r="C70" s="68" t="s">
        <v>19</v>
      </c>
      <c r="D70" s="69" t="s">
        <v>20</v>
      </c>
      <c r="E70" s="85">
        <v>25749.32</v>
      </c>
      <c r="F70" s="71"/>
      <c r="G70" s="71">
        <f>E70+F70</f>
        <v>25749.32</v>
      </c>
      <c r="H70" s="39"/>
      <c r="I70" s="40"/>
      <c r="J70" s="26"/>
      <c r="K70" s="6"/>
    </row>
    <row r="71" spans="1:11" hidden="1">
      <c r="A71" s="60"/>
      <c r="B71" s="64"/>
      <c r="C71" s="37" t="s">
        <v>21</v>
      </c>
      <c r="D71" s="38" t="s">
        <v>22</v>
      </c>
      <c r="E71" s="85"/>
      <c r="F71" s="71"/>
      <c r="G71" s="71"/>
      <c r="H71" s="39">
        <v>213.25</v>
      </c>
      <c r="I71" s="40"/>
      <c r="J71" s="40">
        <f>H71+I71</f>
        <v>213.25</v>
      </c>
      <c r="K71" s="6"/>
    </row>
    <row r="72" spans="1:11" hidden="1">
      <c r="A72" s="60"/>
      <c r="B72" s="64"/>
      <c r="C72" s="37" t="s">
        <v>23</v>
      </c>
      <c r="D72" s="38" t="s">
        <v>24</v>
      </c>
      <c r="E72" s="85"/>
      <c r="F72" s="71"/>
      <c r="G72" s="71"/>
      <c r="H72" s="39">
        <v>36.47</v>
      </c>
      <c r="I72" s="40"/>
      <c r="J72" s="40">
        <f t="shared" ref="J72:J74" si="23">H72+I72</f>
        <v>36.47</v>
      </c>
      <c r="K72" s="6"/>
    </row>
    <row r="73" spans="1:11" hidden="1">
      <c r="A73" s="60"/>
      <c r="B73" s="64"/>
      <c r="C73" s="37" t="s">
        <v>25</v>
      </c>
      <c r="D73" s="38" t="s">
        <v>26</v>
      </c>
      <c r="E73" s="78"/>
      <c r="F73" s="79"/>
      <c r="G73" s="79"/>
      <c r="H73" s="39">
        <v>5.22</v>
      </c>
      <c r="I73" s="40"/>
      <c r="J73" s="40">
        <f t="shared" si="23"/>
        <v>5.22</v>
      </c>
      <c r="K73" s="6"/>
    </row>
    <row r="74" spans="1:11" hidden="1">
      <c r="A74" s="67"/>
      <c r="B74" s="67"/>
      <c r="C74" s="37" t="s">
        <v>198</v>
      </c>
      <c r="D74" s="38" t="s">
        <v>199</v>
      </c>
      <c r="E74" s="86"/>
      <c r="F74" s="86"/>
      <c r="G74" s="87"/>
      <c r="H74" s="39">
        <v>25494.38</v>
      </c>
      <c r="I74" s="40"/>
      <c r="J74" s="40">
        <f t="shared" si="23"/>
        <v>25494.38</v>
      </c>
      <c r="K74" s="6"/>
    </row>
    <row r="75" spans="1:11" ht="26.25" customHeight="1">
      <c r="A75" s="8" t="s">
        <v>40</v>
      </c>
      <c r="B75" s="8"/>
      <c r="C75" s="8"/>
      <c r="D75" s="20" t="s">
        <v>41</v>
      </c>
      <c r="E75" s="22">
        <f t="shared" ref="E75:F75" si="24">E76+E89+E92+E99+E96</f>
        <v>1289659</v>
      </c>
      <c r="F75" s="22">
        <f t="shared" si="24"/>
        <v>0</v>
      </c>
      <c r="G75" s="22">
        <f>G76+G89+G92+G99+G96</f>
        <v>1289659</v>
      </c>
      <c r="H75" s="35">
        <f>H76+H89+H92+H99+H96</f>
        <v>1289659</v>
      </c>
      <c r="I75" s="21">
        <f>I76+I89+I92+I99+I96</f>
        <v>0</v>
      </c>
      <c r="J75" s="21">
        <f>J76+J89+J92+J99+J96</f>
        <v>1289659</v>
      </c>
      <c r="K75" s="6"/>
    </row>
    <row r="76" spans="1:11" ht="45.75" customHeight="1">
      <c r="A76" s="24"/>
      <c r="B76" s="14" t="s">
        <v>202</v>
      </c>
      <c r="C76" s="25"/>
      <c r="D76" s="18" t="s">
        <v>203</v>
      </c>
      <c r="E76" s="26">
        <f>E77</f>
        <v>1277795</v>
      </c>
      <c r="F76" s="26">
        <f t="shared" ref="F76:G76" si="25">F77</f>
        <v>0</v>
      </c>
      <c r="G76" s="27">
        <f t="shared" si="25"/>
        <v>1277795</v>
      </c>
      <c r="H76" s="30">
        <f>SUM(H78:H88)</f>
        <v>1277795</v>
      </c>
      <c r="I76" s="26">
        <f t="shared" ref="I76:J76" si="26">SUM(I78:I88)</f>
        <v>0</v>
      </c>
      <c r="J76" s="26">
        <f t="shared" si="26"/>
        <v>1277795</v>
      </c>
      <c r="K76" s="6"/>
    </row>
    <row r="77" spans="1:11" ht="33.75" hidden="1">
      <c r="A77" s="24"/>
      <c r="B77" s="29"/>
      <c r="C77" s="14" t="s">
        <v>19</v>
      </c>
      <c r="D77" s="18" t="s">
        <v>20</v>
      </c>
      <c r="E77" s="26">
        <v>1277795</v>
      </c>
      <c r="F77" s="26"/>
      <c r="G77" s="27">
        <f>E77+F77</f>
        <v>1277795</v>
      </c>
      <c r="H77" s="30"/>
      <c r="I77" s="26"/>
      <c r="J77" s="26"/>
      <c r="K77" s="6"/>
    </row>
    <row r="78" spans="1:11" hidden="1">
      <c r="A78" s="29"/>
      <c r="B78" s="29"/>
      <c r="C78" s="14" t="s">
        <v>42</v>
      </c>
      <c r="D78" s="18" t="s">
        <v>43</v>
      </c>
      <c r="E78" s="26"/>
      <c r="F78" s="26"/>
      <c r="G78" s="27"/>
      <c r="H78" s="30">
        <v>1175367</v>
      </c>
      <c r="I78" s="26"/>
      <c r="J78" s="26">
        <f>H78+I78</f>
        <v>1175367</v>
      </c>
      <c r="K78" s="6"/>
    </row>
    <row r="79" spans="1:11" hidden="1">
      <c r="A79" s="29"/>
      <c r="B79" s="29"/>
      <c r="C79" s="14" t="s">
        <v>21</v>
      </c>
      <c r="D79" s="18" t="s">
        <v>22</v>
      </c>
      <c r="E79" s="26"/>
      <c r="F79" s="26"/>
      <c r="G79" s="27"/>
      <c r="H79" s="30">
        <v>19525</v>
      </c>
      <c r="I79" s="26"/>
      <c r="J79" s="26">
        <f t="shared" ref="J79:J88" si="27">H79+I79</f>
        <v>19525</v>
      </c>
      <c r="K79" s="6"/>
    </row>
    <row r="80" spans="1:11" hidden="1">
      <c r="A80" s="29"/>
      <c r="B80" s="29"/>
      <c r="C80" s="14" t="s">
        <v>23</v>
      </c>
      <c r="D80" s="18" t="s">
        <v>24</v>
      </c>
      <c r="E80" s="26"/>
      <c r="F80" s="26"/>
      <c r="G80" s="27"/>
      <c r="H80" s="30">
        <v>67848</v>
      </c>
      <c r="I80" s="26"/>
      <c r="J80" s="26">
        <f t="shared" si="27"/>
        <v>67848</v>
      </c>
      <c r="K80" s="6"/>
    </row>
    <row r="81" spans="1:11" hidden="1">
      <c r="A81" s="29"/>
      <c r="B81" s="29"/>
      <c r="C81" s="14" t="s">
        <v>25</v>
      </c>
      <c r="D81" s="18" t="s">
        <v>26</v>
      </c>
      <c r="E81" s="26"/>
      <c r="F81" s="26"/>
      <c r="G81" s="27"/>
      <c r="H81" s="30">
        <v>503</v>
      </c>
      <c r="I81" s="26"/>
      <c r="J81" s="26">
        <f t="shared" si="27"/>
        <v>503</v>
      </c>
      <c r="K81" s="6"/>
    </row>
    <row r="82" spans="1:11" ht="20.25" customHeight="1">
      <c r="A82" s="29"/>
      <c r="B82" s="29"/>
      <c r="C82" s="14" t="s">
        <v>27</v>
      </c>
      <c r="D82" s="18" t="s">
        <v>28</v>
      </c>
      <c r="E82" s="26"/>
      <c r="F82" s="26"/>
      <c r="G82" s="27"/>
      <c r="H82" s="30">
        <v>2600</v>
      </c>
      <c r="I82" s="26">
        <v>900</v>
      </c>
      <c r="J82" s="26">
        <f t="shared" si="27"/>
        <v>3500</v>
      </c>
      <c r="K82" s="6"/>
    </row>
    <row r="83" spans="1:11" ht="18.75" customHeight="1">
      <c r="A83" s="29"/>
      <c r="B83" s="29"/>
      <c r="C83" s="14" t="s">
        <v>44</v>
      </c>
      <c r="D83" s="18" t="s">
        <v>45</v>
      </c>
      <c r="E83" s="26"/>
      <c r="F83" s="26"/>
      <c r="G83" s="27"/>
      <c r="H83" s="30">
        <v>2000</v>
      </c>
      <c r="I83" s="26">
        <v>-900</v>
      </c>
      <c r="J83" s="26">
        <f t="shared" si="27"/>
        <v>1100</v>
      </c>
      <c r="K83" s="6"/>
    </row>
    <row r="84" spans="1:11" hidden="1">
      <c r="A84" s="29"/>
      <c r="B84" s="29"/>
      <c r="C84" s="14" t="s">
        <v>29</v>
      </c>
      <c r="D84" s="18" t="s">
        <v>30</v>
      </c>
      <c r="E84" s="26"/>
      <c r="F84" s="26"/>
      <c r="G84" s="27"/>
      <c r="H84" s="30">
        <v>7008</v>
      </c>
      <c r="I84" s="26"/>
      <c r="J84" s="26">
        <f t="shared" si="27"/>
        <v>7008</v>
      </c>
      <c r="K84" s="6"/>
    </row>
    <row r="85" spans="1:11" hidden="1">
      <c r="A85" s="29"/>
      <c r="B85" s="29"/>
      <c r="C85" s="14" t="s">
        <v>204</v>
      </c>
      <c r="D85" s="18" t="s">
        <v>205</v>
      </c>
      <c r="E85" s="26"/>
      <c r="F85" s="26"/>
      <c r="G85" s="27"/>
      <c r="H85" s="30">
        <v>600</v>
      </c>
      <c r="I85" s="26"/>
      <c r="J85" s="26">
        <f t="shared" si="27"/>
        <v>600</v>
      </c>
      <c r="K85" s="6"/>
    </row>
    <row r="86" spans="1:11" hidden="1">
      <c r="A86" s="29"/>
      <c r="B86" s="29"/>
      <c r="C86" s="14" t="s">
        <v>187</v>
      </c>
      <c r="D86" s="18" t="s">
        <v>188</v>
      </c>
      <c r="E86" s="26"/>
      <c r="F86" s="26"/>
      <c r="G86" s="27"/>
      <c r="H86" s="30">
        <v>50</v>
      </c>
      <c r="I86" s="26"/>
      <c r="J86" s="26">
        <f t="shared" si="27"/>
        <v>50</v>
      </c>
      <c r="K86" s="6"/>
    </row>
    <row r="87" spans="1:11" hidden="1">
      <c r="A87" s="29"/>
      <c r="B87" s="29"/>
      <c r="C87" s="14" t="s">
        <v>206</v>
      </c>
      <c r="D87" s="18" t="s">
        <v>207</v>
      </c>
      <c r="E87" s="26"/>
      <c r="F87" s="26"/>
      <c r="G87" s="27"/>
      <c r="H87" s="30">
        <v>1094</v>
      </c>
      <c r="I87" s="26"/>
      <c r="J87" s="26">
        <f t="shared" si="27"/>
        <v>1094</v>
      </c>
      <c r="K87" s="6"/>
    </row>
    <row r="88" spans="1:11" ht="22.5" hidden="1">
      <c r="A88" s="29"/>
      <c r="B88" s="29"/>
      <c r="C88" s="14" t="s">
        <v>46</v>
      </c>
      <c r="D88" s="18" t="s">
        <v>47</v>
      </c>
      <c r="E88" s="26"/>
      <c r="F88" s="26"/>
      <c r="G88" s="27"/>
      <c r="H88" s="30">
        <v>1200</v>
      </c>
      <c r="I88" s="26"/>
      <c r="J88" s="26">
        <f t="shared" si="27"/>
        <v>1200</v>
      </c>
      <c r="K88" s="6"/>
    </row>
    <row r="89" spans="1:11" ht="45" hidden="1">
      <c r="A89" s="24"/>
      <c r="B89" s="14" t="s">
        <v>48</v>
      </c>
      <c r="C89" s="25"/>
      <c r="D89" s="18" t="s">
        <v>49</v>
      </c>
      <c r="E89" s="26">
        <f>E90</f>
        <v>4536</v>
      </c>
      <c r="F89" s="26">
        <f t="shared" ref="F89:G89" si="28">F90</f>
        <v>0</v>
      </c>
      <c r="G89" s="27">
        <f t="shared" si="28"/>
        <v>4536</v>
      </c>
      <c r="H89" s="30">
        <f>SUM(H91)</f>
        <v>4536</v>
      </c>
      <c r="I89" s="26">
        <f>SUM(I91)</f>
        <v>0</v>
      </c>
      <c r="J89" s="26">
        <f>SUM(J91)</f>
        <v>4536</v>
      </c>
      <c r="K89" s="6"/>
    </row>
    <row r="90" spans="1:11" ht="33.75" hidden="1">
      <c r="A90" s="24"/>
      <c r="B90" s="29"/>
      <c r="C90" s="14" t="s">
        <v>19</v>
      </c>
      <c r="D90" s="18" t="s">
        <v>20</v>
      </c>
      <c r="E90" s="26">
        <v>4536</v>
      </c>
      <c r="F90" s="26"/>
      <c r="G90" s="27">
        <f>E90+F90</f>
        <v>4536</v>
      </c>
      <c r="H90" s="30"/>
      <c r="I90" s="26"/>
      <c r="J90" s="26"/>
      <c r="K90" s="6"/>
    </row>
    <row r="91" spans="1:11" hidden="1">
      <c r="A91" s="24"/>
      <c r="B91" s="29"/>
      <c r="C91" s="14" t="s">
        <v>50</v>
      </c>
      <c r="D91" s="18" t="s">
        <v>51</v>
      </c>
      <c r="E91" s="26"/>
      <c r="F91" s="26"/>
      <c r="G91" s="27"/>
      <c r="H91" s="30">
        <v>4536</v>
      </c>
      <c r="I91" s="26"/>
      <c r="J91" s="26">
        <f>H91+I91</f>
        <v>4536</v>
      </c>
      <c r="K91" s="6"/>
    </row>
    <row r="92" spans="1:11" hidden="1">
      <c r="A92" s="24"/>
      <c r="B92" s="14" t="s">
        <v>52</v>
      </c>
      <c r="C92" s="25"/>
      <c r="D92" s="18" t="s">
        <v>53</v>
      </c>
      <c r="E92" s="26">
        <f>E93</f>
        <v>464</v>
      </c>
      <c r="F92" s="26">
        <f>F93</f>
        <v>0</v>
      </c>
      <c r="G92" s="27">
        <f>G93</f>
        <v>464</v>
      </c>
      <c r="H92" s="30">
        <f>SUM(H94:H95)</f>
        <v>464</v>
      </c>
      <c r="I92" s="26">
        <f>SUM(I94:I95)</f>
        <v>0</v>
      </c>
      <c r="J92" s="26">
        <f>SUM(J94:J95)</f>
        <v>464</v>
      </c>
      <c r="K92" s="6"/>
    </row>
    <row r="93" spans="1:11" ht="33.75" hidden="1">
      <c r="A93" s="24"/>
      <c r="B93" s="29"/>
      <c r="C93" s="41" t="s">
        <v>19</v>
      </c>
      <c r="D93" s="18" t="s">
        <v>20</v>
      </c>
      <c r="E93" s="26">
        <v>464</v>
      </c>
      <c r="F93" s="26"/>
      <c r="G93" s="27">
        <f>E93+F93</f>
        <v>464</v>
      </c>
      <c r="H93" s="30"/>
      <c r="I93" s="26"/>
      <c r="J93" s="26"/>
      <c r="K93" s="6"/>
    </row>
    <row r="94" spans="1:11" hidden="1">
      <c r="A94" s="24"/>
      <c r="B94" s="29"/>
      <c r="C94" s="14" t="s">
        <v>42</v>
      </c>
      <c r="D94" s="18" t="s">
        <v>43</v>
      </c>
      <c r="E94" s="26"/>
      <c r="F94" s="26"/>
      <c r="G94" s="27"/>
      <c r="H94" s="30">
        <v>454.72</v>
      </c>
      <c r="I94" s="26"/>
      <c r="J94" s="26">
        <f>H94+I94</f>
        <v>454.72</v>
      </c>
      <c r="K94" s="6"/>
    </row>
    <row r="95" spans="1:11" hidden="1">
      <c r="A95" s="24"/>
      <c r="B95" s="29"/>
      <c r="C95" s="14" t="s">
        <v>27</v>
      </c>
      <c r="D95" s="18" t="s">
        <v>28</v>
      </c>
      <c r="E95" s="42"/>
      <c r="F95" s="42"/>
      <c r="G95" s="43"/>
      <c r="H95" s="44">
        <v>9.2799999999999994</v>
      </c>
      <c r="I95" s="45"/>
      <c r="J95" s="32">
        <f>H95+I95</f>
        <v>9.2799999999999994</v>
      </c>
      <c r="K95" s="6"/>
    </row>
    <row r="96" spans="1:11" hidden="1">
      <c r="A96" s="24"/>
      <c r="B96" s="14" t="s">
        <v>74</v>
      </c>
      <c r="C96" s="86"/>
      <c r="D96" s="45" t="s">
        <v>75</v>
      </c>
      <c r="E96" s="42">
        <f>E97</f>
        <v>1920</v>
      </c>
      <c r="F96" s="42">
        <f>F97</f>
        <v>0</v>
      </c>
      <c r="G96" s="43">
        <f t="shared" ref="G96" si="29">G97</f>
        <v>1920</v>
      </c>
      <c r="H96" s="88">
        <f>SUM(H98:H98)</f>
        <v>1920</v>
      </c>
      <c r="I96" s="42">
        <f>SUM(I98:I98)</f>
        <v>0</v>
      </c>
      <c r="J96" s="42">
        <f>SUM(J98:J98)</f>
        <v>1920</v>
      </c>
      <c r="K96" s="6"/>
    </row>
    <row r="97" spans="1:11" ht="33.75" hidden="1">
      <c r="A97" s="24"/>
      <c r="B97" s="29"/>
      <c r="C97" s="14" t="s">
        <v>19</v>
      </c>
      <c r="D97" s="18" t="s">
        <v>20</v>
      </c>
      <c r="E97" s="42">
        <v>1920</v>
      </c>
      <c r="F97" s="42"/>
      <c r="G97" s="43">
        <f>E97+F97</f>
        <v>1920</v>
      </c>
      <c r="H97" s="44"/>
      <c r="I97" s="45"/>
      <c r="J97" s="32"/>
      <c r="K97" s="6"/>
    </row>
    <row r="98" spans="1:11" hidden="1">
      <c r="A98" s="24"/>
      <c r="B98" s="29"/>
      <c r="C98" s="37" t="s">
        <v>38</v>
      </c>
      <c r="D98" s="38" t="s">
        <v>39</v>
      </c>
      <c r="E98" s="42"/>
      <c r="F98" s="42"/>
      <c r="G98" s="43"/>
      <c r="H98" s="44">
        <v>1920</v>
      </c>
      <c r="I98" s="45"/>
      <c r="J98" s="32">
        <f>H98+I98</f>
        <v>1920</v>
      </c>
      <c r="K98" s="6"/>
    </row>
    <row r="99" spans="1:11" hidden="1">
      <c r="A99" s="24"/>
      <c r="B99" s="14" t="s">
        <v>54</v>
      </c>
      <c r="C99" s="14"/>
      <c r="D99" s="18"/>
      <c r="E99" s="42">
        <f>E100</f>
        <v>4944</v>
      </c>
      <c r="F99" s="42">
        <f>F100</f>
        <v>0</v>
      </c>
      <c r="G99" s="43">
        <f>G100</f>
        <v>4944</v>
      </c>
      <c r="H99" s="46">
        <f>SUM(H101:H104)</f>
        <v>4944</v>
      </c>
      <c r="I99" s="47">
        <f>SUM(I101:I104)</f>
        <v>0</v>
      </c>
      <c r="J99" s="47">
        <f>SUM(J101:J104)</f>
        <v>4944</v>
      </c>
      <c r="K99" s="6"/>
    </row>
    <row r="100" spans="1:11" ht="33.75" hidden="1">
      <c r="A100" s="24"/>
      <c r="B100" s="29"/>
      <c r="C100" s="41" t="s">
        <v>19</v>
      </c>
      <c r="D100" s="18" t="s">
        <v>20</v>
      </c>
      <c r="E100" s="42">
        <v>4944</v>
      </c>
      <c r="F100" s="42"/>
      <c r="G100" s="43">
        <f>E100+F100</f>
        <v>4944</v>
      </c>
      <c r="H100" s="46"/>
      <c r="I100" s="47"/>
      <c r="J100" s="32"/>
      <c r="K100" s="6"/>
    </row>
    <row r="101" spans="1:11" hidden="1">
      <c r="A101" s="24"/>
      <c r="B101" s="29"/>
      <c r="C101" s="14" t="s">
        <v>42</v>
      </c>
      <c r="D101" s="18" t="s">
        <v>43</v>
      </c>
      <c r="E101" s="42"/>
      <c r="F101" s="42"/>
      <c r="G101" s="43"/>
      <c r="H101" s="46">
        <v>4200</v>
      </c>
      <c r="I101" s="47"/>
      <c r="J101" s="32">
        <f>H101+I101</f>
        <v>4200</v>
      </c>
      <c r="K101" s="6"/>
    </row>
    <row r="102" spans="1:11" hidden="1">
      <c r="A102" s="24"/>
      <c r="B102" s="29"/>
      <c r="C102" s="14" t="s">
        <v>21</v>
      </c>
      <c r="D102" s="18" t="s">
        <v>22</v>
      </c>
      <c r="E102" s="42"/>
      <c r="F102" s="42"/>
      <c r="G102" s="43"/>
      <c r="H102" s="46">
        <v>615</v>
      </c>
      <c r="I102" s="47"/>
      <c r="J102" s="32">
        <f t="shared" ref="J102:J104" si="30">H102+I102</f>
        <v>615</v>
      </c>
      <c r="K102" s="6"/>
    </row>
    <row r="103" spans="1:11" hidden="1">
      <c r="A103" s="24"/>
      <c r="B103" s="29"/>
      <c r="C103" s="14" t="s">
        <v>23</v>
      </c>
      <c r="D103" s="18" t="s">
        <v>24</v>
      </c>
      <c r="E103" s="42"/>
      <c r="F103" s="42"/>
      <c r="G103" s="43"/>
      <c r="H103" s="46">
        <v>113</v>
      </c>
      <c r="I103" s="47"/>
      <c r="J103" s="32">
        <f t="shared" si="30"/>
        <v>113</v>
      </c>
      <c r="K103" s="6"/>
    </row>
    <row r="104" spans="1:11" hidden="1">
      <c r="A104" s="24"/>
      <c r="B104" s="29"/>
      <c r="C104" s="14" t="s">
        <v>25</v>
      </c>
      <c r="D104" s="18" t="s">
        <v>26</v>
      </c>
      <c r="E104" s="42"/>
      <c r="F104" s="42"/>
      <c r="G104" s="43"/>
      <c r="H104" s="46">
        <v>16</v>
      </c>
      <c r="I104" s="47"/>
      <c r="J104" s="32">
        <f t="shared" si="30"/>
        <v>16</v>
      </c>
      <c r="K104" s="6"/>
    </row>
    <row r="105" spans="1:11">
      <c r="A105" s="315" t="s">
        <v>55</v>
      </c>
      <c r="B105" s="315"/>
      <c r="C105" s="315"/>
      <c r="D105" s="315"/>
      <c r="E105" s="48">
        <f t="shared" ref="E105:F105" si="31">E75+E28+E19+E10+E61</f>
        <v>1856888.26</v>
      </c>
      <c r="F105" s="48">
        <f t="shared" si="31"/>
        <v>0</v>
      </c>
      <c r="G105" s="48">
        <f>G75+G28+G19+G10+G61</f>
        <v>1856888.26</v>
      </c>
      <c r="H105" s="48">
        <f>H75+H28+H19+H10+H61</f>
        <v>1856888.26</v>
      </c>
      <c r="I105" s="48">
        <f>I75+I28+I19+I10+I61</f>
        <v>0</v>
      </c>
      <c r="J105" s="89">
        <f>J75+J28+J19+J10+J61</f>
        <v>1856888.26</v>
      </c>
      <c r="K105" s="6"/>
    </row>
    <row r="106" spans="1:11" ht="2.25" customHeight="1">
      <c r="A106" s="49"/>
      <c r="B106" s="49"/>
      <c r="C106" s="49"/>
      <c r="D106" s="49"/>
      <c r="E106" s="49"/>
      <c r="F106" s="49"/>
      <c r="G106" s="49"/>
      <c r="H106" s="50"/>
      <c r="I106" s="7"/>
      <c r="J106" s="7"/>
    </row>
    <row r="107" spans="1:11" ht="11.25" customHeight="1">
      <c r="A107" s="49"/>
      <c r="B107" s="49"/>
      <c r="C107" s="49"/>
      <c r="D107" s="49"/>
      <c r="E107" s="49"/>
      <c r="F107" s="49"/>
      <c r="G107" s="49"/>
      <c r="H107" s="50"/>
      <c r="I107" s="7"/>
      <c r="J107" s="7"/>
    </row>
    <row r="108" spans="1:11" ht="15" customHeight="1"/>
    <row r="109" spans="1:11" ht="13.5" customHeight="1">
      <c r="G109" s="1"/>
      <c r="H109" s="51" t="s">
        <v>56</v>
      </c>
      <c r="I109" s="1"/>
    </row>
    <row r="110" spans="1:11">
      <c r="G110" s="1"/>
      <c r="H110" s="51"/>
      <c r="I110" s="1"/>
    </row>
    <row r="111" spans="1:11">
      <c r="G111" s="1"/>
      <c r="H111" s="51" t="s">
        <v>57</v>
      </c>
      <c r="I111" s="1"/>
    </row>
  </sheetData>
  <mergeCells count="3">
    <mergeCell ref="A6:J6"/>
    <mergeCell ref="A7:J7"/>
    <mergeCell ref="A105:D105"/>
  </mergeCells>
  <pageMargins left="0.70866141732283472" right="0.70866141732283472" top="0.57999999999999996" bottom="0.17" header="0.31496062992125984" footer="0.18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25" workbookViewId="0">
      <selection sqref="A1:XFD28"/>
    </sheetView>
  </sheetViews>
  <sheetFormatPr defaultColWidth="15" defaultRowHeight="15"/>
  <cols>
    <col min="1" max="1" width="5.5703125" style="49" customWidth="1"/>
    <col min="2" max="2" width="5.85546875" style="49" customWidth="1"/>
    <col min="3" max="3" width="30.42578125" style="49" customWidth="1"/>
    <col min="4" max="4" width="10.85546875" style="49" customWidth="1"/>
    <col min="5" max="5" width="11.5703125" style="49" customWidth="1"/>
    <col min="6" max="6" width="10.85546875" style="49" customWidth="1"/>
  </cols>
  <sheetData>
    <row r="1" spans="1:6">
      <c r="D1" s="90" t="s">
        <v>9</v>
      </c>
    </row>
    <row r="2" spans="1:6">
      <c r="D2" s="2" t="s">
        <v>215</v>
      </c>
    </row>
    <row r="3" spans="1:6">
      <c r="D3" s="2" t="s">
        <v>0</v>
      </c>
    </row>
    <row r="4" spans="1:6">
      <c r="D4" s="2" t="s">
        <v>214</v>
      </c>
    </row>
    <row r="7" spans="1:6">
      <c r="A7" s="336" t="s">
        <v>79</v>
      </c>
      <c r="B7" s="336"/>
      <c r="C7" s="336"/>
      <c r="D7" s="336"/>
      <c r="E7" s="336"/>
      <c r="F7" s="336"/>
    </row>
    <row r="8" spans="1:6" s="3" customFormat="1" ht="12">
      <c r="A8" s="337" t="s">
        <v>80</v>
      </c>
      <c r="B8" s="338"/>
      <c r="C8" s="338"/>
      <c r="D8" s="338"/>
      <c r="E8" s="338"/>
      <c r="F8" s="338"/>
    </row>
    <row r="9" spans="1:6" ht="24.75" customHeight="1">
      <c r="A9" s="91"/>
      <c r="B9" s="92"/>
      <c r="C9" s="92"/>
      <c r="D9" s="92"/>
      <c r="E9" s="92"/>
      <c r="F9" s="92"/>
    </row>
    <row r="10" spans="1:6" ht="22.5" customHeight="1">
      <c r="A10" s="247" t="s">
        <v>81</v>
      </c>
      <c r="B10" s="247"/>
      <c r="C10" s="247"/>
      <c r="D10" s="339" t="s">
        <v>82</v>
      </c>
      <c r="E10" s="340"/>
      <c r="F10" s="341"/>
    </row>
    <row r="11" spans="1:6">
      <c r="A11" s="93"/>
      <c r="B11" s="93"/>
      <c r="C11" s="93"/>
      <c r="D11" s="94" t="s">
        <v>83</v>
      </c>
      <c r="E11" s="94" t="s">
        <v>84</v>
      </c>
      <c r="F11" s="95" t="s">
        <v>85</v>
      </c>
    </row>
    <row r="12" spans="1:6">
      <c r="A12" s="96" t="s">
        <v>2</v>
      </c>
      <c r="B12" s="96" t="s">
        <v>78</v>
      </c>
      <c r="C12" s="96" t="s">
        <v>86</v>
      </c>
      <c r="D12" s="97"/>
      <c r="E12" s="97"/>
      <c r="F12" s="94" t="s">
        <v>87</v>
      </c>
    </row>
    <row r="13" spans="1:6" ht="45">
      <c r="A13" s="98">
        <v>600</v>
      </c>
      <c r="B13" s="98">
        <v>60004</v>
      </c>
      <c r="C13" s="99" t="s">
        <v>88</v>
      </c>
      <c r="D13" s="100"/>
      <c r="E13" s="100"/>
      <c r="F13" s="101" t="s">
        <v>552</v>
      </c>
    </row>
    <row r="14" spans="1:6" ht="33.75" hidden="1">
      <c r="A14" s="98">
        <v>600</v>
      </c>
      <c r="B14" s="98">
        <v>60014</v>
      </c>
      <c r="C14" s="99" t="s">
        <v>89</v>
      </c>
      <c r="D14" s="100"/>
      <c r="E14" s="100"/>
      <c r="F14" s="101">
        <v>10000</v>
      </c>
    </row>
    <row r="15" spans="1:6" ht="45" hidden="1">
      <c r="A15" s="98">
        <v>600</v>
      </c>
      <c r="B15" s="98">
        <v>60095</v>
      </c>
      <c r="C15" s="99" t="s">
        <v>90</v>
      </c>
      <c r="D15" s="100"/>
      <c r="E15" s="100"/>
      <c r="F15" s="101">
        <v>1600</v>
      </c>
    </row>
    <row r="16" spans="1:6" ht="33.75">
      <c r="A16" s="98">
        <v>801</v>
      </c>
      <c r="B16" s="98">
        <v>80103</v>
      </c>
      <c r="C16" s="102" t="s">
        <v>91</v>
      </c>
      <c r="D16" s="103"/>
      <c r="E16" s="100"/>
      <c r="F16" s="101" t="s">
        <v>549</v>
      </c>
    </row>
    <row r="17" spans="1:7" hidden="1">
      <c r="A17" s="326">
        <v>801</v>
      </c>
      <c r="B17" s="326">
        <v>80104</v>
      </c>
      <c r="C17" s="323" t="s">
        <v>92</v>
      </c>
      <c r="D17" s="103"/>
      <c r="E17" s="100"/>
      <c r="F17" s="106">
        <v>268600</v>
      </c>
    </row>
    <row r="18" spans="1:7" hidden="1">
      <c r="A18" s="327"/>
      <c r="B18" s="327"/>
      <c r="C18" s="324"/>
      <c r="D18" s="103"/>
      <c r="E18" s="105"/>
      <c r="F18" s="106"/>
    </row>
    <row r="19" spans="1:7" hidden="1">
      <c r="A19" s="328"/>
      <c r="B19" s="328"/>
      <c r="C19" s="325"/>
      <c r="D19" s="103"/>
      <c r="E19" s="105"/>
      <c r="F19" s="106">
        <v>268600</v>
      </c>
    </row>
    <row r="20" spans="1:7" ht="22.5" hidden="1">
      <c r="A20" s="98">
        <v>801</v>
      </c>
      <c r="B20" s="98">
        <v>80106</v>
      </c>
      <c r="C20" s="102" t="s">
        <v>93</v>
      </c>
      <c r="D20" s="103"/>
      <c r="E20" s="105"/>
      <c r="F20" s="107" t="s">
        <v>109</v>
      </c>
    </row>
    <row r="21" spans="1:7" ht="22.5" hidden="1">
      <c r="A21" s="98">
        <v>900</v>
      </c>
      <c r="B21" s="98">
        <v>90017</v>
      </c>
      <c r="C21" s="99" t="s">
        <v>94</v>
      </c>
      <c r="D21" s="105"/>
      <c r="E21" s="106">
        <v>2089900</v>
      </c>
      <c r="F21" s="108" t="s">
        <v>110</v>
      </c>
    </row>
    <row r="22" spans="1:7" ht="22.5" hidden="1">
      <c r="A22" s="98">
        <v>900</v>
      </c>
      <c r="B22" s="98">
        <v>90002</v>
      </c>
      <c r="C22" s="109" t="s">
        <v>95</v>
      </c>
      <c r="D22" s="105"/>
      <c r="E22" s="105"/>
      <c r="F22" s="110">
        <v>30000</v>
      </c>
    </row>
    <row r="23" spans="1:7" hidden="1">
      <c r="A23" s="111">
        <v>921</v>
      </c>
      <c r="B23" s="111">
        <v>92114</v>
      </c>
      <c r="C23" s="323" t="s">
        <v>96</v>
      </c>
      <c r="D23" s="112">
        <v>884449</v>
      </c>
      <c r="E23" s="105"/>
      <c r="F23" s="108"/>
    </row>
    <row r="24" spans="1:7" hidden="1">
      <c r="A24" s="98">
        <v>921</v>
      </c>
      <c r="B24" s="98">
        <v>92116</v>
      </c>
      <c r="C24" s="342"/>
      <c r="D24" s="106">
        <v>164133</v>
      </c>
      <c r="E24" s="105"/>
      <c r="F24" s="110"/>
    </row>
    <row r="25" spans="1:7">
      <c r="A25" s="98"/>
      <c r="B25" s="98"/>
      <c r="C25" s="113" t="s">
        <v>97</v>
      </c>
      <c r="D25" s="114">
        <v>1048582</v>
      </c>
      <c r="E25" s="114">
        <f>SUM(E13:E24)</f>
        <v>2089900</v>
      </c>
      <c r="F25" s="114">
        <v>2983800</v>
      </c>
    </row>
    <row r="26" spans="1:7">
      <c r="A26" s="98"/>
      <c r="B26" s="98"/>
      <c r="C26" s="115" t="s">
        <v>16</v>
      </c>
      <c r="D26" s="106"/>
      <c r="E26" s="105"/>
      <c r="F26" s="110">
        <v>-8700</v>
      </c>
    </row>
    <row r="27" spans="1:7">
      <c r="A27" s="98"/>
      <c r="B27" s="98"/>
      <c r="C27" s="49" t="s">
        <v>8</v>
      </c>
      <c r="D27" s="116">
        <f>D25+D26</f>
        <v>1048582</v>
      </c>
      <c r="E27" s="116">
        <f t="shared" ref="E27:F27" si="0">E25+E26</f>
        <v>2089900</v>
      </c>
      <c r="F27" s="116">
        <f t="shared" si="0"/>
        <v>2975100</v>
      </c>
    </row>
    <row r="28" spans="1:7" ht="20.25" customHeight="1">
      <c r="A28" s="117"/>
      <c r="B28" s="118"/>
      <c r="C28" s="119" t="s">
        <v>98</v>
      </c>
      <c r="D28" s="343">
        <f>SUM(D27:F27)</f>
        <v>6113582</v>
      </c>
      <c r="E28" s="344"/>
      <c r="F28" s="344"/>
      <c r="G28" s="66"/>
    </row>
    <row r="30" spans="1:7" ht="15.75" customHeight="1"/>
    <row r="31" spans="1:7" ht="25.5" customHeight="1">
      <c r="A31" s="93" t="s">
        <v>99</v>
      </c>
      <c r="B31" s="120"/>
      <c r="C31" s="93"/>
      <c r="D31" s="329" t="s">
        <v>82</v>
      </c>
      <c r="E31" s="330"/>
      <c r="F31" s="331"/>
    </row>
    <row r="32" spans="1:7" ht="24.75" customHeight="1">
      <c r="A32" s="121" t="s">
        <v>2</v>
      </c>
      <c r="B32" s="122" t="s">
        <v>3</v>
      </c>
      <c r="C32" s="121" t="s">
        <v>86</v>
      </c>
      <c r="D32" s="94" t="s">
        <v>83</v>
      </c>
      <c r="E32" s="94" t="s">
        <v>84</v>
      </c>
      <c r="F32" s="94" t="s">
        <v>100</v>
      </c>
    </row>
    <row r="33" spans="1:7" ht="19.5" hidden="1" customHeight="1">
      <c r="A33" s="319">
        <v>801</v>
      </c>
      <c r="B33" s="319">
        <v>80101</v>
      </c>
      <c r="C33" s="323" t="s">
        <v>125</v>
      </c>
      <c r="D33" s="101">
        <v>577889</v>
      </c>
      <c r="E33" s="105"/>
      <c r="F33" s="105"/>
    </row>
    <row r="34" spans="1:7" ht="16.5" hidden="1" customHeight="1">
      <c r="A34" s="332"/>
      <c r="B34" s="332"/>
      <c r="C34" s="334"/>
      <c r="D34" s="101"/>
      <c r="E34" s="105"/>
      <c r="F34" s="105"/>
    </row>
    <row r="35" spans="1:7" ht="17.25" hidden="1" customHeight="1">
      <c r="A35" s="333"/>
      <c r="B35" s="333"/>
      <c r="C35" s="335"/>
      <c r="D35" s="101">
        <v>577889</v>
      </c>
      <c r="E35" s="105"/>
      <c r="F35" s="105"/>
    </row>
    <row r="36" spans="1:7" ht="17.25" hidden="1" customHeight="1">
      <c r="A36" s="319">
        <v>801</v>
      </c>
      <c r="B36" s="319">
        <v>80103</v>
      </c>
      <c r="C36" s="316" t="s">
        <v>101</v>
      </c>
      <c r="D36" s="106">
        <v>150000</v>
      </c>
      <c r="E36" s="245"/>
      <c r="F36" s="245"/>
    </row>
    <row r="37" spans="1:7" hidden="1">
      <c r="A37" s="320"/>
      <c r="B37" s="320"/>
      <c r="C37" s="317"/>
      <c r="D37" s="106"/>
      <c r="E37" s="105"/>
      <c r="F37" s="105"/>
    </row>
    <row r="38" spans="1:7" hidden="1">
      <c r="A38" s="321"/>
      <c r="B38" s="321"/>
      <c r="C38" s="318"/>
      <c r="D38" s="246">
        <v>150000</v>
      </c>
      <c r="E38" s="245"/>
      <c r="F38" s="245"/>
    </row>
    <row r="39" spans="1:7" ht="34.5" hidden="1">
      <c r="A39" s="121">
        <v>801</v>
      </c>
      <c r="B39" s="121">
        <v>80104</v>
      </c>
      <c r="C39" s="104" t="s">
        <v>102</v>
      </c>
      <c r="D39" s="123">
        <v>417084</v>
      </c>
      <c r="E39" s="105"/>
      <c r="F39" s="105"/>
    </row>
    <row r="40" spans="1:7" ht="34.5">
      <c r="A40" s="121">
        <v>801</v>
      </c>
      <c r="B40" s="121">
        <v>80104</v>
      </c>
      <c r="C40" s="104" t="s">
        <v>103</v>
      </c>
      <c r="D40" s="123" t="s">
        <v>550</v>
      </c>
      <c r="E40" s="105"/>
      <c r="F40" s="105"/>
    </row>
    <row r="41" spans="1:7" ht="34.5">
      <c r="A41" s="121">
        <v>801</v>
      </c>
      <c r="B41" s="121">
        <v>80104</v>
      </c>
      <c r="C41" s="104" t="s">
        <v>104</v>
      </c>
      <c r="D41" s="123" t="s">
        <v>553</v>
      </c>
      <c r="E41" s="105"/>
      <c r="F41" s="105"/>
    </row>
    <row r="42" spans="1:7" ht="48.75" hidden="1" customHeight="1">
      <c r="A42" s="142">
        <v>801</v>
      </c>
      <c r="B42" s="142">
        <v>80150</v>
      </c>
      <c r="C42" s="141" t="s">
        <v>124</v>
      </c>
      <c r="D42" s="129">
        <v>278411</v>
      </c>
      <c r="E42" s="105"/>
      <c r="F42" s="105"/>
    </row>
    <row r="43" spans="1:7" ht="45.75">
      <c r="A43" s="121">
        <v>801</v>
      </c>
      <c r="B43" s="121">
        <v>80149</v>
      </c>
      <c r="C43" s="104" t="s">
        <v>105</v>
      </c>
      <c r="D43" s="123" t="s">
        <v>551</v>
      </c>
      <c r="E43" s="105"/>
      <c r="F43" s="105"/>
    </row>
    <row r="44" spans="1:7" ht="57" hidden="1">
      <c r="A44" s="96">
        <v>853</v>
      </c>
      <c r="B44" s="96">
        <v>85395</v>
      </c>
      <c r="C44" s="104" t="s">
        <v>106</v>
      </c>
      <c r="D44" s="105"/>
      <c r="E44" s="105"/>
      <c r="F44" s="106">
        <v>11500</v>
      </c>
    </row>
    <row r="45" spans="1:7" ht="23.25" hidden="1">
      <c r="A45" s="121">
        <v>926</v>
      </c>
      <c r="B45" s="121">
        <v>92695</v>
      </c>
      <c r="C45" s="104" t="s">
        <v>107</v>
      </c>
      <c r="D45" s="105"/>
      <c r="E45" s="105"/>
      <c r="F45" s="106">
        <v>46000</v>
      </c>
    </row>
    <row r="46" spans="1:7">
      <c r="A46" s="121"/>
      <c r="B46" s="121"/>
      <c r="C46" s="124" t="s">
        <v>108</v>
      </c>
      <c r="D46" s="125">
        <v>2579760</v>
      </c>
      <c r="E46" s="125">
        <f>SUM(E33:E45)</f>
        <v>0</v>
      </c>
      <c r="F46" s="125">
        <f>SUM(F33:F45)</f>
        <v>57500</v>
      </c>
    </row>
    <row r="47" spans="1:7">
      <c r="A47" s="121"/>
      <c r="B47" s="121"/>
      <c r="C47" s="124" t="s">
        <v>111</v>
      </c>
      <c r="D47" s="125">
        <v>-4000</v>
      </c>
      <c r="E47" s="125"/>
      <c r="F47" s="125"/>
    </row>
    <row r="48" spans="1:7">
      <c r="A48" s="121"/>
      <c r="B48" s="121"/>
      <c r="C48" s="124" t="s">
        <v>17</v>
      </c>
      <c r="D48" s="125">
        <f>D46+D47</f>
        <v>2575760</v>
      </c>
      <c r="E48" s="125"/>
      <c r="F48" s="125">
        <f>F46</f>
        <v>57500</v>
      </c>
      <c r="G48" s="66"/>
    </row>
    <row r="49" spans="1:6">
      <c r="A49" s="121"/>
      <c r="B49" s="121"/>
      <c r="C49" s="126" t="s">
        <v>112</v>
      </c>
      <c r="D49" s="322">
        <f>D48+F48</f>
        <v>2633260</v>
      </c>
      <c r="E49" s="322"/>
      <c r="F49" s="322"/>
    </row>
    <row r="50" spans="1:6" ht="42" customHeight="1">
      <c r="C50" s="127"/>
      <c r="D50" s="128"/>
    </row>
    <row r="51" spans="1:6">
      <c r="D51" s="90" t="s">
        <v>113</v>
      </c>
      <c r="E51" s="90"/>
      <c r="F51" s="90"/>
    </row>
    <row r="52" spans="1:6">
      <c r="D52" s="90"/>
      <c r="E52" s="90"/>
      <c r="F52" s="90"/>
    </row>
    <row r="53" spans="1:6">
      <c r="D53" s="90" t="s">
        <v>57</v>
      </c>
      <c r="E53" s="90"/>
      <c r="F53" s="90"/>
    </row>
  </sheetData>
  <mergeCells count="16">
    <mergeCell ref="A7:F7"/>
    <mergeCell ref="A8:F8"/>
    <mergeCell ref="D10:F10"/>
    <mergeCell ref="C23:C24"/>
    <mergeCell ref="D28:F28"/>
    <mergeCell ref="C36:C38"/>
    <mergeCell ref="B36:B38"/>
    <mergeCell ref="A36:A38"/>
    <mergeCell ref="D49:F49"/>
    <mergeCell ref="C17:C19"/>
    <mergeCell ref="B17:B19"/>
    <mergeCell ref="A17:A19"/>
    <mergeCell ref="D31:F31"/>
    <mergeCell ref="A33:A35"/>
    <mergeCell ref="B33:B35"/>
    <mergeCell ref="C33:C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 doch</vt:lpstr>
      <vt:lpstr>2 wyd</vt:lpstr>
      <vt:lpstr>2a</vt:lpstr>
      <vt:lpstr>3 zlec</vt:lpstr>
      <vt:lpstr>4 dotacje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2015-12-16T13:27:31Z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635969138</vt:i4>
  </property>
  <property fmtid="{D5CDD505-2E9C-101B-9397-08002B2CF9AE}" pid="3" name="_NewReviewCycle">
    <vt:lpwstr/>
  </property>
</Properties>
</file>