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 wydatki" sheetId="1" r:id="rId1"/>
    <sheet name="1a" sheetId="2" r:id="rId2"/>
    <sheet name="2 przych" sheetId="3" r:id="rId3"/>
    <sheet name="3 dotacje" sheetId="4" r:id="rId4"/>
  </sheets>
  <definedNames/>
  <calcPr calcId="152511"/>
</workbook>
</file>

<file path=xl/sharedStrings.xml><?xml version="1.0" encoding="utf-8"?>
<sst xmlns="http://schemas.openxmlformats.org/spreadsheetml/2006/main" count="304" uniqueCount="223">
  <si>
    <t>Treść</t>
  </si>
  <si>
    <t>Zmiana</t>
  </si>
  <si>
    <t>01010</t>
  </si>
  <si>
    <t>6050</t>
  </si>
  <si>
    <t>Rady  Gminy Kleszczewo</t>
  </si>
  <si>
    <t>Roz dział</t>
  </si>
  <si>
    <t>Para graf</t>
  </si>
  <si>
    <t>Załącznik Nr 1</t>
  </si>
  <si>
    <t>Zmiana planu wydatków  budżetu gminy na 2017r.</t>
  </si>
  <si>
    <t>Zmiana planu  wydatków majątkowych  na 2017r.</t>
  </si>
  <si>
    <t>Określenie zadania</t>
  </si>
  <si>
    <t>6620</t>
  </si>
  <si>
    <t>Dotacja do ZDP do przebudowy sieci wodociągowej  w ulicy Swarzędzkiej w Gowarzewie w związku z przebudową drogi powiatowej</t>
  </si>
  <si>
    <t>Kanalizacja sanitarna w Gowarzewie ul. Siekierecka i Swarzędzka</t>
  </si>
  <si>
    <t>Budowa kanalizacji sanitarnej wraz z przykanalikami oraz sieci wodociągowej wraz z przyłączami w miejscowości Komorniki</t>
  </si>
  <si>
    <t>Rozbudowa i modernizacja oczyszczalni ścieków w Nagradowicach</t>
  </si>
  <si>
    <t>razem</t>
  </si>
  <si>
    <t>Dotacja na projekt drogi Poznań-Tulce-Gowarzewo</t>
  </si>
  <si>
    <t>Dotacja na przebudowę dróg powiatowych</t>
  </si>
  <si>
    <t>60014</t>
  </si>
  <si>
    <t>Nawierzchnia asfaltowa na  drodze nr 2442P Markowice w kierunku na Czerlejno (przekazana z Powiatu)</t>
  </si>
  <si>
    <t>Budowa drogi w Krzyżownikach</t>
  </si>
  <si>
    <t>Bezpieczeństwo i utrzymanie porządku, rozwój kultury - Fundusz sołecki - Krerowo</t>
  </si>
  <si>
    <t>Promocja sołectwa, bezpieczeństwo mieszkańców oraz utrzymanie czystości i porządku - Fundusz sołecki - Poklatki</t>
  </si>
  <si>
    <t>Budowa dróg gminnych - ulicy Świerkowej  i ulicy   Tulipanowej w Tulcach</t>
  </si>
  <si>
    <t>Przebudowa budynku w zakresie pomieszczeń sali widowiskowej i zagospodarowanie terenu w miejscowości Śródka</t>
  </si>
  <si>
    <t>Budynek    dla  OPS i Policji</t>
  </si>
  <si>
    <t>Zakup sprzętu i programów do Urządu Gminy</t>
  </si>
  <si>
    <t>Promocja sołectwa, bezpieczeństwo mieszkańców oraz utrzymanie czystości i porządku - Fundusz sołecki-  Gowarzewo</t>
  </si>
  <si>
    <t>"Poprawa efektywności kształcenia w Zespole szkół w Tulcach poprzez rozbudowę szkoły oraz wyposażenie pracowni przedmiotowych"</t>
  </si>
  <si>
    <t>budowa oświetlenia ulicznego</t>
  </si>
  <si>
    <t>Bezpieczeństwo mieszkańców oraz utrzymanie czystości i  porządku- Fundusz sołecki -  Kleszczewo</t>
  </si>
  <si>
    <t xml:space="preserve">Zadania inwestycyjne związane z zaopatrzeniem w wodę, odbiorem ścieków i transportem publicznym </t>
  </si>
  <si>
    <t>Promocja sołectwa, bezpieczeństwo mieszkańców oraz utrzymanie czystości i porządku - Fundusz sołecki - Tulce</t>
  </si>
  <si>
    <t>Rozwój kultury i rekreacji - Fundusz Sołecki - Szewce</t>
  </si>
  <si>
    <t>Promocja sołectwa, bezpieczeństwo mieszkańców oraz utrzymanie czystości i porządku - Fundusz sołecki - Gowarzewo</t>
  </si>
  <si>
    <t>Promocja sołectwa, bezpieczeństwo mieszkańców oraz utrzymanie czystości i porządku - Fundusz sołecki-  Nagradowice</t>
  </si>
  <si>
    <t>Utrzymanie porządku  Fundusz sołecki - Tanibórz</t>
  </si>
  <si>
    <t>Trybuny na stadionie w Kleszczewie</t>
  </si>
  <si>
    <t>Siłownie zewnętrzne</t>
  </si>
  <si>
    <t>Ogółem wydatki majątkowe</t>
  </si>
  <si>
    <t xml:space="preserve">                                                                                                   Przewodniczący Rady Gminy</t>
  </si>
  <si>
    <t xml:space="preserve">                                                                                                        Henryk Lesiński</t>
  </si>
  <si>
    <t>Plan</t>
  </si>
  <si>
    <t>Plan po zmianie</t>
  </si>
  <si>
    <t>Zmiana planu</t>
  </si>
  <si>
    <t>Załącznik Nr 1a</t>
  </si>
  <si>
    <t xml:space="preserve">       Przewodniczący Rady Gminy</t>
  </si>
  <si>
    <t xml:space="preserve">             Henryk Lesiński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</si>
  <si>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</si>
  <si>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</si>
  <si>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</si>
  <si>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</si>
  <si>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</si>
  <si>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</si>
  <si>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</si>
  <si>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</si>
  <si>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</si>
  <si>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</si>
  <si>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</si>
  <si>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</si>
  <si>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</si>
  <si>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</si>
  <si>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</si>
  <si>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</si>
  <si>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</si>
  <si>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</si>
  <si>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</si>
  <si>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</si>
  <si>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Paragraf</t>
  </si>
  <si>
    <t>950</t>
  </si>
  <si>
    <t>Wolne środki, o których mowa w art. 217 ust.2 pkt 6 ustawy</t>
  </si>
  <si>
    <t>951</t>
  </si>
  <si>
    <t>Przychody ze spłat pożyczek i kredytów udzielonych ze środków publicznych</t>
  </si>
  <si>
    <t>952</t>
  </si>
  <si>
    <t>Przychody z zaciągniętych pożyczek i kredytów na rynku krajowym</t>
  </si>
  <si>
    <t>Razem przychody</t>
  </si>
  <si>
    <t>Spłaty otrzymanych krajowych pożyczek i kredytów</t>
  </si>
  <si>
    <t>Razem rozchody</t>
  </si>
  <si>
    <t xml:space="preserve"> Przychody  i rozchody budżetu w 2017 roku</t>
  </si>
  <si>
    <t>Plan po zmiane</t>
  </si>
  <si>
    <t>Załącznik Nr 2</t>
  </si>
  <si>
    <t xml:space="preserve">     Przewodniczący Rady Gminy</t>
  </si>
  <si>
    <t xml:space="preserve">                         Henryk Lesiński</t>
  </si>
  <si>
    <t>(zmiana załącznika Nr 2 do Uchwały Nr XXIII/162/2016  Rady Gminy Kleszczewo z dnia 21 grudnia 2016r.)</t>
  </si>
  <si>
    <t>(zmiana załącznika Nr 2a do Uchwały Nr XXIII/162/2016  Rady Gminy Kleszczewo z dnia 21 grudnia 2016r.)</t>
  </si>
  <si>
    <t>(zmiana załącznika Nr 5 do Uchwały Nr XXIII/162/2016  Rady Gminy Kleszczewo z dnia 21 grudnia 2016r.)</t>
  </si>
  <si>
    <t>Termomodernizacja  budynku szkoły w Kleszczewie</t>
  </si>
  <si>
    <t xml:space="preserve">Termomodernizacja budynku komunalnego  w Gowarzewie </t>
  </si>
  <si>
    <t>Projekt ronda i chodników w Tulcach przy Sanktuarium</t>
  </si>
  <si>
    <t>Remont i przebudowa budynku użyteczności publicznej w Komornikach</t>
  </si>
  <si>
    <t>Projekt buodowy świetlicy w Nagradowicach</t>
  </si>
  <si>
    <t>Projekt boiska w Markowicach</t>
  </si>
  <si>
    <t>Rady Gminy Kleszczewo</t>
  </si>
  <si>
    <t>I Jednostki sektora finansów publicznych</t>
  </si>
  <si>
    <t>Kwota dotacji</t>
  </si>
  <si>
    <t>Dział</t>
  </si>
  <si>
    <t>Nazwa jednostki</t>
  </si>
  <si>
    <t>podmiotowej</t>
  </si>
  <si>
    <t>przedmioto- wej</t>
  </si>
  <si>
    <t>celowej</t>
  </si>
  <si>
    <t>010</t>
  </si>
  <si>
    <t>Zarząd Dróg Powiatowych na przebudowę sieci wodociądowej</t>
  </si>
  <si>
    <t>Gmina Swarzędz na pokrycie kosztów transportu autobusowego na odcinku od granic Gminy Swarzędz do miejscowości Tulce</t>
  </si>
  <si>
    <t>Powiat Poznański na przebudowę dróg powiatowych</t>
  </si>
  <si>
    <t>Starostwo Powiatowe na likwidację wyrobów zawierających azbest</t>
  </si>
  <si>
    <t>Zakład Komunalny w Kleszczewie dofinansowanie usług</t>
  </si>
  <si>
    <t>Gminny Ośrodek Kultury i Sportu w Kleszczewie</t>
  </si>
  <si>
    <t>Razem</t>
  </si>
  <si>
    <t>ogółem</t>
  </si>
  <si>
    <t>II Jednostki spoza sektora finansów publicznych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</si>
  <si>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</si>
  <si>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</si>
  <si>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</si>
  <si>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</si>
  <si>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</si>
  <si>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</si>
  <si>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Publicze przedszkole -planowanie rozpoczęcie działalności od 01.09.2017r.</t>
  </si>
  <si>
    <t>Działalności na rzecz osób niepełnosprawnych - jednostka zostanie określona po rozstrzygnięciu konkursu w zakresie Działalności na rzecz osób niepełnosprawnych i starszych</t>
  </si>
  <si>
    <t>Na prowadzenie żłobka od 01.09.2016r. - osoba fizyczna</t>
  </si>
  <si>
    <t>Na renowację zabytków</t>
  </si>
  <si>
    <t>Klub Sportowy Clescevia dotacja z zakresu sportu masowego</t>
  </si>
  <si>
    <t>do Uchwały Nr XXV/178/2017</t>
  </si>
  <si>
    <t xml:space="preserve"> z dnia 25 stycznia 2017r.</t>
  </si>
  <si>
    <t>Zmiana zestawienia planowanych kwot dotacji  z budżetu w 2017 roku jednostkom sektora finansów publicznych i jednostkom spoza sektora finansów publicznych</t>
  </si>
  <si>
    <t>zmiana</t>
  </si>
  <si>
    <t>ogółem po zmianie</t>
  </si>
  <si>
    <t>po zmianie</t>
  </si>
  <si>
    <t xml:space="preserve">        Przewodniczący Rady Gminy</t>
  </si>
  <si>
    <t>za pobyt dzieci w przedszkolu publicznym i niepublicznym              (w tym: Miasto Poznań, Gmina Swarzędz, Kórnik,  Kostrzyn, Luboń i Środa)</t>
  </si>
  <si>
    <t>Załącznik Nr 3</t>
  </si>
  <si>
    <t>do Uchwały  Nr XXV/178/2017</t>
  </si>
  <si>
    <t>z dnia  25 stycznia 2017r.</t>
  </si>
  <si>
    <t>Budowa przedszkola w Kleszczewie</t>
  </si>
  <si>
    <t>Przed zmianą</t>
  </si>
  <si>
    <t>Po zmianie</t>
  </si>
  <si>
    <t>600</t>
  </si>
  <si>
    <t>Transport i łączność</t>
  </si>
  <si>
    <t>2 994 777,34</t>
  </si>
  <si>
    <t>70 000,00</t>
  </si>
  <si>
    <t>3 064 777,34</t>
  </si>
  <si>
    <t>Drogi publiczne powiatowe</t>
  </si>
  <si>
    <t>724 000,00</t>
  </si>
  <si>
    <t>794 000,00</t>
  </si>
  <si>
    <t>Wydatki inwestycyjne jednostek budżetowych</t>
  </si>
  <si>
    <t>0,00</t>
  </si>
  <si>
    <t>700</t>
  </si>
  <si>
    <t>Gospodarka mieszkaniowa</t>
  </si>
  <si>
    <t>1 192 000,00</t>
  </si>
  <si>
    <t>70005</t>
  </si>
  <si>
    <t>Gospodarka gruntami i nieruchomościami</t>
  </si>
  <si>
    <t>1 154 000,00</t>
  </si>
  <si>
    <t>1 150 000,00</t>
  </si>
  <si>
    <t>754</t>
  </si>
  <si>
    <t>Bezpieczeństwo publiczne i ochrona przeciwpożarowa</t>
  </si>
  <si>
    <t>329 792,67</t>
  </si>
  <si>
    <t>10 000,00</t>
  </si>
  <si>
    <t>339 792,67</t>
  </si>
  <si>
    <t>75412</t>
  </si>
  <si>
    <t>Ochotnicze straże pożarne</t>
  </si>
  <si>
    <t>215 442,67</t>
  </si>
  <si>
    <t>225 442,67</t>
  </si>
  <si>
    <t>4210</t>
  </si>
  <si>
    <t>Zakup materiałów i wyposażenia</t>
  </si>
  <si>
    <t>53 723,10</t>
  </si>
  <si>
    <t>63 723,10</t>
  </si>
  <si>
    <t>801</t>
  </si>
  <si>
    <t>Oświata i wychowanie</t>
  </si>
  <si>
    <t>14 503 343,00</t>
  </si>
  <si>
    <t>330 000,00</t>
  </si>
  <si>
    <t>80101</t>
  </si>
  <si>
    <t>Szkoły podstawowe</t>
  </si>
  <si>
    <t>5 788 020,00</t>
  </si>
  <si>
    <t>6 118 020,00</t>
  </si>
  <si>
    <t>444 000,00</t>
  </si>
  <si>
    <t>774 000,00</t>
  </si>
  <si>
    <t>900</t>
  </si>
  <si>
    <t>Gospodarka komunalna i ochrona środowiska</t>
  </si>
  <si>
    <t>4 498 188,91</t>
  </si>
  <si>
    <t>4 568 188,91</t>
  </si>
  <si>
    <t>90095</t>
  </si>
  <si>
    <t>Pozostała działalność</t>
  </si>
  <si>
    <t>213 491,11</t>
  </si>
  <si>
    <t>283 491,11</t>
  </si>
  <si>
    <t>4270</t>
  </si>
  <si>
    <t>Zakup usług remontowych</t>
  </si>
  <si>
    <t>35 000,00</t>
  </si>
  <si>
    <t>105 000,00</t>
  </si>
  <si>
    <t>921</t>
  </si>
  <si>
    <t>Kultura i ochrona dziedzictwa narodowego</t>
  </si>
  <si>
    <t>1 343 171,92</t>
  </si>
  <si>
    <t>34 000,00</t>
  </si>
  <si>
    <t>1 377 171,92</t>
  </si>
  <si>
    <t>92114</t>
  </si>
  <si>
    <t>Pozostałe instytucje kultury</t>
  </si>
  <si>
    <t>946 841,00</t>
  </si>
  <si>
    <t>980 841,00</t>
  </si>
  <si>
    <t>2480</t>
  </si>
  <si>
    <t>Dotacja podmiotowa z budżetu dla samorządowej instytucji kultury</t>
  </si>
  <si>
    <t>926</t>
  </si>
  <si>
    <t>Kultura fizyczna</t>
  </si>
  <si>
    <t>544 607,92</t>
  </si>
  <si>
    <t>5 000,00</t>
  </si>
  <si>
    <t>549 607,92</t>
  </si>
  <si>
    <t>92695</t>
  </si>
  <si>
    <t>440 607,92</t>
  </si>
  <si>
    <t>445 607,92</t>
  </si>
  <si>
    <t>Razem:</t>
  </si>
  <si>
    <t>42 142 422,76</t>
  </si>
  <si>
    <t>1 113 000,00</t>
  </si>
  <si>
    <t>43 255 422,76</t>
  </si>
  <si>
    <t>946 841,00                      +34 000,00                             =980 841,00</t>
  </si>
  <si>
    <t>64 000,00</t>
  </si>
  <si>
    <t>1 256 000,00</t>
  </si>
  <si>
    <t>1 218 000,00</t>
  </si>
  <si>
    <t>1 214 000,00</t>
  </si>
  <si>
    <t>860 000,00</t>
  </si>
  <si>
    <t>15 363 343,00</t>
  </si>
  <si>
    <t>80104</t>
  </si>
  <si>
    <t xml:space="preserve">Przedszkola </t>
  </si>
  <si>
    <t>3 185 182,00</t>
  </si>
  <si>
    <t>530 000,00</t>
  </si>
  <si>
    <t>3 715 182,00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</si>
</sst>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8.5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name val="Arial CE"/>
      <family val="2"/>
    </font>
    <font>
      <sz val="8.5"/>
      <color theme="1"/>
      <name val="Czcionka tekstu podstawowego"/>
      <family val="2"/>
    </font>
    <font>
      <sz val="8.5"/>
      <color theme="1"/>
      <name val="Times New Roman"/>
      <family val="1"/>
    </font>
    <font>
      <sz val="8.5"/>
      <color indexed="8"/>
      <name val="Times New Roman"/>
      <family val="1"/>
    </font>
    <font>
      <sz val="8.5"/>
      <color rgb="FFFF000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.5"/>
      <color indexed="8"/>
      <name val="Times New Roman"/>
      <family val="1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hair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/>
    </xf>
    <xf numFmtId="0" fontId="6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2" fillId="2" borderId="0" xfId="0" applyFont="1" applyFill="1" applyAlignment="1">
      <alignment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vertical="center"/>
    </xf>
    <xf numFmtId="49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vertical="center" wrapText="1"/>
    </xf>
    <xf numFmtId="0" fontId="10" fillId="2" borderId="0" xfId="0" applyFont="1" applyFill="1"/>
    <xf numFmtId="4" fontId="10" fillId="2" borderId="0" xfId="0" applyNumberFormat="1" applyFont="1" applyFill="1"/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4" fontId="9" fillId="2" borderId="8" xfId="0" applyNumberFormat="1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/>
    </xf>
    <xf numFmtId="0" fontId="14" fillId="2" borderId="0" xfId="0" applyFont="1" applyFill="1"/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2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16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14" xfId="0" applyNumberFormat="1" applyFont="1" applyFill="1" applyBorder="1" applyAlignment="1">
      <alignment vertical="center"/>
    </xf>
    <xf numFmtId="4" fontId="9" fillId="2" borderId="15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12" fillId="2" borderId="20" xfId="0" applyNumberFormat="1" applyFont="1" applyFill="1" applyBorder="1" applyAlignment="1">
      <alignment vertical="center"/>
    </xf>
    <xf numFmtId="4" fontId="9" fillId="2" borderId="21" xfId="0" applyNumberFormat="1" applyFont="1" applyFill="1" applyBorder="1" applyAlignment="1">
      <alignment vertical="center"/>
    </xf>
    <xf numFmtId="4" fontId="9" fillId="2" borderId="22" xfId="0" applyNumberFormat="1" applyFont="1" applyFill="1" applyBorder="1" applyAlignment="1">
      <alignment vertical="center"/>
    </xf>
    <xf numFmtId="4" fontId="12" fillId="2" borderId="23" xfId="0" applyNumberFormat="1" applyFont="1" applyFill="1" applyBorder="1" applyAlignment="1">
      <alignment vertical="center"/>
    </xf>
    <xf numFmtId="4" fontId="12" fillId="2" borderId="1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4" fontId="10" fillId="2" borderId="18" xfId="0" applyNumberFormat="1" applyFont="1" applyFill="1" applyBorder="1" applyAlignment="1">
      <alignment vertical="center"/>
    </xf>
    <xf numFmtId="4" fontId="9" fillId="2" borderId="18" xfId="0" applyNumberFormat="1" applyFont="1" applyFill="1" applyBorder="1" applyAlignment="1">
      <alignment vertical="center"/>
    </xf>
    <xf numFmtId="4" fontId="9" fillId="2" borderId="1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10" fillId="2" borderId="8" xfId="0" applyFont="1" applyFill="1" applyBorder="1"/>
    <xf numFmtId="0" fontId="12" fillId="2" borderId="8" xfId="0" applyFont="1" applyFill="1" applyBorder="1"/>
    <xf numFmtId="4" fontId="9" fillId="2" borderId="8" xfId="0" applyNumberFormat="1" applyFont="1" applyFill="1" applyBorder="1"/>
    <xf numFmtId="0" fontId="14" fillId="2" borderId="8" xfId="0" applyFont="1" applyFill="1" applyBorder="1"/>
    <xf numFmtId="4" fontId="9" fillId="2" borderId="8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5" fillId="0" borderId="0" xfId="0" applyFont="1"/>
    <xf numFmtId="0" fontId="10" fillId="2" borderId="8" xfId="0" applyFont="1" applyFill="1" applyBorder="1" applyAlignment="1">
      <alignment vertical="center"/>
    </xf>
    <xf numFmtId="4" fontId="15" fillId="2" borderId="0" xfId="0" applyNumberFormat="1" applyFont="1" applyFill="1"/>
    <xf numFmtId="0" fontId="16" fillId="2" borderId="0" xfId="0" applyFont="1" applyFill="1"/>
    <xf numFmtId="0" fontId="15" fillId="2" borderId="0" xfId="0" applyFont="1" applyFill="1"/>
    <xf numFmtId="4" fontId="16" fillId="2" borderId="0" xfId="0" applyNumberFormat="1" applyFont="1" applyFill="1"/>
    <xf numFmtId="0" fontId="17" fillId="2" borderId="0" xfId="0" applyFont="1" applyFill="1"/>
    <xf numFmtId="49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8" fillId="2" borderId="8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4" fontId="18" fillId="2" borderId="21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9" fontId="0" fillId="0" borderId="0" xfId="0" applyNumberFormat="1"/>
    <xf numFmtId="4" fontId="0" fillId="0" borderId="0" xfId="0" applyNumberFormat="1"/>
    <xf numFmtId="2" fontId="0" fillId="0" borderId="0" xfId="0" applyNumberFormat="1"/>
    <xf numFmtId="0" fontId="18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49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>
      <alignment vertical="center" wrapText="1"/>
    </xf>
    <xf numFmtId="49" fontId="20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>
      <alignment horizontal="left"/>
      <protection locked="0"/>
    </xf>
    <xf numFmtId="49" fontId="19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4" fontId="9" fillId="0" borderId="26" xfId="0" applyNumberFormat="1" applyFont="1" applyBorder="1"/>
    <xf numFmtId="4" fontId="20" fillId="4" borderId="2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3" xfId="0" applyNumberFormat="1" applyFont="1" applyBorder="1" applyAlignment="1">
      <alignment vertical="center"/>
    </xf>
    <xf numFmtId="49" fontId="12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3" xfId="0" applyNumberFormat="1" applyFont="1" applyBorder="1" applyAlignment="1">
      <alignment horizontal="right" vertical="center"/>
    </xf>
    <xf numFmtId="0" fontId="12" fillId="0" borderId="10" xfId="0" applyFont="1" applyBorder="1"/>
    <xf numFmtId="0" fontId="11" fillId="0" borderId="10" xfId="0" applyFont="1" applyBorder="1" applyAlignment="1">
      <alignment vertical="center"/>
    </xf>
    <xf numFmtId="0" fontId="11" fillId="0" borderId="27" xfId="0" applyFont="1" applyBorder="1"/>
    <xf numFmtId="4" fontId="12" fillId="0" borderId="10" xfId="0" applyNumberFormat="1" applyFont="1" applyBorder="1"/>
    <xf numFmtId="4" fontId="9" fillId="0" borderId="10" xfId="0" applyNumberFormat="1" applyFont="1" applyBorder="1"/>
    <xf numFmtId="4" fontId="11" fillId="0" borderId="10" xfId="0" applyNumberFormat="1" applyFont="1" applyBorder="1" applyAlignment="1">
      <alignment vertical="center"/>
    </xf>
    <xf numFmtId="0" fontId="6" fillId="0" borderId="10" xfId="0" applyFont="1" applyBorder="1"/>
    <xf numFmtId="0" fontId="14" fillId="2" borderId="9" xfId="0" applyFont="1" applyFill="1" applyBorder="1"/>
    <xf numFmtId="4" fontId="9" fillId="2" borderId="9" xfId="0" applyNumberFormat="1" applyFont="1" applyFill="1" applyBorder="1"/>
    <xf numFmtId="4" fontId="9" fillId="2" borderId="8" xfId="0" applyNumberFormat="1" applyFont="1" applyFill="1" applyBorder="1" applyAlignment="1">
      <alignment/>
    </xf>
    <xf numFmtId="4" fontId="1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wrapText="1"/>
    </xf>
    <xf numFmtId="4" fontId="9" fillId="2" borderId="8" xfId="0" applyNumberFormat="1" applyFont="1" applyFill="1" applyBorder="1" applyAlignment="1">
      <alignment vertical="center"/>
    </xf>
    <xf numFmtId="0" fontId="21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9" fillId="2" borderId="15" xfId="0" applyNumberFormat="1" applyFont="1" applyFill="1" applyBorder="1" applyAlignment="1">
      <alignment vertical="center"/>
    </xf>
    <xf numFmtId="4" fontId="9" fillId="2" borderId="8" xfId="0" applyNumberFormat="1" applyFont="1" applyFill="1" applyBorder="1"/>
    <xf numFmtId="0" fontId="7" fillId="0" borderId="0" xfId="0" applyFont="1"/>
    <xf numFmtId="0" fontId="7" fillId="2" borderId="0" xfId="0" applyFont="1" applyFill="1"/>
    <xf numFmtId="0" fontId="22" fillId="0" borderId="8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8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/>
    </xf>
    <xf numFmtId="4" fontId="25" fillId="0" borderId="8" xfId="0" applyNumberFormat="1" applyFont="1" applyBorder="1" applyAlignment="1">
      <alignment horizontal="right" vertical="center" wrapText="1"/>
    </xf>
    <xf numFmtId="0" fontId="25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5" fillId="0" borderId="8" xfId="0" applyFont="1" applyBorder="1" applyAlignment="1">
      <alignment wrapText="1"/>
    </xf>
    <xf numFmtId="4" fontId="26" fillId="0" borderId="8" xfId="0" applyNumberFormat="1" applyFont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0" fontId="25" fillId="0" borderId="9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4" fontId="28" fillId="0" borderId="8" xfId="0" applyNumberFormat="1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 wrapText="1"/>
    </xf>
    <xf numFmtId="0" fontId="29" fillId="0" borderId="30" xfId="0" applyFont="1" applyFill="1" applyBorder="1" applyAlignment="1">
      <alignment vertical="center" wrapText="1"/>
    </xf>
    <xf numFmtId="0" fontId="30" fillId="0" borderId="8" xfId="0" applyFont="1" applyBorder="1" applyAlignment="1">
      <alignment vertical="center"/>
    </xf>
    <xf numFmtId="0" fontId="30" fillId="0" borderId="8" xfId="0" applyFont="1" applyBorder="1" applyAlignment="1">
      <alignment vertical="center" wrapText="1"/>
    </xf>
    <xf numFmtId="0" fontId="30" fillId="0" borderId="8" xfId="0" applyFont="1" applyBorder="1" applyAlignment="1">
      <alignment horizontal="center" vertical="center" wrapText="1"/>
    </xf>
    <xf numFmtId="4" fontId="30" fillId="0" borderId="8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21" fillId="0" borderId="0" xfId="0" applyFont="1"/>
    <xf numFmtId="0" fontId="32" fillId="0" borderId="8" xfId="0" applyFont="1" applyBorder="1" applyAlignment="1">
      <alignment vertical="center"/>
    </xf>
    <xf numFmtId="0" fontId="32" fillId="0" borderId="8" xfId="0" applyFont="1" applyBorder="1"/>
    <xf numFmtId="0" fontId="32" fillId="0" borderId="8" xfId="0" applyFont="1" applyFill="1" applyBorder="1" applyAlignment="1">
      <alignment vertical="center" wrapText="1"/>
    </xf>
    <xf numFmtId="4" fontId="34" fillId="0" borderId="8" xfId="0" applyNumberFormat="1" applyFont="1" applyBorder="1"/>
    <xf numFmtId="0" fontId="33" fillId="0" borderId="8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32" fillId="0" borderId="0" xfId="0" applyFont="1"/>
    <xf numFmtId="0" fontId="26" fillId="0" borderId="8" xfId="0" applyFont="1" applyBorder="1"/>
    <xf numFmtId="0" fontId="25" fillId="0" borderId="9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8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36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7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37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 wrapText="1"/>
    </xf>
    <xf numFmtId="4" fontId="9" fillId="2" borderId="33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vertical="center"/>
    </xf>
    <xf numFmtId="0" fontId="14" fillId="2" borderId="34" xfId="0" applyFont="1" applyFill="1" applyBorder="1"/>
    <xf numFmtId="4" fontId="9" fillId="2" borderId="34" xfId="0" applyNumberFormat="1" applyFont="1" applyFill="1" applyBorder="1"/>
    <xf numFmtId="4" fontId="9" fillId="2" borderId="0" xfId="0" applyNumberFormat="1" applyFont="1" applyFill="1"/>
    <xf numFmtId="0" fontId="18" fillId="2" borderId="8" xfId="0" applyFont="1" applyFill="1" applyBorder="1" applyAlignment="1">
      <alignment vertical="center" wrapText="1"/>
    </xf>
    <xf numFmtId="0" fontId="18" fillId="2" borderId="21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vertical="center" wrapText="1"/>
    </xf>
    <xf numFmtId="0" fontId="18" fillId="2" borderId="21" xfId="0" applyFont="1" applyFill="1" applyBorder="1" applyAlignment="1">
      <alignment vertical="center"/>
    </xf>
    <xf numFmtId="0" fontId="18" fillId="2" borderId="29" xfId="0" applyFont="1" applyFill="1" applyBorder="1" applyAlignment="1">
      <alignment vertical="center"/>
    </xf>
    <xf numFmtId="0" fontId="18" fillId="2" borderId="30" xfId="0" applyFont="1" applyFill="1" applyBorder="1" applyAlignment="1">
      <alignment vertical="center"/>
    </xf>
    <xf numFmtId="0" fontId="18" fillId="2" borderId="29" xfId="0" applyFont="1" applyFill="1" applyBorder="1" applyAlignment="1">
      <alignment vertical="center" wrapText="1"/>
    </xf>
    <xf numFmtId="0" fontId="18" fillId="2" borderId="35" xfId="0" applyFont="1" applyFill="1" applyBorder="1" applyAlignment="1">
      <alignment vertical="center"/>
    </xf>
    <xf numFmtId="0" fontId="18" fillId="2" borderId="36" xfId="0" applyFont="1" applyFill="1" applyBorder="1" applyAlignment="1">
      <alignment vertic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8" fillId="2" borderId="8" xfId="0" applyFont="1" applyFill="1" applyBorder="1" applyAlignment="1">
      <alignment vertical="center"/>
    </xf>
    <xf numFmtId="49" fontId="36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49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" fontId="32" fillId="0" borderId="8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 topLeftCell="A37">
      <selection activeCell="B11" sqref="A11:B11"/>
    </sheetView>
  </sheetViews>
  <sheetFormatPr defaultColWidth="9.140625" defaultRowHeight="15"/>
  <cols>
    <col min="1" max="1" width="5.8515625" style="4" customWidth="1"/>
    <col min="2" max="2" width="5.7109375" style="4" customWidth="1"/>
    <col min="3" max="3" width="5.57421875" style="4" customWidth="1"/>
    <col min="4" max="4" width="22.00390625" style="4" customWidth="1"/>
    <col min="5" max="5" width="13.140625" style="4" customWidth="1"/>
    <col min="6" max="6" width="14.00390625" style="4" customWidth="1"/>
    <col min="7" max="7" width="12.8515625" style="4" customWidth="1"/>
    <col min="10" max="10" width="12.421875" style="0" bestFit="1" customWidth="1"/>
    <col min="11" max="11" width="12.7109375" style="0" customWidth="1"/>
    <col min="12" max="12" width="13.140625" style="0" customWidth="1"/>
  </cols>
  <sheetData>
    <row r="1" spans="1:7" ht="15">
      <c r="A1" s="2"/>
      <c r="B1" s="2"/>
      <c r="C1" s="2"/>
      <c r="D1" s="2"/>
      <c r="E1" s="3" t="s">
        <v>7</v>
      </c>
      <c r="F1" s="2"/>
      <c r="G1" s="2"/>
    </row>
    <row r="2" spans="1:7" ht="15">
      <c r="A2" s="2"/>
      <c r="B2" s="2"/>
      <c r="C2" s="2"/>
      <c r="D2" s="2"/>
      <c r="E2" s="3" t="s">
        <v>131</v>
      </c>
      <c r="F2" s="2"/>
      <c r="G2" s="2"/>
    </row>
    <row r="3" spans="1:7" ht="15">
      <c r="A3" s="2"/>
      <c r="B3" s="2"/>
      <c r="C3" s="2"/>
      <c r="D3" s="2"/>
      <c r="E3" s="3" t="s">
        <v>4</v>
      </c>
      <c r="F3" s="2"/>
      <c r="G3" s="2"/>
    </row>
    <row r="4" spans="1:7" ht="15">
      <c r="A4" s="2"/>
      <c r="B4" s="2"/>
      <c r="C4" s="2"/>
      <c r="D4" s="2"/>
      <c r="E4" s="3" t="s">
        <v>132</v>
      </c>
      <c r="F4" s="2"/>
      <c r="G4" s="2"/>
    </row>
    <row r="5" spans="1:7" ht="21" customHeight="1">
      <c r="A5" s="2"/>
      <c r="B5" s="2"/>
      <c r="C5" s="2"/>
      <c r="D5" s="2"/>
      <c r="E5" s="3"/>
      <c r="F5" s="2"/>
      <c r="G5" s="2"/>
    </row>
    <row r="6" spans="1:7" ht="22.5" customHeight="1">
      <c r="A6" s="222" t="s">
        <v>8</v>
      </c>
      <c r="B6" s="222"/>
      <c r="C6" s="222"/>
      <c r="D6" s="222"/>
      <c r="E6" s="222"/>
      <c r="F6" s="222"/>
      <c r="G6" s="222"/>
    </row>
    <row r="7" spans="1:7" ht="15">
      <c r="A7" s="223" t="s">
        <v>84</v>
      </c>
      <c r="B7" s="223"/>
      <c r="C7" s="223"/>
      <c r="D7" s="223"/>
      <c r="E7" s="223"/>
      <c r="F7" s="223"/>
      <c r="G7" s="223"/>
    </row>
    <row r="9" spans="1:7" s="193" customFormat="1" ht="23.25" customHeight="1">
      <c r="A9" s="112" t="s">
        <v>96</v>
      </c>
      <c r="B9" s="112" t="s">
        <v>5</v>
      </c>
      <c r="C9" s="112" t="s">
        <v>6</v>
      </c>
      <c r="D9" s="112" t="s">
        <v>0</v>
      </c>
      <c r="E9" s="112" t="s">
        <v>134</v>
      </c>
      <c r="F9" s="112" t="s">
        <v>1</v>
      </c>
      <c r="G9" s="112" t="s">
        <v>135</v>
      </c>
    </row>
    <row r="10" spans="1:7" s="193" customFormat="1" ht="17.1" customHeight="1">
      <c r="A10" s="194" t="s">
        <v>136</v>
      </c>
      <c r="B10" s="194"/>
      <c r="C10" s="194"/>
      <c r="D10" s="195" t="s">
        <v>137</v>
      </c>
      <c r="E10" s="196" t="s">
        <v>138</v>
      </c>
      <c r="F10" s="196" t="s">
        <v>139</v>
      </c>
      <c r="G10" s="196" t="s">
        <v>140</v>
      </c>
    </row>
    <row r="11" spans="1:7" s="193" customFormat="1" ht="17.1" customHeight="1">
      <c r="A11" s="197"/>
      <c r="B11" s="198" t="s">
        <v>19</v>
      </c>
      <c r="C11" s="199"/>
      <c r="D11" s="200" t="s">
        <v>141</v>
      </c>
      <c r="E11" s="201" t="s">
        <v>142</v>
      </c>
      <c r="F11" s="201" t="s">
        <v>139</v>
      </c>
      <c r="G11" s="201" t="s">
        <v>143</v>
      </c>
    </row>
    <row r="12" spans="1:7" s="193" customFormat="1" ht="26.25" customHeight="1">
      <c r="A12" s="202"/>
      <c r="B12" s="202"/>
      <c r="C12" s="198" t="s">
        <v>3</v>
      </c>
      <c r="D12" s="200" t="s">
        <v>144</v>
      </c>
      <c r="E12" s="201" t="s">
        <v>145</v>
      </c>
      <c r="F12" s="201" t="s">
        <v>139</v>
      </c>
      <c r="G12" s="201" t="s">
        <v>139</v>
      </c>
    </row>
    <row r="13" spans="1:7" s="193" customFormat="1" ht="28.5" customHeight="1">
      <c r="A13" s="194" t="s">
        <v>146</v>
      </c>
      <c r="B13" s="194"/>
      <c r="C13" s="194"/>
      <c r="D13" s="195" t="s">
        <v>147</v>
      </c>
      <c r="E13" s="196" t="s">
        <v>148</v>
      </c>
      <c r="F13" s="196" t="s">
        <v>212</v>
      </c>
      <c r="G13" s="196" t="s">
        <v>213</v>
      </c>
    </row>
    <row r="14" spans="1:7" s="193" customFormat="1" ht="27.75" customHeight="1">
      <c r="A14" s="197"/>
      <c r="B14" s="198" t="s">
        <v>149</v>
      </c>
      <c r="C14" s="199"/>
      <c r="D14" s="200" t="s">
        <v>150</v>
      </c>
      <c r="E14" s="201" t="s">
        <v>151</v>
      </c>
      <c r="F14" s="201" t="s">
        <v>212</v>
      </c>
      <c r="G14" s="201" t="s">
        <v>214</v>
      </c>
    </row>
    <row r="15" spans="1:7" s="193" customFormat="1" ht="27.75" customHeight="1">
      <c r="A15" s="202"/>
      <c r="B15" s="202"/>
      <c r="C15" s="198" t="s">
        <v>3</v>
      </c>
      <c r="D15" s="200" t="s">
        <v>144</v>
      </c>
      <c r="E15" s="201" t="s">
        <v>152</v>
      </c>
      <c r="F15" s="201" t="s">
        <v>212</v>
      </c>
      <c r="G15" s="201" t="s">
        <v>215</v>
      </c>
    </row>
    <row r="16" spans="1:7" s="193" customFormat="1" ht="22.5" customHeight="1">
      <c r="A16" s="194" t="s">
        <v>153</v>
      </c>
      <c r="B16" s="194"/>
      <c r="C16" s="194"/>
      <c r="D16" s="195" t="s">
        <v>154</v>
      </c>
      <c r="E16" s="196" t="s">
        <v>155</v>
      </c>
      <c r="F16" s="196" t="s">
        <v>156</v>
      </c>
      <c r="G16" s="196" t="s">
        <v>157</v>
      </c>
    </row>
    <row r="17" spans="1:7" s="193" customFormat="1" ht="17.1" customHeight="1">
      <c r="A17" s="197"/>
      <c r="B17" s="198" t="s">
        <v>158</v>
      </c>
      <c r="C17" s="199"/>
      <c r="D17" s="200" t="s">
        <v>159</v>
      </c>
      <c r="E17" s="201" t="s">
        <v>160</v>
      </c>
      <c r="F17" s="201" t="s">
        <v>156</v>
      </c>
      <c r="G17" s="201" t="s">
        <v>161</v>
      </c>
    </row>
    <row r="18" spans="1:7" s="193" customFormat="1" ht="24" customHeight="1">
      <c r="A18" s="202"/>
      <c r="B18" s="202"/>
      <c r="C18" s="198" t="s">
        <v>162</v>
      </c>
      <c r="D18" s="200" t="s">
        <v>163</v>
      </c>
      <c r="E18" s="201" t="s">
        <v>164</v>
      </c>
      <c r="F18" s="201" t="s">
        <v>156</v>
      </c>
      <c r="G18" s="201" t="s">
        <v>165</v>
      </c>
    </row>
    <row r="19" spans="1:7" s="193" customFormat="1" ht="17.1" customHeight="1">
      <c r="A19" s="194" t="s">
        <v>166</v>
      </c>
      <c r="B19" s="194"/>
      <c r="C19" s="194"/>
      <c r="D19" s="195" t="s">
        <v>167</v>
      </c>
      <c r="E19" s="196" t="s">
        <v>168</v>
      </c>
      <c r="F19" s="196" t="s">
        <v>216</v>
      </c>
      <c r="G19" s="196" t="s">
        <v>217</v>
      </c>
    </row>
    <row r="20" spans="1:7" s="193" customFormat="1" ht="17.1" customHeight="1">
      <c r="A20" s="197"/>
      <c r="B20" s="198" t="s">
        <v>170</v>
      </c>
      <c r="C20" s="199"/>
      <c r="D20" s="200" t="s">
        <v>171</v>
      </c>
      <c r="E20" s="201" t="s">
        <v>172</v>
      </c>
      <c r="F20" s="201" t="s">
        <v>169</v>
      </c>
      <c r="G20" s="201" t="s">
        <v>173</v>
      </c>
    </row>
    <row r="21" spans="1:7" s="193" customFormat="1" ht="21.75" customHeight="1">
      <c r="A21" s="202"/>
      <c r="B21" s="202"/>
      <c r="C21" s="198" t="s">
        <v>3</v>
      </c>
      <c r="D21" s="200" t="s">
        <v>144</v>
      </c>
      <c r="E21" s="201" t="s">
        <v>174</v>
      </c>
      <c r="F21" s="201" t="s">
        <v>169</v>
      </c>
      <c r="G21" s="201" t="s">
        <v>175</v>
      </c>
    </row>
    <row r="22" spans="1:7" s="193" customFormat="1" ht="17.1" customHeight="1">
      <c r="A22" s="197"/>
      <c r="B22" s="198" t="s">
        <v>218</v>
      </c>
      <c r="C22" s="199"/>
      <c r="D22" s="200" t="s">
        <v>219</v>
      </c>
      <c r="E22" s="201" t="s">
        <v>220</v>
      </c>
      <c r="F22" s="201" t="s">
        <v>221</v>
      </c>
      <c r="G22" s="201" t="s">
        <v>222</v>
      </c>
    </row>
    <row r="23" spans="1:7" s="193" customFormat="1" ht="25.5" customHeight="1">
      <c r="A23" s="202"/>
      <c r="B23" s="202"/>
      <c r="C23" s="198" t="s">
        <v>3</v>
      </c>
      <c r="D23" s="200" t="s">
        <v>144</v>
      </c>
      <c r="E23" s="201" t="s">
        <v>145</v>
      </c>
      <c r="F23" s="201" t="s">
        <v>221</v>
      </c>
      <c r="G23" s="201" t="s">
        <v>221</v>
      </c>
    </row>
    <row r="24" spans="1:7" s="193" customFormat="1" ht="22.5" customHeight="1">
      <c r="A24" s="194" t="s">
        <v>176</v>
      </c>
      <c r="B24" s="194"/>
      <c r="C24" s="194"/>
      <c r="D24" s="195" t="s">
        <v>177</v>
      </c>
      <c r="E24" s="196" t="s">
        <v>178</v>
      </c>
      <c r="F24" s="196" t="s">
        <v>139</v>
      </c>
      <c r="G24" s="196" t="s">
        <v>179</v>
      </c>
    </row>
    <row r="25" spans="1:7" s="193" customFormat="1" ht="17.1" customHeight="1">
      <c r="A25" s="197"/>
      <c r="B25" s="198" t="s">
        <v>180</v>
      </c>
      <c r="C25" s="199"/>
      <c r="D25" s="200" t="s">
        <v>181</v>
      </c>
      <c r="E25" s="201" t="s">
        <v>182</v>
      </c>
      <c r="F25" s="201" t="s">
        <v>139</v>
      </c>
      <c r="G25" s="201" t="s">
        <v>183</v>
      </c>
    </row>
    <row r="26" spans="1:7" s="193" customFormat="1" ht="17.1" customHeight="1">
      <c r="A26" s="202"/>
      <c r="B26" s="202"/>
      <c r="C26" s="198" t="s">
        <v>184</v>
      </c>
      <c r="D26" s="200" t="s">
        <v>185</v>
      </c>
      <c r="E26" s="201" t="s">
        <v>186</v>
      </c>
      <c r="F26" s="201" t="s">
        <v>139</v>
      </c>
      <c r="G26" s="201" t="s">
        <v>187</v>
      </c>
    </row>
    <row r="27" spans="1:7" s="193" customFormat="1" ht="24.75" customHeight="1">
      <c r="A27" s="194" t="s">
        <v>188</v>
      </c>
      <c r="B27" s="194"/>
      <c r="C27" s="194"/>
      <c r="D27" s="195" t="s">
        <v>189</v>
      </c>
      <c r="E27" s="196" t="s">
        <v>190</v>
      </c>
      <c r="F27" s="196" t="s">
        <v>191</v>
      </c>
      <c r="G27" s="196" t="s">
        <v>192</v>
      </c>
    </row>
    <row r="28" spans="1:7" s="193" customFormat="1" ht="17.1" customHeight="1">
      <c r="A28" s="197"/>
      <c r="B28" s="198" t="s">
        <v>193</v>
      </c>
      <c r="C28" s="199"/>
      <c r="D28" s="200" t="s">
        <v>194</v>
      </c>
      <c r="E28" s="201" t="s">
        <v>195</v>
      </c>
      <c r="F28" s="201" t="s">
        <v>191</v>
      </c>
      <c r="G28" s="201" t="s">
        <v>196</v>
      </c>
    </row>
    <row r="29" spans="1:7" s="193" customFormat="1" ht="36" customHeight="1">
      <c r="A29" s="202"/>
      <c r="B29" s="202"/>
      <c r="C29" s="198" t="s">
        <v>197</v>
      </c>
      <c r="D29" s="200" t="s">
        <v>198</v>
      </c>
      <c r="E29" s="201" t="s">
        <v>195</v>
      </c>
      <c r="F29" s="201" t="s">
        <v>191</v>
      </c>
      <c r="G29" s="201" t="s">
        <v>196</v>
      </c>
    </row>
    <row r="30" spans="1:7" s="193" customFormat="1" ht="17.1" customHeight="1">
      <c r="A30" s="194" t="s">
        <v>199</v>
      </c>
      <c r="B30" s="194"/>
      <c r="C30" s="194"/>
      <c r="D30" s="195" t="s">
        <v>200</v>
      </c>
      <c r="E30" s="196" t="s">
        <v>201</v>
      </c>
      <c r="F30" s="196" t="s">
        <v>202</v>
      </c>
      <c r="G30" s="196" t="s">
        <v>203</v>
      </c>
    </row>
    <row r="31" spans="1:7" s="193" customFormat="1" ht="17.1" customHeight="1">
      <c r="A31" s="197"/>
      <c r="B31" s="198" t="s">
        <v>204</v>
      </c>
      <c r="C31" s="199"/>
      <c r="D31" s="200" t="s">
        <v>181</v>
      </c>
      <c r="E31" s="201" t="s">
        <v>201</v>
      </c>
      <c r="F31" s="201" t="s">
        <v>202</v>
      </c>
      <c r="G31" s="201" t="s">
        <v>203</v>
      </c>
    </row>
    <row r="32" spans="1:7" s="193" customFormat="1" ht="25.5" customHeight="1">
      <c r="A32" s="202"/>
      <c r="B32" s="202"/>
      <c r="C32" s="198" t="s">
        <v>3</v>
      </c>
      <c r="D32" s="200" t="s">
        <v>144</v>
      </c>
      <c r="E32" s="201" t="s">
        <v>205</v>
      </c>
      <c r="F32" s="201" t="s">
        <v>202</v>
      </c>
      <c r="G32" s="201" t="s">
        <v>206</v>
      </c>
    </row>
    <row r="33" spans="1:7" s="193" customFormat="1" ht="5.45" customHeight="1">
      <c r="A33" s="225"/>
      <c r="B33" s="225"/>
      <c r="C33" s="225"/>
      <c r="D33" s="226"/>
      <c r="E33" s="226"/>
      <c r="F33" s="226"/>
      <c r="G33" s="226"/>
    </row>
    <row r="34" spans="1:7" s="193" customFormat="1" ht="17.1" customHeight="1">
      <c r="A34" s="227" t="s">
        <v>207</v>
      </c>
      <c r="B34" s="227"/>
      <c r="C34" s="227"/>
      <c r="D34" s="227"/>
      <c r="E34" s="203" t="s">
        <v>208</v>
      </c>
      <c r="F34" s="203" t="s">
        <v>209</v>
      </c>
      <c r="G34" s="203" t="s">
        <v>210</v>
      </c>
    </row>
    <row r="36" spans="1:7" s="1" customFormat="1" ht="24" customHeight="1">
      <c r="A36" s="93" t="s">
        <v>49</v>
      </c>
      <c r="B36" s="94"/>
      <c r="C36" s="94"/>
      <c r="D36" s="94"/>
      <c r="E36" s="95"/>
      <c r="F36" s="95"/>
      <c r="G36" s="95"/>
    </row>
    <row r="37" spans="1:7" ht="24" customHeight="1">
      <c r="A37" s="96" t="s">
        <v>50</v>
      </c>
      <c r="B37" s="224" t="s">
        <v>51</v>
      </c>
      <c r="C37" s="224"/>
      <c r="D37" s="224"/>
      <c r="E37" s="99">
        <f>E39+E42+E43+E45+E44</f>
        <v>31965975.95</v>
      </c>
      <c r="F37" s="98">
        <f aca="true" t="shared" si="0" ref="F37:G37">F39+F42+F43+F45+F44</f>
        <v>114000</v>
      </c>
      <c r="G37" s="98">
        <f t="shared" si="0"/>
        <v>32079975.95</v>
      </c>
    </row>
    <row r="38" spans="1:11" ht="24" customHeight="1">
      <c r="A38" s="96"/>
      <c r="B38" s="216" t="s">
        <v>52</v>
      </c>
      <c r="C38" s="217"/>
      <c r="D38" s="218"/>
      <c r="E38" s="97"/>
      <c r="F38" s="99"/>
      <c r="G38" s="99">
        <f aca="true" t="shared" si="1" ref="G38:G45">E38+F38</f>
        <v>0</v>
      </c>
      <c r="I38" s="100"/>
      <c r="J38" s="100"/>
      <c r="K38" s="100"/>
    </row>
    <row r="39" spans="1:11" ht="24" customHeight="1">
      <c r="A39" s="96"/>
      <c r="B39" s="96" t="s">
        <v>53</v>
      </c>
      <c r="C39" s="213" t="s">
        <v>54</v>
      </c>
      <c r="D39" s="213"/>
      <c r="E39" s="99">
        <f>E40+E41</f>
        <v>15540186.95</v>
      </c>
      <c r="F39" s="98">
        <f aca="true" t="shared" si="2" ref="F39:G39">SUM(F40:F41)</f>
        <v>80000</v>
      </c>
      <c r="G39" s="98">
        <f t="shared" si="2"/>
        <v>15620186.95</v>
      </c>
      <c r="I39" s="101"/>
      <c r="J39" s="101"/>
      <c r="K39" s="101"/>
    </row>
    <row r="40" spans="1:7" ht="24" customHeight="1">
      <c r="A40" s="96"/>
      <c r="B40" s="96"/>
      <c r="C40" s="213" t="s">
        <v>55</v>
      </c>
      <c r="D40" s="213"/>
      <c r="E40" s="99">
        <v>10327668</v>
      </c>
      <c r="F40" s="99"/>
      <c r="G40" s="99">
        <f t="shared" si="1"/>
        <v>10327668</v>
      </c>
    </row>
    <row r="41" spans="1:12" ht="24" customHeight="1">
      <c r="A41" s="96"/>
      <c r="B41" s="96"/>
      <c r="C41" s="214" t="s">
        <v>56</v>
      </c>
      <c r="D41" s="215"/>
      <c r="E41" s="99">
        <v>5212518.95</v>
      </c>
      <c r="F41" s="99">
        <v>80000</v>
      </c>
      <c r="G41" s="99">
        <f t="shared" si="1"/>
        <v>5292518.95</v>
      </c>
      <c r="J41" s="101"/>
      <c r="K41" s="101"/>
      <c r="L41" s="101"/>
    </row>
    <row r="42" spans="1:12" ht="14.25" customHeight="1">
      <c r="A42" s="96"/>
      <c r="B42" s="96" t="s">
        <v>57</v>
      </c>
      <c r="C42" s="214" t="s">
        <v>58</v>
      </c>
      <c r="D42" s="215"/>
      <c r="E42" s="99">
        <v>8111922</v>
      </c>
      <c r="F42" s="99">
        <v>34000</v>
      </c>
      <c r="G42" s="99">
        <f t="shared" si="1"/>
        <v>8145922</v>
      </c>
      <c r="J42" s="101"/>
      <c r="K42" s="101"/>
      <c r="L42" s="101"/>
    </row>
    <row r="43" spans="1:7" ht="24" customHeight="1">
      <c r="A43" s="96"/>
      <c r="B43" s="96" t="s">
        <v>59</v>
      </c>
      <c r="C43" s="213" t="s">
        <v>60</v>
      </c>
      <c r="D43" s="213"/>
      <c r="E43" s="99">
        <v>8067467</v>
      </c>
      <c r="F43" s="99"/>
      <c r="G43" s="99">
        <f t="shared" si="1"/>
        <v>8067467</v>
      </c>
    </row>
    <row r="44" spans="1:11" ht="39" customHeight="1">
      <c r="A44" s="96"/>
      <c r="B44" s="96" t="s">
        <v>61</v>
      </c>
      <c r="C44" s="214" t="s">
        <v>62</v>
      </c>
      <c r="D44" s="218"/>
      <c r="E44" s="99">
        <v>21400</v>
      </c>
      <c r="F44" s="99"/>
      <c r="G44" s="99">
        <f t="shared" si="1"/>
        <v>21400</v>
      </c>
      <c r="I44" s="100"/>
      <c r="J44" s="100"/>
      <c r="K44" s="100"/>
    </row>
    <row r="45" spans="1:12" ht="24" customHeight="1">
      <c r="A45" s="96"/>
      <c r="B45" s="96" t="s">
        <v>63</v>
      </c>
      <c r="C45" s="213" t="s">
        <v>64</v>
      </c>
      <c r="D45" s="213"/>
      <c r="E45" s="99">
        <v>225000</v>
      </c>
      <c r="F45" s="99"/>
      <c r="G45" s="99">
        <f t="shared" si="1"/>
        <v>225000</v>
      </c>
      <c r="J45" s="101"/>
      <c r="K45" s="101"/>
      <c r="L45" s="101"/>
    </row>
    <row r="46" spans="1:7" ht="6.75" customHeight="1">
      <c r="A46" s="220"/>
      <c r="B46" s="221"/>
      <c r="C46" s="221"/>
      <c r="D46" s="221"/>
      <c r="E46" s="221"/>
      <c r="F46" s="99"/>
      <c r="G46" s="99"/>
    </row>
    <row r="47" spans="1:7" ht="17.25" customHeight="1">
      <c r="A47" s="96" t="s">
        <v>65</v>
      </c>
      <c r="B47" s="216" t="s">
        <v>66</v>
      </c>
      <c r="C47" s="217"/>
      <c r="D47" s="218"/>
      <c r="E47" s="99">
        <v>10176446.81</v>
      </c>
      <c r="F47" s="99">
        <v>999000</v>
      </c>
      <c r="G47" s="99">
        <f>E47+F47</f>
        <v>11175446.81</v>
      </c>
    </row>
    <row r="48" spans="1:7" ht="14.25" customHeight="1">
      <c r="A48" s="96"/>
      <c r="B48" s="214" t="s">
        <v>67</v>
      </c>
      <c r="C48" s="219"/>
      <c r="D48" s="215"/>
      <c r="E48" s="103"/>
      <c r="F48" s="96"/>
      <c r="G48" s="96"/>
    </row>
    <row r="49" spans="1:10" ht="39.75" customHeight="1">
      <c r="A49" s="96"/>
      <c r="B49" s="96"/>
      <c r="C49" s="214" t="s">
        <v>68</v>
      </c>
      <c r="D49" s="218"/>
      <c r="E49" s="99">
        <v>0</v>
      </c>
      <c r="F49" s="99">
        <v>0</v>
      </c>
      <c r="G49" s="99">
        <v>0</v>
      </c>
      <c r="I49" s="100"/>
      <c r="J49" s="102"/>
    </row>
    <row r="52" spans="5:6" ht="15">
      <c r="E52" s="92" t="s">
        <v>47</v>
      </c>
      <c r="F52" s="92"/>
    </row>
    <row r="53" spans="5:6" ht="15">
      <c r="E53" s="92"/>
      <c r="F53" s="92"/>
    </row>
    <row r="54" spans="5:6" ht="15">
      <c r="E54" s="92" t="s">
        <v>48</v>
      </c>
      <c r="F54" s="92"/>
    </row>
  </sheetData>
  <mergeCells count="18">
    <mergeCell ref="A6:G6"/>
    <mergeCell ref="A7:G7"/>
    <mergeCell ref="B37:D37"/>
    <mergeCell ref="B38:D38"/>
    <mergeCell ref="C39:D39"/>
    <mergeCell ref="A33:C33"/>
    <mergeCell ref="D33:G33"/>
    <mergeCell ref="A34:D34"/>
    <mergeCell ref="C40:D40"/>
    <mergeCell ref="C41:D41"/>
    <mergeCell ref="B47:D47"/>
    <mergeCell ref="B48:D48"/>
    <mergeCell ref="C49:D49"/>
    <mergeCell ref="C42:D42"/>
    <mergeCell ref="C43:D43"/>
    <mergeCell ref="C44:D44"/>
    <mergeCell ref="C45:D45"/>
    <mergeCell ref="A46:E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 topLeftCell="A27">
      <selection activeCell="E41" sqref="E41"/>
    </sheetView>
  </sheetViews>
  <sheetFormatPr defaultColWidth="9.140625" defaultRowHeight="15"/>
  <cols>
    <col min="1" max="1" width="7.28125" style="0" customWidth="1"/>
    <col min="2" max="2" width="6.421875" style="0" customWidth="1"/>
    <col min="3" max="3" width="30.28125" style="0" customWidth="1"/>
    <col min="4" max="4" width="13.7109375" style="0" customWidth="1"/>
    <col min="5" max="5" width="12.140625" style="0" customWidth="1"/>
    <col min="6" max="6" width="13.00390625" style="86" customWidth="1"/>
    <col min="8" max="8" width="10.8515625" style="0" bestFit="1" customWidth="1"/>
  </cols>
  <sheetData>
    <row r="1" spans="1:6" ht="15">
      <c r="A1" s="5"/>
      <c r="B1" s="5"/>
      <c r="C1" s="6"/>
      <c r="D1" s="7" t="s">
        <v>46</v>
      </c>
      <c r="E1" s="6"/>
      <c r="F1" s="85"/>
    </row>
    <row r="2" spans="1:6" ht="15">
      <c r="A2" s="5"/>
      <c r="B2" s="5"/>
      <c r="C2" s="6"/>
      <c r="D2" s="3" t="s">
        <v>131</v>
      </c>
      <c r="E2" s="6"/>
      <c r="F2" s="85"/>
    </row>
    <row r="3" spans="1:6" ht="15">
      <c r="A3" s="5"/>
      <c r="B3" s="5"/>
      <c r="C3" s="6"/>
      <c r="D3" s="3" t="s">
        <v>4</v>
      </c>
      <c r="E3" s="6"/>
      <c r="F3" s="85"/>
    </row>
    <row r="4" spans="1:6" ht="15">
      <c r="A4" s="5"/>
      <c r="B4" s="5"/>
      <c r="C4" s="6"/>
      <c r="D4" s="3" t="s">
        <v>132</v>
      </c>
      <c r="E4" s="6"/>
      <c r="F4" s="85"/>
    </row>
    <row r="5" spans="1:6" ht="31.5" customHeight="1">
      <c r="A5" s="5"/>
      <c r="B5" s="5"/>
      <c r="C5" s="8"/>
      <c r="D5" s="6"/>
      <c r="E5" s="6"/>
      <c r="F5" s="85"/>
    </row>
    <row r="6" spans="1:6" ht="15">
      <c r="A6" s="228" t="s">
        <v>9</v>
      </c>
      <c r="B6" s="229"/>
      <c r="C6" s="229"/>
      <c r="D6" s="229"/>
      <c r="E6" s="229"/>
      <c r="F6" s="229"/>
    </row>
    <row r="7" spans="1:7" ht="15">
      <c r="A7" s="223" t="s">
        <v>85</v>
      </c>
      <c r="B7" s="223"/>
      <c r="C7" s="223"/>
      <c r="D7" s="223"/>
      <c r="E7" s="223"/>
      <c r="F7" s="223"/>
      <c r="G7" s="223"/>
    </row>
    <row r="8" ht="9.75" customHeight="1"/>
    <row r="9" spans="1:6" s="10" customFormat="1" ht="32.25" customHeight="1">
      <c r="A9" s="9" t="s">
        <v>5</v>
      </c>
      <c r="B9" s="9" t="s">
        <v>6</v>
      </c>
      <c r="C9" s="9" t="s">
        <v>10</v>
      </c>
      <c r="D9" s="60" t="s">
        <v>43</v>
      </c>
      <c r="E9" s="104" t="s">
        <v>45</v>
      </c>
      <c r="F9" s="104" t="s">
        <v>44</v>
      </c>
    </row>
    <row r="10" spans="1:6" s="10" customFormat="1" ht="51" hidden="1">
      <c r="A10" s="11"/>
      <c r="B10" s="12" t="s">
        <v>11</v>
      </c>
      <c r="C10" s="13" t="s">
        <v>12</v>
      </c>
      <c r="D10" s="61">
        <v>92250</v>
      </c>
      <c r="E10" s="84"/>
      <c r="F10" s="84">
        <f>D10+E10</f>
        <v>92250</v>
      </c>
    </row>
    <row r="11" spans="1:6" s="10" customFormat="1" ht="25.5" hidden="1">
      <c r="A11" s="11"/>
      <c r="B11" s="12" t="s">
        <v>3</v>
      </c>
      <c r="C11" s="14" t="s">
        <v>13</v>
      </c>
      <c r="D11" s="61">
        <v>1000000</v>
      </c>
      <c r="E11" s="84"/>
      <c r="F11" s="84">
        <f aca="true" t="shared" si="0" ref="F11:F13">D11+E11</f>
        <v>1000000</v>
      </c>
    </row>
    <row r="12" spans="1:6" s="10" customFormat="1" ht="51" hidden="1">
      <c r="A12" s="11"/>
      <c r="B12" s="12" t="s">
        <v>3</v>
      </c>
      <c r="C12" s="14" t="s">
        <v>14</v>
      </c>
      <c r="D12" s="61">
        <v>550000</v>
      </c>
      <c r="E12" s="84"/>
      <c r="F12" s="84">
        <f t="shared" si="0"/>
        <v>550000</v>
      </c>
    </row>
    <row r="13" spans="1:6" s="10" customFormat="1" ht="51" customHeight="1" hidden="1">
      <c r="A13" s="11"/>
      <c r="B13" s="12" t="s">
        <v>3</v>
      </c>
      <c r="C13" s="14" t="s">
        <v>15</v>
      </c>
      <c r="D13" s="61">
        <v>2800000</v>
      </c>
      <c r="E13" s="84"/>
      <c r="F13" s="84">
        <f t="shared" si="0"/>
        <v>2800000</v>
      </c>
    </row>
    <row r="14" spans="1:6" s="10" customFormat="1" ht="15" customHeight="1" hidden="1">
      <c r="A14" s="15" t="s">
        <v>2</v>
      </c>
      <c r="B14" s="15"/>
      <c r="C14" s="16" t="s">
        <v>16</v>
      </c>
      <c r="D14" s="62">
        <f>SUM(D10:D13)</f>
        <v>4442250</v>
      </c>
      <c r="E14" s="62">
        <f aca="true" t="shared" si="1" ref="E14:F14">SUM(E10:E13)</f>
        <v>0</v>
      </c>
      <c r="F14" s="62">
        <f t="shared" si="1"/>
        <v>4442250</v>
      </c>
    </row>
    <row r="15" spans="1:6" s="10" customFormat="1" ht="12.75">
      <c r="A15" s="17"/>
      <c r="B15" s="17"/>
      <c r="C15" s="17"/>
      <c r="D15" s="63"/>
      <c r="E15" s="79"/>
      <c r="F15" s="79"/>
    </row>
    <row r="16" spans="1:6" s="10" customFormat="1" ht="25.5">
      <c r="A16" s="9"/>
      <c r="B16" s="9"/>
      <c r="C16" s="13" t="s">
        <v>89</v>
      </c>
      <c r="D16" s="144"/>
      <c r="E16" s="82">
        <v>70000</v>
      </c>
      <c r="F16" s="82">
        <f>D16+E16</f>
        <v>70000</v>
      </c>
    </row>
    <row r="17" spans="1:6" s="10" customFormat="1" ht="25.5" hidden="1">
      <c r="A17" s="9"/>
      <c r="B17" s="9"/>
      <c r="C17" s="13" t="s">
        <v>17</v>
      </c>
      <c r="D17" s="64">
        <v>200000</v>
      </c>
      <c r="E17" s="79"/>
      <c r="F17" s="34">
        <f>D17+E17</f>
        <v>200000</v>
      </c>
    </row>
    <row r="18" spans="1:6" s="10" customFormat="1" ht="25.5" hidden="1">
      <c r="A18" s="18"/>
      <c r="B18" s="18"/>
      <c r="C18" s="14" t="s">
        <v>18</v>
      </c>
      <c r="D18" s="61">
        <v>500000</v>
      </c>
      <c r="E18" s="79"/>
      <c r="F18" s="34">
        <f>D18+E18</f>
        <v>500000</v>
      </c>
    </row>
    <row r="19" spans="1:6" s="10" customFormat="1" ht="12.75">
      <c r="A19" s="15" t="s">
        <v>19</v>
      </c>
      <c r="B19" s="15" t="s">
        <v>11</v>
      </c>
      <c r="C19" s="15" t="s">
        <v>16</v>
      </c>
      <c r="D19" s="62">
        <f>SUM(D16:D18)</f>
        <v>700000</v>
      </c>
      <c r="E19" s="62">
        <f aca="true" t="shared" si="2" ref="E19:F19">SUM(E16:E18)</f>
        <v>70000</v>
      </c>
      <c r="F19" s="62">
        <f t="shared" si="2"/>
        <v>770000</v>
      </c>
    </row>
    <row r="20" spans="1:6" s="10" customFormat="1" ht="12.75">
      <c r="A20" s="19"/>
      <c r="B20" s="19"/>
      <c r="C20" s="19"/>
      <c r="D20" s="65"/>
      <c r="E20" s="79"/>
      <c r="F20" s="79"/>
    </row>
    <row r="21" spans="1:6" s="10" customFormat="1" ht="38.25" hidden="1">
      <c r="A21" s="19"/>
      <c r="B21" s="19"/>
      <c r="C21" s="20" t="s">
        <v>20</v>
      </c>
      <c r="D21" s="66">
        <v>100000</v>
      </c>
      <c r="E21" s="79"/>
      <c r="F21" s="34">
        <f>D21+E21</f>
        <v>100000</v>
      </c>
    </row>
    <row r="22" spans="1:6" s="10" customFormat="1" ht="12.75" hidden="1">
      <c r="A22" s="19"/>
      <c r="B22" s="19"/>
      <c r="C22" s="20" t="s">
        <v>21</v>
      </c>
      <c r="D22" s="66">
        <v>120000</v>
      </c>
      <c r="E22" s="79"/>
      <c r="F22" s="34">
        <f aca="true" t="shared" si="3" ref="F22:F25">D22+E22</f>
        <v>120000</v>
      </c>
    </row>
    <row r="23" spans="1:6" s="10" customFormat="1" ht="38.25" hidden="1">
      <c r="A23" s="19"/>
      <c r="B23" s="19"/>
      <c r="C23" s="21" t="s">
        <v>22</v>
      </c>
      <c r="D23" s="67">
        <v>10783.97</v>
      </c>
      <c r="E23" s="79"/>
      <c r="F23" s="34">
        <f t="shared" si="3"/>
        <v>10783.97</v>
      </c>
    </row>
    <row r="24" spans="1:6" s="10" customFormat="1" ht="51" hidden="1">
      <c r="A24" s="19"/>
      <c r="B24" s="19"/>
      <c r="C24" s="22" t="s">
        <v>23</v>
      </c>
      <c r="D24" s="68">
        <v>10074.12</v>
      </c>
      <c r="E24" s="79"/>
      <c r="F24" s="34">
        <f t="shared" si="3"/>
        <v>10074.12</v>
      </c>
    </row>
    <row r="25" spans="1:6" s="25" customFormat="1" ht="38.25" hidden="1">
      <c r="A25" s="23"/>
      <c r="B25" s="23"/>
      <c r="C25" s="24" t="s">
        <v>24</v>
      </c>
      <c r="D25" s="69">
        <v>1300000</v>
      </c>
      <c r="E25" s="80"/>
      <c r="F25" s="34">
        <f t="shared" si="3"/>
        <v>1300000</v>
      </c>
    </row>
    <row r="26" spans="1:6" s="29" customFormat="1" ht="12.75" hidden="1">
      <c r="A26" s="27">
        <v>60016</v>
      </c>
      <c r="B26" s="27">
        <v>6050</v>
      </c>
      <c r="C26" s="28" t="s">
        <v>16</v>
      </c>
      <c r="D26" s="70">
        <f>SUM(D21:D25)</f>
        <v>1540858.09</v>
      </c>
      <c r="E26" s="70">
        <f aca="true" t="shared" si="4" ref="E26:F26">SUM(E21:E25)</f>
        <v>0</v>
      </c>
      <c r="F26" s="70">
        <f t="shared" si="4"/>
        <v>1540858.09</v>
      </c>
    </row>
    <row r="27" spans="1:6" s="29" customFormat="1" ht="12.75">
      <c r="A27" s="30"/>
      <c r="B27" s="30"/>
      <c r="D27" s="31"/>
      <c r="E27" s="81"/>
      <c r="F27" s="82"/>
    </row>
    <row r="28" spans="1:6" s="29" customFormat="1" ht="51" hidden="1">
      <c r="A28" s="32"/>
      <c r="B28" s="32"/>
      <c r="C28" s="33" t="s">
        <v>25</v>
      </c>
      <c r="D28" s="71">
        <v>150000</v>
      </c>
      <c r="E28" s="81"/>
      <c r="F28" s="34">
        <f aca="true" t="shared" si="5" ref="F28:F32">D28+E28</f>
        <v>150000</v>
      </c>
    </row>
    <row r="29" spans="1:6" s="29" customFormat="1" ht="12.75" hidden="1">
      <c r="A29" s="35"/>
      <c r="B29" s="35"/>
      <c r="C29" s="36" t="s">
        <v>26</v>
      </c>
      <c r="D29" s="72">
        <v>1000000</v>
      </c>
      <c r="E29" s="81"/>
      <c r="F29" s="34">
        <f t="shared" si="5"/>
        <v>1000000</v>
      </c>
    </row>
    <row r="30" spans="1:6" s="29" customFormat="1" ht="24">
      <c r="A30" s="35"/>
      <c r="B30" s="35"/>
      <c r="C30" s="145" t="s">
        <v>90</v>
      </c>
      <c r="D30" s="72"/>
      <c r="E30" s="146">
        <v>10000</v>
      </c>
      <c r="F30" s="146">
        <f t="shared" si="5"/>
        <v>10000</v>
      </c>
    </row>
    <row r="31" spans="1:6" s="29" customFormat="1" ht="24">
      <c r="A31" s="35"/>
      <c r="B31" s="35"/>
      <c r="C31" s="147" t="s">
        <v>91</v>
      </c>
      <c r="D31" s="72"/>
      <c r="E31" s="146">
        <v>40000</v>
      </c>
      <c r="F31" s="146">
        <f t="shared" si="5"/>
        <v>40000</v>
      </c>
    </row>
    <row r="32" spans="1:6" s="29" customFormat="1" ht="30" customHeight="1">
      <c r="A32" s="35"/>
      <c r="B32" s="35"/>
      <c r="C32" s="36" t="s">
        <v>88</v>
      </c>
      <c r="D32" s="72"/>
      <c r="E32" s="34">
        <v>14000</v>
      </c>
      <c r="F32" s="34">
        <f t="shared" si="5"/>
        <v>14000</v>
      </c>
    </row>
    <row r="33" spans="1:2" s="29" customFormat="1" ht="12.75" hidden="1">
      <c r="A33" s="35"/>
      <c r="B33" s="35"/>
    </row>
    <row r="34" spans="1:6" s="29" customFormat="1" ht="12.75">
      <c r="A34" s="37">
        <v>70005</v>
      </c>
      <c r="B34" s="37">
        <v>6050</v>
      </c>
      <c r="C34" s="38" t="s">
        <v>16</v>
      </c>
      <c r="D34" s="73">
        <f>SUM(D28:D33)</f>
        <v>1150000</v>
      </c>
      <c r="E34" s="73">
        <f>SUM(E28:E33)</f>
        <v>64000</v>
      </c>
      <c r="F34" s="73">
        <f>SUM(F28:F33)</f>
        <v>1214000</v>
      </c>
    </row>
    <row r="35" spans="1:6" s="41" customFormat="1" ht="12.75">
      <c r="A35" s="30"/>
      <c r="B35" s="30"/>
      <c r="C35" s="39"/>
      <c r="D35" s="40"/>
      <c r="E35" s="83"/>
      <c r="F35" s="82"/>
    </row>
    <row r="36" spans="1:6" s="25" customFormat="1" ht="25.5" hidden="1">
      <c r="A36" s="42"/>
      <c r="B36" s="42"/>
      <c r="C36" s="43" t="s">
        <v>27</v>
      </c>
      <c r="D36" s="69">
        <v>25000</v>
      </c>
      <c r="E36" s="80"/>
      <c r="F36" s="34">
        <f>D36+E36</f>
        <v>25000</v>
      </c>
    </row>
    <row r="37" spans="1:6" s="41" customFormat="1" ht="12.75" hidden="1">
      <c r="A37" s="27">
        <v>75023</v>
      </c>
      <c r="B37" s="27">
        <v>6060</v>
      </c>
      <c r="C37" s="44" t="s">
        <v>16</v>
      </c>
      <c r="D37" s="74">
        <f>D36</f>
        <v>25000</v>
      </c>
      <c r="E37" s="74">
        <f aca="true" t="shared" si="6" ref="E37:F37">E36</f>
        <v>0</v>
      </c>
      <c r="F37" s="74">
        <f t="shared" si="6"/>
        <v>25000</v>
      </c>
    </row>
    <row r="38" spans="1:6" s="41" customFormat="1" ht="12.75" hidden="1">
      <c r="A38" s="30"/>
      <c r="B38" s="30"/>
      <c r="C38" s="39"/>
      <c r="D38" s="40"/>
      <c r="E38" s="83"/>
      <c r="F38" s="82"/>
    </row>
    <row r="39" spans="1:6" s="41" customFormat="1" ht="51" hidden="1">
      <c r="A39" s="45"/>
      <c r="B39" s="45"/>
      <c r="C39" s="21" t="s">
        <v>28</v>
      </c>
      <c r="D39" s="67">
        <v>10000</v>
      </c>
      <c r="E39" s="83"/>
      <c r="F39" s="84">
        <f>D39+E39</f>
        <v>10000</v>
      </c>
    </row>
    <row r="40" spans="1:6" s="29" customFormat="1" ht="12.75" hidden="1">
      <c r="A40" s="46">
        <v>75412</v>
      </c>
      <c r="B40" s="46">
        <v>6060</v>
      </c>
      <c r="C40" s="28" t="s">
        <v>16</v>
      </c>
      <c r="D40" s="70">
        <f>SUM(D39:D39)</f>
        <v>10000</v>
      </c>
      <c r="E40" s="70">
        <f aca="true" t="shared" si="7" ref="E40:F40">SUM(E39:E39)</f>
        <v>0</v>
      </c>
      <c r="F40" s="70">
        <f t="shared" si="7"/>
        <v>10000</v>
      </c>
    </row>
    <row r="41" spans="1:6" s="41" customFormat="1" ht="12.75" hidden="1">
      <c r="A41" s="30"/>
      <c r="B41" s="30"/>
      <c r="C41" s="39"/>
      <c r="D41" s="40"/>
      <c r="E41" s="141"/>
      <c r="F41" s="142"/>
    </row>
    <row r="42" spans="1:6" s="41" customFormat="1" ht="25.5">
      <c r="A42" s="32"/>
      <c r="B42" s="32"/>
      <c r="C42" s="33" t="s">
        <v>87</v>
      </c>
      <c r="D42" s="34"/>
      <c r="E42" s="143">
        <v>330000</v>
      </c>
      <c r="F42" s="143">
        <f>D42+E42</f>
        <v>330000</v>
      </c>
    </row>
    <row r="43" spans="1:6" s="41" customFormat="1" ht="51" hidden="1">
      <c r="A43" s="35"/>
      <c r="B43" s="35"/>
      <c r="C43" s="33" t="s">
        <v>29</v>
      </c>
      <c r="D43" s="72">
        <v>444000</v>
      </c>
      <c r="E43" s="81"/>
      <c r="F43" s="34">
        <f>D43+E43</f>
        <v>444000</v>
      </c>
    </row>
    <row r="44" spans="1:6" s="41" customFormat="1" ht="12.75">
      <c r="A44" s="37">
        <v>80101</v>
      </c>
      <c r="B44" s="37">
        <v>6050</v>
      </c>
      <c r="C44" s="38" t="s">
        <v>16</v>
      </c>
      <c r="D44" s="73">
        <f>SUM(D42:D43)</f>
        <v>444000</v>
      </c>
      <c r="E44" s="73">
        <f aca="true" t="shared" si="8" ref="E44:F44">SUM(E42:E43)</f>
        <v>330000</v>
      </c>
      <c r="F44" s="73">
        <f t="shared" si="8"/>
        <v>774000</v>
      </c>
    </row>
    <row r="45" spans="1:6" s="41" customFormat="1" ht="12.75">
      <c r="A45" s="47"/>
      <c r="B45" s="47"/>
      <c r="C45" s="48"/>
      <c r="D45" s="49"/>
      <c r="E45" s="83"/>
      <c r="F45" s="82"/>
    </row>
    <row r="46" spans="1:6" s="41" customFormat="1" ht="12.75">
      <c r="A46" s="208"/>
      <c r="B46" s="208"/>
      <c r="C46" s="36" t="s">
        <v>133</v>
      </c>
      <c r="D46" s="209">
        <v>0</v>
      </c>
      <c r="E46" s="209">
        <v>530000</v>
      </c>
      <c r="F46" s="209">
        <f>D46+E46</f>
        <v>530000</v>
      </c>
    </row>
    <row r="47" spans="1:6" s="41" customFormat="1" ht="12.75">
      <c r="A47" s="27">
        <v>80104</v>
      </c>
      <c r="B47" s="27">
        <v>6050</v>
      </c>
      <c r="C47" s="38" t="s">
        <v>16</v>
      </c>
      <c r="D47" s="107">
        <f>D46</f>
        <v>0</v>
      </c>
      <c r="E47" s="107">
        <f>E46</f>
        <v>530000</v>
      </c>
      <c r="F47" s="107">
        <f aca="true" t="shared" si="9" ref="F47">F46</f>
        <v>530000</v>
      </c>
    </row>
    <row r="48" spans="1:6" s="41" customFormat="1" ht="12.75">
      <c r="A48" s="205"/>
      <c r="B48" s="205"/>
      <c r="C48" s="206"/>
      <c r="D48" s="207"/>
      <c r="E48" s="210"/>
      <c r="F48" s="211"/>
    </row>
    <row r="49" spans="1:6" s="41" customFormat="1" ht="12.75" hidden="1">
      <c r="A49" s="45"/>
      <c r="B49" s="45"/>
      <c r="C49" s="21" t="s">
        <v>30</v>
      </c>
      <c r="D49" s="67">
        <v>400000</v>
      </c>
      <c r="E49" s="83"/>
      <c r="F49" s="82">
        <f>D49+E49</f>
        <v>400000</v>
      </c>
    </row>
    <row r="50" spans="1:6" s="41" customFormat="1" ht="38.25" hidden="1">
      <c r="A50" s="45"/>
      <c r="B50" s="45"/>
      <c r="C50" s="21" t="s">
        <v>31</v>
      </c>
      <c r="D50" s="67">
        <v>21575.85</v>
      </c>
      <c r="E50" s="83"/>
      <c r="F50" s="34">
        <f>D50+E50</f>
        <v>21575.85</v>
      </c>
    </row>
    <row r="51" spans="1:6" s="29" customFormat="1" ht="12.75" hidden="1">
      <c r="A51" s="46">
        <v>90015</v>
      </c>
      <c r="B51" s="46">
        <v>6050</v>
      </c>
      <c r="C51" s="28" t="s">
        <v>16</v>
      </c>
      <c r="D51" s="70">
        <f>SUM(D45:D50)</f>
        <v>421575.85</v>
      </c>
      <c r="E51" s="70">
        <f>SUM(E49:E50)</f>
        <v>0</v>
      </c>
      <c r="F51" s="70">
        <f>SUM(F49:F50)</f>
        <v>421575.85</v>
      </c>
    </row>
    <row r="52" spans="1:6" s="41" customFormat="1" ht="12.75" hidden="1">
      <c r="A52" s="30"/>
      <c r="B52" s="30"/>
      <c r="C52" s="39"/>
      <c r="D52" s="40"/>
      <c r="E52" s="83"/>
      <c r="F52" s="82"/>
    </row>
    <row r="53" spans="1:6" s="41" customFormat="1" ht="38.25" hidden="1">
      <c r="A53" s="50"/>
      <c r="B53" s="50"/>
      <c r="C53" s="51" t="s">
        <v>32</v>
      </c>
      <c r="D53" s="69">
        <v>986590</v>
      </c>
      <c r="E53" s="83"/>
      <c r="F53" s="34">
        <f>D53+E53</f>
        <v>986590</v>
      </c>
    </row>
    <row r="54" spans="1:6" s="41" customFormat="1" ht="12.75" hidden="1">
      <c r="A54" s="52">
        <v>90017</v>
      </c>
      <c r="B54" s="52">
        <v>6210</v>
      </c>
      <c r="C54" s="53" t="s">
        <v>16</v>
      </c>
      <c r="D54" s="75">
        <f>SUM(D53:D53)</f>
        <v>986590</v>
      </c>
      <c r="E54" s="75">
        <f>SUM(E53:E53)</f>
        <v>0</v>
      </c>
      <c r="F54" s="75">
        <f aca="true" t="shared" si="10" ref="F54">SUM(F53:F53)</f>
        <v>986590</v>
      </c>
    </row>
    <row r="55" spans="1:6" s="25" customFormat="1" ht="12.75" hidden="1">
      <c r="A55" s="54"/>
      <c r="B55" s="54"/>
      <c r="C55" s="55"/>
      <c r="D55" s="76"/>
      <c r="E55" s="80"/>
      <c r="F55" s="82"/>
    </row>
    <row r="56" spans="1:6" s="25" customFormat="1" ht="51" hidden="1">
      <c r="A56" s="54"/>
      <c r="B56" s="54"/>
      <c r="C56" s="21" t="s">
        <v>33</v>
      </c>
      <c r="D56" s="77">
        <v>5000</v>
      </c>
      <c r="E56" s="87"/>
      <c r="F56" s="34">
        <f>D56+E56</f>
        <v>5000</v>
      </c>
    </row>
    <row r="57" spans="1:6" s="25" customFormat="1" ht="25.5" hidden="1">
      <c r="A57" s="56"/>
      <c r="B57" s="56"/>
      <c r="C57" s="57" t="s">
        <v>34</v>
      </c>
      <c r="D57" s="78">
        <v>10564.95</v>
      </c>
      <c r="E57" s="87"/>
      <c r="F57" s="34">
        <f>D57+E57</f>
        <v>10564.95</v>
      </c>
    </row>
    <row r="58" spans="1:6" s="25" customFormat="1" ht="12.75" hidden="1">
      <c r="A58" s="27">
        <v>90095</v>
      </c>
      <c r="B58" s="27">
        <v>6050</v>
      </c>
      <c r="C58" s="44" t="s">
        <v>16</v>
      </c>
      <c r="D58" s="74">
        <f>SUM(D56:D57)</f>
        <v>15564.95</v>
      </c>
      <c r="E58" s="74">
        <f aca="true" t="shared" si="11" ref="E58:F58">SUM(E56:E57)</f>
        <v>0</v>
      </c>
      <c r="F58" s="74">
        <f t="shared" si="11"/>
        <v>15564.95</v>
      </c>
    </row>
    <row r="59" spans="1:6" s="25" customFormat="1" ht="12.75">
      <c r="A59" s="30"/>
      <c r="B59" s="30"/>
      <c r="C59" s="204"/>
      <c r="D59" s="31"/>
      <c r="E59" s="31"/>
      <c r="F59" s="31"/>
    </row>
    <row r="60" spans="1:6" s="25" customFormat="1" ht="51" hidden="1">
      <c r="A60" s="54"/>
      <c r="B60" s="54"/>
      <c r="C60" s="21" t="s">
        <v>35</v>
      </c>
      <c r="D60" s="77">
        <v>10000</v>
      </c>
      <c r="E60" s="80"/>
      <c r="F60" s="34">
        <f>D60+E60</f>
        <v>10000</v>
      </c>
    </row>
    <row r="61" spans="1:6" s="41" customFormat="1" ht="51" hidden="1">
      <c r="A61" s="45"/>
      <c r="B61" s="45"/>
      <c r="C61" s="21" t="s">
        <v>36</v>
      </c>
      <c r="D61" s="67">
        <v>14700</v>
      </c>
      <c r="E61" s="83"/>
      <c r="F61" s="34">
        <f aca="true" t="shared" si="12" ref="F61:F66">D61+E61</f>
        <v>14700</v>
      </c>
    </row>
    <row r="62" spans="1:6" s="25" customFormat="1" ht="51" hidden="1">
      <c r="A62" s="23"/>
      <c r="B62" s="23"/>
      <c r="C62" s="21" t="s">
        <v>33</v>
      </c>
      <c r="D62" s="67">
        <v>7600</v>
      </c>
      <c r="E62" s="80"/>
      <c r="F62" s="34">
        <f t="shared" si="12"/>
        <v>7600</v>
      </c>
    </row>
    <row r="63" spans="1:6" s="25" customFormat="1" ht="25.5" hidden="1">
      <c r="A63" s="58"/>
      <c r="B63" s="58"/>
      <c r="C63" s="59" t="s">
        <v>37</v>
      </c>
      <c r="D63" s="68">
        <v>8307.92</v>
      </c>
      <c r="E63" s="80"/>
      <c r="F63" s="34">
        <f t="shared" si="12"/>
        <v>8307.92</v>
      </c>
    </row>
    <row r="64" spans="1:6" s="25" customFormat="1" ht="12.75">
      <c r="A64" s="148"/>
      <c r="B64" s="148"/>
      <c r="C64" s="149" t="s">
        <v>92</v>
      </c>
      <c r="D64" s="150"/>
      <c r="E64" s="151">
        <v>5000</v>
      </c>
      <c r="F64" s="146">
        <f>D64+E64</f>
        <v>5000</v>
      </c>
    </row>
    <row r="65" spans="1:6" s="25" customFormat="1" ht="12.75" hidden="1">
      <c r="A65" s="58"/>
      <c r="B65" s="58"/>
      <c r="C65" s="59" t="s">
        <v>38</v>
      </c>
      <c r="D65" s="68">
        <v>200000</v>
      </c>
      <c r="E65" s="80"/>
      <c r="F65" s="34">
        <f t="shared" si="12"/>
        <v>200000</v>
      </c>
    </row>
    <row r="66" spans="1:6" s="25" customFormat="1" ht="12.75" hidden="1">
      <c r="A66" s="58"/>
      <c r="B66" s="58"/>
      <c r="C66" s="21" t="s">
        <v>39</v>
      </c>
      <c r="D66" s="68">
        <v>200000</v>
      </c>
      <c r="E66" s="80"/>
      <c r="F66" s="34">
        <f t="shared" si="12"/>
        <v>200000</v>
      </c>
    </row>
    <row r="67" spans="1:6" s="41" customFormat="1" ht="12.75">
      <c r="A67" s="27">
        <v>92695</v>
      </c>
      <c r="B67" s="27">
        <v>6050</v>
      </c>
      <c r="C67" s="44" t="s">
        <v>16</v>
      </c>
      <c r="D67" s="74">
        <f>SUM(D60:D66)</f>
        <v>440607.92</v>
      </c>
      <c r="E67" s="74">
        <f aca="true" t="shared" si="13" ref="E67:F67">SUM(E60:E66)</f>
        <v>5000</v>
      </c>
      <c r="F67" s="74">
        <f t="shared" si="13"/>
        <v>445607.92</v>
      </c>
    </row>
    <row r="68" spans="1:6" s="25" customFormat="1" ht="20.25" customHeight="1">
      <c r="A68" s="54"/>
      <c r="B68" s="105"/>
      <c r="C68" s="106" t="s">
        <v>40</v>
      </c>
      <c r="D68" s="107">
        <f>D19+D26+D37+D40+D44+D51+D54+D58+D67+D14+D34</f>
        <v>10176446.81</v>
      </c>
      <c r="E68" s="107">
        <f>E19+E26+E37+E40+E44+E51+E54+E58+E67+E14+E34+E47</f>
        <v>999000</v>
      </c>
      <c r="F68" s="107">
        <f>F19+F26+F37+F40+F44+F51+F54+F58+F67+F14+F34+F47</f>
        <v>11175446.809999999</v>
      </c>
    </row>
    <row r="69" spans="1:8" s="25" customFormat="1" ht="47.25" customHeight="1">
      <c r="A69" s="5"/>
      <c r="B69" s="5"/>
      <c r="D69" s="26"/>
      <c r="F69" s="212"/>
      <c r="H69" s="26"/>
    </row>
    <row r="70" spans="1:6" s="25" customFormat="1" ht="15">
      <c r="A70" s="5"/>
      <c r="B70" s="5"/>
      <c r="C70" s="29" t="s">
        <v>41</v>
      </c>
      <c r="D70" s="88"/>
      <c r="E70" s="89"/>
      <c r="F70" s="90"/>
    </row>
    <row r="71" spans="1:6" s="25" customFormat="1" ht="15">
      <c r="A71" s="5"/>
      <c r="B71" s="5"/>
      <c r="C71" s="41"/>
      <c r="D71" s="91"/>
      <c r="E71" s="89"/>
      <c r="F71" s="90"/>
    </row>
    <row r="72" spans="1:6" s="25" customFormat="1" ht="15">
      <c r="A72" s="5"/>
      <c r="B72" s="5"/>
      <c r="C72" s="29" t="s">
        <v>42</v>
      </c>
      <c r="D72" s="91"/>
      <c r="E72" s="89"/>
      <c r="F72" s="90"/>
    </row>
    <row r="73" spans="1:6" s="25" customFormat="1" ht="12.75">
      <c r="A73" s="5"/>
      <c r="B73" s="5"/>
      <c r="D73" s="26"/>
      <c r="F73" s="10"/>
    </row>
  </sheetData>
  <mergeCells count="2">
    <mergeCell ref="A6:F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3">
      <selection activeCell="D11" sqref="D11"/>
    </sheetView>
  </sheetViews>
  <sheetFormatPr defaultColWidth="9.140625" defaultRowHeight="15"/>
  <cols>
    <col min="1" max="1" width="8.57421875" style="109" customWidth="1"/>
    <col min="2" max="2" width="40.7109375" style="109" customWidth="1"/>
    <col min="3" max="3" width="12.00390625" style="109" customWidth="1"/>
    <col min="4" max="4" width="11.7109375" style="109" customWidth="1"/>
    <col min="5" max="5" width="12.7109375" style="109" customWidth="1"/>
    <col min="6" max="16384" width="9.140625" style="109" customWidth="1"/>
  </cols>
  <sheetData>
    <row r="1" ht="14.25">
      <c r="C1" s="7" t="s">
        <v>81</v>
      </c>
    </row>
    <row r="2" ht="14.25">
      <c r="C2" s="3" t="s">
        <v>131</v>
      </c>
    </row>
    <row r="3" ht="14.25">
      <c r="C3" s="3" t="s">
        <v>4</v>
      </c>
    </row>
    <row r="4" ht="14.25">
      <c r="C4" s="3" t="s">
        <v>132</v>
      </c>
    </row>
    <row r="5" ht="33" customHeight="1"/>
    <row r="6" spans="1:5" s="110" customFormat="1" ht="15">
      <c r="A6" s="232" t="s">
        <v>79</v>
      </c>
      <c r="B6" s="233"/>
      <c r="C6" s="233"/>
      <c r="D6" s="233"/>
      <c r="E6" s="233"/>
    </row>
    <row r="7" spans="1:7" s="110" customFormat="1" ht="15">
      <c r="A7" s="230" t="s">
        <v>86</v>
      </c>
      <c r="B7" s="231"/>
      <c r="C7" s="231"/>
      <c r="D7" s="231"/>
      <c r="E7" s="231"/>
      <c r="F7" s="108"/>
      <c r="G7" s="108"/>
    </row>
    <row r="8" s="110" customFormat="1" ht="15">
      <c r="B8" s="111"/>
    </row>
    <row r="9" spans="1:5" s="110" customFormat="1" ht="24.75" customHeight="1">
      <c r="A9" s="112" t="s">
        <v>69</v>
      </c>
      <c r="B9" s="113" t="s">
        <v>0</v>
      </c>
      <c r="C9" s="127" t="s">
        <v>43</v>
      </c>
      <c r="D9" s="134" t="s">
        <v>1</v>
      </c>
      <c r="E9" s="134" t="s">
        <v>80</v>
      </c>
    </row>
    <row r="10" spans="1:5" s="110" customFormat="1" ht="25.5">
      <c r="A10" s="114" t="s">
        <v>70</v>
      </c>
      <c r="B10" s="115" t="s">
        <v>71</v>
      </c>
      <c r="C10" s="128">
        <v>3881544.64</v>
      </c>
      <c r="D10" s="138">
        <v>1113000</v>
      </c>
      <c r="E10" s="138">
        <f>C10+D10</f>
        <v>4994544.640000001</v>
      </c>
    </row>
    <row r="11" spans="1:5" s="110" customFormat="1" ht="25.5">
      <c r="A11" s="116" t="s">
        <v>72</v>
      </c>
      <c r="B11" s="117" t="s">
        <v>73</v>
      </c>
      <c r="C11" s="129">
        <v>290000</v>
      </c>
      <c r="D11" s="138"/>
      <c r="E11" s="138">
        <f aca="true" t="shared" si="0" ref="E11:E13">C11+D11</f>
        <v>290000</v>
      </c>
    </row>
    <row r="12" spans="1:5" s="110" customFormat="1" ht="25.5">
      <c r="A12" s="116" t="s">
        <v>74</v>
      </c>
      <c r="B12" s="117" t="s">
        <v>75</v>
      </c>
      <c r="C12" s="129">
        <v>4552000</v>
      </c>
      <c r="D12" s="138"/>
      <c r="E12" s="138">
        <f t="shared" si="0"/>
        <v>4552000</v>
      </c>
    </row>
    <row r="13" spans="1:5" s="110" customFormat="1" ht="18" customHeight="1">
      <c r="A13" s="118"/>
      <c r="B13" s="119" t="s">
        <v>76</v>
      </c>
      <c r="C13" s="130">
        <f>SUM(C10:C12)</f>
        <v>8723544.64</v>
      </c>
      <c r="D13" s="130">
        <f>SUM(D10:D12)</f>
        <v>1113000</v>
      </c>
      <c r="E13" s="137">
        <f t="shared" si="0"/>
        <v>9836544.64</v>
      </c>
    </row>
    <row r="14" spans="3:5" ht="29.25" customHeight="1">
      <c r="C14" s="25"/>
      <c r="D14" s="136"/>
      <c r="E14" s="136"/>
    </row>
    <row r="15" spans="1:5" ht="19.5" customHeight="1">
      <c r="A15" s="120" t="s">
        <v>69</v>
      </c>
      <c r="B15" s="121" t="s">
        <v>0</v>
      </c>
      <c r="C15" s="131" t="s">
        <v>43</v>
      </c>
      <c r="D15" s="134" t="s">
        <v>1</v>
      </c>
      <c r="E15" s="134" t="s">
        <v>80</v>
      </c>
    </row>
    <row r="16" spans="1:5" s="124" customFormat="1" ht="25.5">
      <c r="A16" s="122">
        <v>992</v>
      </c>
      <c r="B16" s="123" t="s">
        <v>77</v>
      </c>
      <c r="C16" s="132">
        <v>996998.88</v>
      </c>
      <c r="D16" s="135"/>
      <c r="E16" s="139">
        <f>C16+D16</f>
        <v>996998.88</v>
      </c>
    </row>
    <row r="17" spans="1:5" ht="21" customHeight="1">
      <c r="A17" s="140"/>
      <c r="B17" s="121" t="s">
        <v>78</v>
      </c>
      <c r="C17" s="133">
        <f aca="true" t="shared" si="1" ref="C17:E17">C16</f>
        <v>996998.88</v>
      </c>
      <c r="D17" s="133">
        <f t="shared" si="1"/>
        <v>0</v>
      </c>
      <c r="E17" s="133">
        <f t="shared" si="1"/>
        <v>996998.88</v>
      </c>
    </row>
    <row r="18" ht="33.75" customHeight="1"/>
    <row r="19" ht="14.25">
      <c r="C19" s="125" t="s">
        <v>82</v>
      </c>
    </row>
    <row r="20" ht="14.25">
      <c r="B20" s="125"/>
    </row>
    <row r="21" ht="14.25">
      <c r="C21" s="126" t="s">
        <v>83</v>
      </c>
    </row>
  </sheetData>
  <mergeCells count="2">
    <mergeCell ref="A7:E7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2">
      <selection activeCell="D17" sqref="D17"/>
    </sheetView>
  </sheetViews>
  <sheetFormatPr defaultColWidth="15.00390625" defaultRowHeight="15"/>
  <cols>
    <col min="1" max="1" width="5.140625" style="0" customWidth="1"/>
    <col min="2" max="2" width="5.8515625" style="0" customWidth="1"/>
    <col min="3" max="3" width="43.140625" style="0" customWidth="1"/>
    <col min="4" max="4" width="10.28125" style="0" customWidth="1"/>
    <col min="5" max="5" width="10.8515625" style="0" customWidth="1"/>
    <col min="6" max="6" width="10.421875" style="0" customWidth="1"/>
  </cols>
  <sheetData>
    <row r="1" ht="15">
      <c r="D1" s="152" t="s">
        <v>130</v>
      </c>
    </row>
    <row r="2" ht="15">
      <c r="D2" s="153" t="s">
        <v>122</v>
      </c>
    </row>
    <row r="3" ht="15">
      <c r="D3" s="153" t="s">
        <v>93</v>
      </c>
    </row>
    <row r="4" ht="15">
      <c r="D4" s="153" t="s">
        <v>123</v>
      </c>
    </row>
    <row r="7" spans="1:6" ht="33" customHeight="1">
      <c r="A7" s="235" t="s">
        <v>124</v>
      </c>
      <c r="B7" s="235"/>
      <c r="C7" s="235"/>
      <c r="D7" s="235"/>
      <c r="E7" s="235"/>
      <c r="F7" s="235"/>
    </row>
    <row r="8" ht="20.25" customHeight="1"/>
    <row r="9" spans="1:6" ht="22.5" customHeight="1">
      <c r="A9" s="154" t="s">
        <v>94</v>
      </c>
      <c r="B9" s="154"/>
      <c r="C9" s="154"/>
      <c r="D9" s="236" t="s">
        <v>95</v>
      </c>
      <c r="E9" s="236"/>
      <c r="F9" s="236"/>
    </row>
    <row r="10" spans="1:6" ht="24">
      <c r="A10" s="173" t="s">
        <v>96</v>
      </c>
      <c r="B10" s="174" t="s">
        <v>5</v>
      </c>
      <c r="C10" s="173" t="s">
        <v>97</v>
      </c>
      <c r="D10" s="175" t="s">
        <v>98</v>
      </c>
      <c r="E10" s="175" t="s">
        <v>99</v>
      </c>
      <c r="F10" s="175" t="s">
        <v>100</v>
      </c>
    </row>
    <row r="11" spans="1:6" ht="18" customHeight="1">
      <c r="A11" s="158" t="s">
        <v>101</v>
      </c>
      <c r="B11" s="158" t="s">
        <v>2</v>
      </c>
      <c r="C11" s="155" t="s">
        <v>102</v>
      </c>
      <c r="D11" s="157"/>
      <c r="E11" s="157"/>
      <c r="F11" s="159">
        <v>92250</v>
      </c>
    </row>
    <row r="12" spans="1:6" ht="28.5" customHeight="1">
      <c r="A12" s="160">
        <v>600</v>
      </c>
      <c r="B12" s="160">
        <v>60004</v>
      </c>
      <c r="C12" s="156" t="s">
        <v>103</v>
      </c>
      <c r="D12" s="161"/>
      <c r="E12" s="161"/>
      <c r="F12" s="162">
        <v>66000</v>
      </c>
    </row>
    <row r="13" spans="1:6" ht="27" customHeight="1">
      <c r="A13" s="160">
        <v>600</v>
      </c>
      <c r="B13" s="160">
        <v>60014</v>
      </c>
      <c r="C13" s="156" t="s">
        <v>104</v>
      </c>
      <c r="D13" s="161"/>
      <c r="E13" s="161"/>
      <c r="F13" s="162">
        <v>700000</v>
      </c>
    </row>
    <row r="14" spans="1:6" ht="39" customHeight="1">
      <c r="A14" s="160">
        <v>801</v>
      </c>
      <c r="B14" s="160">
        <v>80104</v>
      </c>
      <c r="C14" s="163" t="s">
        <v>129</v>
      </c>
      <c r="D14" s="188"/>
      <c r="E14" s="164"/>
      <c r="F14" s="165">
        <v>312000</v>
      </c>
    </row>
    <row r="15" spans="1:6" ht="39" customHeight="1">
      <c r="A15" s="160">
        <v>900</v>
      </c>
      <c r="B15" s="160">
        <v>90002</v>
      </c>
      <c r="C15" s="166" t="s">
        <v>105</v>
      </c>
      <c r="D15" s="164"/>
      <c r="E15" s="165"/>
      <c r="F15" s="165">
        <v>30000</v>
      </c>
    </row>
    <row r="16" spans="1:6" ht="20.25" customHeight="1">
      <c r="A16" s="160">
        <v>900</v>
      </c>
      <c r="B16" s="160">
        <v>90017</v>
      </c>
      <c r="C16" s="156" t="s">
        <v>106</v>
      </c>
      <c r="D16" s="164"/>
      <c r="E16" s="165">
        <v>1923561</v>
      </c>
      <c r="F16" s="165">
        <v>986590</v>
      </c>
    </row>
    <row r="17" spans="1:6" ht="50.25" customHeight="1">
      <c r="A17" s="189">
        <v>921</v>
      </c>
      <c r="B17" s="189">
        <v>92114</v>
      </c>
      <c r="C17" s="156" t="s">
        <v>107</v>
      </c>
      <c r="D17" s="162" t="s">
        <v>211</v>
      </c>
      <c r="E17" s="164"/>
      <c r="F17" s="164"/>
    </row>
    <row r="18" spans="1:6" ht="18.75" customHeight="1">
      <c r="A18" s="160">
        <v>921</v>
      </c>
      <c r="B18" s="160">
        <v>92116</v>
      </c>
      <c r="C18" s="192" t="s">
        <v>107</v>
      </c>
      <c r="D18" s="165">
        <v>191660</v>
      </c>
      <c r="E18" s="164"/>
      <c r="F18" s="164"/>
    </row>
    <row r="19" spans="1:7" ht="33" customHeight="1">
      <c r="A19" s="160"/>
      <c r="B19" s="160"/>
      <c r="C19" s="167" t="s">
        <v>108</v>
      </c>
      <c r="D19" s="168">
        <v>1138501</v>
      </c>
      <c r="E19" s="168">
        <f>SUM(E11:E18)</f>
        <v>1923561</v>
      </c>
      <c r="F19" s="168">
        <f>SUM(F11:F18)</f>
        <v>2186840</v>
      </c>
      <c r="G19" s="101"/>
    </row>
    <row r="20" spans="1:7" ht="22.5" customHeight="1">
      <c r="A20" s="169"/>
      <c r="B20" s="170"/>
      <c r="C20" s="171" t="s">
        <v>125</v>
      </c>
      <c r="D20" s="168">
        <v>34000</v>
      </c>
      <c r="E20" s="168"/>
      <c r="F20" s="168"/>
      <c r="G20" s="101"/>
    </row>
    <row r="21" spans="1:7" ht="22.5" customHeight="1">
      <c r="A21" s="169"/>
      <c r="B21" s="170"/>
      <c r="C21" s="171" t="s">
        <v>127</v>
      </c>
      <c r="D21" s="168">
        <f>D19+D20</f>
        <v>1172501</v>
      </c>
      <c r="E21" s="168">
        <f aca="true" t="shared" si="0" ref="E21:F21">E19+E20</f>
        <v>1923561</v>
      </c>
      <c r="F21" s="168">
        <f t="shared" si="0"/>
        <v>2186840</v>
      </c>
      <c r="G21" s="101"/>
    </row>
    <row r="22" spans="1:6" ht="23.25" customHeight="1">
      <c r="A22" s="190"/>
      <c r="B22" s="191"/>
      <c r="C22" s="172" t="s">
        <v>126</v>
      </c>
      <c r="D22" s="237">
        <f>SUM(D21:F21)</f>
        <v>5282902</v>
      </c>
      <c r="E22" s="238"/>
      <c r="F22" s="238"/>
    </row>
    <row r="23" spans="1:6" ht="15">
      <c r="A23" s="180"/>
      <c r="B23" s="180"/>
      <c r="C23" s="180"/>
      <c r="D23" s="180"/>
      <c r="E23" s="180"/>
      <c r="F23" s="180"/>
    </row>
    <row r="24" spans="1:6" ht="9.75" customHeight="1">
      <c r="A24" s="180"/>
      <c r="B24" s="180"/>
      <c r="C24" s="180"/>
      <c r="D24" s="180"/>
      <c r="E24" s="180"/>
      <c r="F24" s="180"/>
    </row>
    <row r="25" spans="1:6" ht="26.25" customHeight="1" hidden="1">
      <c r="A25" s="181" t="s">
        <v>110</v>
      </c>
      <c r="B25" s="182"/>
      <c r="C25" s="181"/>
      <c r="D25" s="239" t="s">
        <v>95</v>
      </c>
      <c r="E25" s="240"/>
      <c r="F25" s="241"/>
    </row>
    <row r="26" spans="1:6" ht="24" hidden="1">
      <c r="A26" s="173" t="s">
        <v>96</v>
      </c>
      <c r="B26" s="174" t="s">
        <v>5</v>
      </c>
      <c r="C26" s="173" t="s">
        <v>97</v>
      </c>
      <c r="D26" s="175" t="s">
        <v>98</v>
      </c>
      <c r="E26" s="175" t="s">
        <v>99</v>
      </c>
      <c r="F26" s="175" t="s">
        <v>100</v>
      </c>
    </row>
    <row r="27" spans="1:6" ht="20.25" customHeight="1" hidden="1">
      <c r="A27" s="173">
        <v>801</v>
      </c>
      <c r="B27" s="173">
        <v>80101</v>
      </c>
      <c r="C27" s="173" t="s">
        <v>111</v>
      </c>
      <c r="D27" s="176">
        <v>684000</v>
      </c>
      <c r="E27" s="175"/>
      <c r="F27" s="175"/>
    </row>
    <row r="28" spans="1:6" ht="27.75" customHeight="1" hidden="1">
      <c r="A28" s="173">
        <v>801</v>
      </c>
      <c r="B28" s="173">
        <v>80101</v>
      </c>
      <c r="C28" s="174" t="s">
        <v>112</v>
      </c>
      <c r="D28" s="177">
        <v>515000</v>
      </c>
      <c r="E28" s="178"/>
      <c r="F28" s="178"/>
    </row>
    <row r="29" spans="1:6" ht="38.25" customHeight="1" hidden="1">
      <c r="A29" s="173">
        <v>801</v>
      </c>
      <c r="B29" s="173">
        <v>80103</v>
      </c>
      <c r="C29" s="174" t="s">
        <v>113</v>
      </c>
      <c r="D29" s="179">
        <v>200000</v>
      </c>
      <c r="E29" s="178"/>
      <c r="F29" s="178"/>
    </row>
    <row r="30" spans="1:7" ht="27.75" customHeight="1" hidden="1">
      <c r="A30" s="173">
        <v>801</v>
      </c>
      <c r="B30" s="173">
        <v>80104</v>
      </c>
      <c r="C30" s="174" t="s">
        <v>114</v>
      </c>
      <c r="D30" s="177">
        <v>483800</v>
      </c>
      <c r="E30" s="178"/>
      <c r="F30" s="178"/>
      <c r="G30" s="101"/>
    </row>
    <row r="31" spans="1:7" ht="27.75" customHeight="1" hidden="1">
      <c r="A31" s="173">
        <v>801</v>
      </c>
      <c r="B31" s="173">
        <v>80104</v>
      </c>
      <c r="C31" s="174" t="s">
        <v>115</v>
      </c>
      <c r="D31" s="179">
        <v>251600</v>
      </c>
      <c r="E31" s="178"/>
      <c r="F31" s="178"/>
      <c r="G31" s="101"/>
    </row>
    <row r="32" spans="1:7" ht="28.5" customHeight="1" hidden="1">
      <c r="A32" s="173">
        <v>801</v>
      </c>
      <c r="B32" s="173">
        <v>80104</v>
      </c>
      <c r="C32" s="174" t="s">
        <v>116</v>
      </c>
      <c r="D32" s="179">
        <v>154800</v>
      </c>
      <c r="E32" s="178"/>
      <c r="F32" s="178"/>
      <c r="G32" s="101"/>
    </row>
    <row r="33" spans="1:7" ht="37.5" customHeight="1" hidden="1">
      <c r="A33" s="173">
        <v>801</v>
      </c>
      <c r="B33" s="173">
        <v>80104</v>
      </c>
      <c r="C33" s="174" t="s">
        <v>117</v>
      </c>
      <c r="D33" s="179">
        <v>268800</v>
      </c>
      <c r="E33" s="178"/>
      <c r="F33" s="178"/>
      <c r="G33" s="101"/>
    </row>
    <row r="34" spans="1:7" ht="25.5" customHeight="1" hidden="1">
      <c r="A34" s="173">
        <v>801</v>
      </c>
      <c r="B34" s="173">
        <v>80149</v>
      </c>
      <c r="C34" s="174" t="s">
        <v>114</v>
      </c>
      <c r="D34" s="179">
        <v>772000</v>
      </c>
      <c r="E34" s="178"/>
      <c r="F34" s="178"/>
      <c r="G34" s="101"/>
    </row>
    <row r="35" spans="1:7" ht="25.5" customHeight="1" hidden="1">
      <c r="A35" s="173">
        <v>801</v>
      </c>
      <c r="B35" s="173">
        <v>80149</v>
      </c>
      <c r="C35" s="174" t="s">
        <v>115</v>
      </c>
      <c r="D35" s="179">
        <v>52700</v>
      </c>
      <c r="E35" s="178"/>
      <c r="F35" s="178"/>
      <c r="G35" s="101"/>
    </row>
    <row r="36" spans="1:7" ht="18.75" customHeight="1" hidden="1">
      <c r="A36" s="173">
        <v>801</v>
      </c>
      <c r="B36" s="173">
        <v>80150</v>
      </c>
      <c r="C36" s="173" t="s">
        <v>111</v>
      </c>
      <c r="D36" s="179">
        <v>412200</v>
      </c>
      <c r="E36" s="178"/>
      <c r="F36" s="178"/>
      <c r="G36" s="101"/>
    </row>
    <row r="37" spans="1:7" ht="31.5" customHeight="1" hidden="1">
      <c r="A37" s="173">
        <v>801</v>
      </c>
      <c r="B37" s="173">
        <v>80150</v>
      </c>
      <c r="C37" s="174" t="s">
        <v>112</v>
      </c>
      <c r="D37" s="179">
        <v>608000</v>
      </c>
      <c r="E37" s="178"/>
      <c r="F37" s="178"/>
      <c r="G37" s="101"/>
    </row>
    <row r="38" spans="1:6" ht="42" customHeight="1" hidden="1">
      <c r="A38" s="173">
        <v>853</v>
      </c>
      <c r="B38" s="173">
        <v>85395</v>
      </c>
      <c r="C38" s="174" t="s">
        <v>118</v>
      </c>
      <c r="D38" s="178"/>
      <c r="E38" s="178"/>
      <c r="F38" s="179">
        <v>14000</v>
      </c>
    </row>
    <row r="39" spans="1:6" ht="24.75" customHeight="1" hidden="1">
      <c r="A39" s="173">
        <v>855</v>
      </c>
      <c r="B39" s="173">
        <v>85505</v>
      </c>
      <c r="C39" s="174" t="s">
        <v>119</v>
      </c>
      <c r="D39" s="179"/>
      <c r="E39" s="178"/>
      <c r="F39" s="179">
        <v>72960</v>
      </c>
    </row>
    <row r="40" spans="1:6" ht="20.25" customHeight="1" hidden="1">
      <c r="A40" s="173">
        <v>921</v>
      </c>
      <c r="B40" s="173">
        <v>92120</v>
      </c>
      <c r="C40" s="174" t="s">
        <v>120</v>
      </c>
      <c r="D40" s="178"/>
      <c r="E40" s="178"/>
      <c r="F40" s="179">
        <v>105500</v>
      </c>
    </row>
    <row r="41" spans="1:6" ht="19.5" customHeight="1" hidden="1">
      <c r="A41" s="173">
        <v>926</v>
      </c>
      <c r="B41" s="173">
        <v>92695</v>
      </c>
      <c r="C41" s="174" t="s">
        <v>121</v>
      </c>
      <c r="D41" s="178"/>
      <c r="E41" s="178"/>
      <c r="F41" s="179">
        <v>46500</v>
      </c>
    </row>
    <row r="42" spans="1:6" ht="24" customHeight="1" hidden="1">
      <c r="A42" s="173"/>
      <c r="B42" s="173"/>
      <c r="C42" s="183" t="s">
        <v>108</v>
      </c>
      <c r="D42" s="184">
        <f>SUM(D27:D41)</f>
        <v>4402900</v>
      </c>
      <c r="E42" s="184">
        <f aca="true" t="shared" si="1" ref="E42:F42">SUM(E27:E41)</f>
        <v>0</v>
      </c>
      <c r="F42" s="184">
        <f t="shared" si="1"/>
        <v>238960</v>
      </c>
    </row>
    <row r="43" spans="1:6" ht="25.5" customHeight="1" hidden="1">
      <c r="A43" s="173"/>
      <c r="B43" s="173"/>
      <c r="C43" s="185" t="s">
        <v>109</v>
      </c>
      <c r="D43" s="234">
        <f>SUM(D42:F42)</f>
        <v>4641860</v>
      </c>
      <c r="E43" s="234"/>
      <c r="F43" s="234"/>
    </row>
    <row r="44" spans="1:6" ht="9.75" customHeight="1">
      <c r="A44" s="180"/>
      <c r="B44" s="180"/>
      <c r="C44" s="186"/>
      <c r="D44" s="180"/>
      <c r="E44" s="180"/>
      <c r="F44" s="180"/>
    </row>
    <row r="45" spans="1:6" ht="15">
      <c r="A45" s="180"/>
      <c r="B45" s="180"/>
      <c r="C45" s="180"/>
      <c r="D45" s="187" t="s">
        <v>128</v>
      </c>
      <c r="E45" s="187"/>
      <c r="F45" s="187"/>
    </row>
    <row r="46" spans="1:6" ht="12.75" customHeight="1">
      <c r="A46" s="180"/>
      <c r="B46" s="180"/>
      <c r="C46" s="180"/>
      <c r="D46" s="187"/>
      <c r="E46" s="187"/>
      <c r="F46" s="187"/>
    </row>
    <row r="47" spans="1:6" ht="15">
      <c r="A47" s="180"/>
      <c r="B47" s="180"/>
      <c r="C47" s="180"/>
      <c r="D47" s="187" t="s">
        <v>48</v>
      </c>
      <c r="E47" s="187"/>
      <c r="F47" s="187"/>
    </row>
  </sheetData>
  <mergeCells count="5">
    <mergeCell ref="D43:F43"/>
    <mergeCell ref="A7:F7"/>
    <mergeCell ref="D9:F9"/>
    <mergeCell ref="D22:F22"/>
    <mergeCell ref="D25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2017-01-23T12:59:10Z</dcterms:modified>
  <cp:category/>
  <cp:version/>
  <cp:contentType/>
  <cp:contentStatus/>
</cp:coreProperties>
</file>