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 firstSheet="1" activeTab="4"/>
  </bookViews>
  <sheets>
    <sheet name="3 zad.zlec. (2)" sheetId="36" r:id="rId1"/>
    <sheet name="5 porozumienia" sheetId="39" r:id="rId2"/>
    <sheet name="6 przychody- stan" sheetId="29" r:id="rId3"/>
    <sheet name="8 dotacje  " sheetId="37" r:id="rId4"/>
    <sheet name="10 wiejskie -zmiany" sheetId="34" r:id="rId5"/>
  </sheets>
  <externalReferences>
    <externalReference r:id="rId6"/>
  </externalReferences>
  <definedNames>
    <definedName name="_xlnm.Print_Area" localSheetId="4">'10 wiejskie -zmiany'!$A$1:$J$128</definedName>
    <definedName name="_xlnm.Print_Area" localSheetId="0">'3 zad.zlec. (2)'!$A$188:$J$313</definedName>
    <definedName name="_xlnm.Print_Area" localSheetId="1">'5 porozumienia'!$A$1:$H$30</definedName>
    <definedName name="_xlnm.Print_Area" localSheetId="2">'6 przychody- stan'!$A$1:$F$26</definedName>
    <definedName name="_xlnm.Print_Area" localSheetId="3">'8 dotacje  '!$A$1:$G$58</definedName>
    <definedName name="_xlnm.Print_Titles" localSheetId="4">'10 wiejskie -zmiany'!$7:$7</definedName>
    <definedName name="_xlnm.Print_Titles" localSheetId="0">'3 zad.zlec. (2)'!$199:$200</definedName>
    <definedName name="zwierząt" localSheetId="4">'[1]2 wyd'!#REF!</definedName>
    <definedName name="zwierząt" localSheetId="0">'[1]2 wyd'!#REF!</definedName>
    <definedName name="zwierząt" localSheetId="1">'[1]2 wyd'!#REF!</definedName>
    <definedName name="zwierząt" localSheetId="2">'[1]2 wyd'!#REF!</definedName>
    <definedName name="zwierząt" localSheetId="3">'[1]2 wyd'!#REF!</definedName>
    <definedName name="zwierząt">'[1]2 wyd'!#REF!</definedName>
  </definedNames>
  <calcPr calcId="152511"/>
</workbook>
</file>

<file path=xl/calcChain.xml><?xml version="1.0" encoding="utf-8"?>
<calcChain xmlns="http://schemas.openxmlformats.org/spreadsheetml/2006/main">
  <c r="F62" i="37" l="1"/>
  <c r="E53" i="37"/>
  <c r="J241" i="36" l="1"/>
  <c r="J242" i="36"/>
  <c r="J243" i="36"/>
  <c r="J244" i="36"/>
  <c r="J240" i="36"/>
  <c r="J309" i="36" l="1"/>
  <c r="J310" i="36"/>
  <c r="J311" i="36"/>
  <c r="J312" i="36"/>
  <c r="J308" i="36"/>
  <c r="J282" i="36"/>
  <c r="J275" i="36"/>
  <c r="J236" i="36"/>
  <c r="J235" i="36"/>
  <c r="G239" i="36"/>
  <c r="F19" i="39" l="1"/>
  <c r="E19" i="39"/>
  <c r="F16" i="39"/>
  <c r="E16" i="39"/>
  <c r="F15" i="39"/>
  <c r="E15" i="39"/>
  <c r="F11" i="39"/>
  <c r="E11" i="39"/>
  <c r="F10" i="39"/>
  <c r="F25" i="39" s="1"/>
  <c r="E10" i="39"/>
  <c r="E25" i="39" s="1"/>
  <c r="J60" i="34" l="1"/>
  <c r="G52" i="37" l="1"/>
  <c r="F52" i="37" l="1"/>
  <c r="E52" i="37"/>
  <c r="G27" i="37"/>
  <c r="F27" i="37"/>
  <c r="E27" i="37"/>
  <c r="E28" i="37" l="1"/>
  <c r="J307" i="36"/>
  <c r="J276" i="36"/>
  <c r="J277" i="36"/>
  <c r="J278" i="36"/>
  <c r="J279" i="36"/>
  <c r="J280" i="36"/>
  <c r="J281" i="36"/>
  <c r="J283" i="36"/>
  <c r="J284" i="36"/>
  <c r="J285" i="36"/>
  <c r="J286" i="36"/>
  <c r="J274" i="36"/>
  <c r="G306" i="36"/>
  <c r="G305" i="36" s="1"/>
  <c r="G273" i="36"/>
  <c r="G272" i="36" s="1"/>
  <c r="J300" i="36"/>
  <c r="J287" i="36"/>
  <c r="J268" i="36"/>
  <c r="J265" i="36"/>
  <c r="J254" i="36"/>
  <c r="J253" i="36"/>
  <c r="J246" i="36"/>
  <c r="J245" i="36"/>
  <c r="J238" i="36"/>
  <c r="J237" i="36" s="1"/>
  <c r="J229" i="36"/>
  <c r="J223" i="36"/>
  <c r="J212" i="36"/>
  <c r="J211" i="36" s="1"/>
  <c r="J203" i="36"/>
  <c r="J202" i="36" s="1"/>
  <c r="I305" i="36"/>
  <c r="I300" i="36"/>
  <c r="I287" i="36"/>
  <c r="I272" i="36"/>
  <c r="I268" i="36"/>
  <c r="I265" i="36"/>
  <c r="I254" i="36"/>
  <c r="I253" i="36"/>
  <c r="I246" i="36"/>
  <c r="I245" i="36"/>
  <c r="I238" i="36"/>
  <c r="I237" i="36" s="1"/>
  <c r="I229" i="36"/>
  <c r="I223" i="36"/>
  <c r="I212" i="36"/>
  <c r="I211" i="36" s="1"/>
  <c r="I203" i="36"/>
  <c r="I202" i="36" s="1"/>
  <c r="G300" i="36"/>
  <c r="G287" i="36"/>
  <c r="G268" i="36"/>
  <c r="G265" i="36"/>
  <c r="G254" i="36"/>
  <c r="G253" i="36" s="1"/>
  <c r="G246" i="36"/>
  <c r="G245" i="36" s="1"/>
  <c r="G238" i="36"/>
  <c r="G237" i="36" s="1"/>
  <c r="G229" i="36"/>
  <c r="G223" i="36"/>
  <c r="G222" i="36"/>
  <c r="G212" i="36"/>
  <c r="G211" i="36"/>
  <c r="G203" i="36"/>
  <c r="G202" i="36"/>
  <c r="H305" i="36"/>
  <c r="H300" i="36"/>
  <c r="H287" i="36"/>
  <c r="H272" i="36"/>
  <c r="H268" i="36"/>
  <c r="H265" i="36"/>
  <c r="H254" i="36"/>
  <c r="H253" i="36" s="1"/>
  <c r="H246" i="36"/>
  <c r="H245" i="36" s="1"/>
  <c r="H238" i="36"/>
  <c r="H237" i="36" s="1"/>
  <c r="H229" i="36"/>
  <c r="H223" i="36"/>
  <c r="H222" i="36"/>
  <c r="H212" i="36"/>
  <c r="H211" i="36"/>
  <c r="H203" i="36"/>
  <c r="H202" i="36"/>
  <c r="J272" i="36" l="1"/>
  <c r="J222" i="36"/>
  <c r="I222" i="36"/>
  <c r="J305" i="36"/>
  <c r="H271" i="36"/>
  <c r="H313" i="36" s="1"/>
  <c r="G271" i="36"/>
  <c r="G313" i="36" s="1"/>
  <c r="I271" i="36"/>
  <c r="I313" i="36" s="1"/>
  <c r="I120" i="34"/>
  <c r="I103" i="34"/>
  <c r="I87" i="34"/>
  <c r="I73" i="34"/>
  <c r="I62" i="34"/>
  <c r="I53" i="34"/>
  <c r="I45" i="34"/>
  <c r="I37" i="34"/>
  <c r="I24" i="34"/>
  <c r="J97" i="34"/>
  <c r="J98" i="34"/>
  <c r="J271" i="36" l="1"/>
  <c r="J313" i="36" s="1"/>
  <c r="J58" i="34"/>
  <c r="J78" i="34"/>
  <c r="J85" i="34"/>
  <c r="J49" i="34"/>
  <c r="J50" i="34"/>
  <c r="J26" i="34" l="1"/>
  <c r="J25" i="34"/>
  <c r="D88" i="34" l="1"/>
  <c r="D123" i="34" l="1"/>
  <c r="F238" i="36" l="1"/>
  <c r="F305" i="36" l="1"/>
  <c r="F237" i="36"/>
  <c r="F229" i="36"/>
  <c r="E305" i="36"/>
  <c r="F300" i="36"/>
  <c r="E300" i="36"/>
  <c r="F287" i="36"/>
  <c r="E287" i="36"/>
  <c r="F272" i="36"/>
  <c r="E272" i="36"/>
  <c r="F268" i="36"/>
  <c r="E268" i="36"/>
  <c r="F265" i="36"/>
  <c r="E265" i="36"/>
  <c r="F254" i="36"/>
  <c r="E254" i="36"/>
  <c r="F253" i="36"/>
  <c r="E253" i="36"/>
  <c r="F246" i="36"/>
  <c r="E246" i="36"/>
  <c r="F245" i="36"/>
  <c r="E245" i="36"/>
  <c r="E238" i="36"/>
  <c r="E237" i="36" s="1"/>
  <c r="E229" i="36"/>
  <c r="F223" i="36"/>
  <c r="E223" i="36"/>
  <c r="E222" i="36" s="1"/>
  <c r="F212" i="36"/>
  <c r="E212" i="36"/>
  <c r="E211" i="36" s="1"/>
  <c r="F211" i="36"/>
  <c r="F203" i="36"/>
  <c r="E203" i="36"/>
  <c r="F202" i="36"/>
  <c r="E202" i="36"/>
  <c r="E158" i="36"/>
  <c r="E157" i="36" s="1"/>
  <c r="F139" i="36"/>
  <c r="E139" i="36"/>
  <c r="F136" i="36"/>
  <c r="E136" i="36"/>
  <c r="F122" i="36"/>
  <c r="E122" i="36"/>
  <c r="F121" i="36"/>
  <c r="E121" i="36"/>
  <c r="F111" i="36"/>
  <c r="E111" i="36"/>
  <c r="F110" i="36"/>
  <c r="E110" i="36"/>
  <c r="F107" i="36"/>
  <c r="F106" i="36" s="1"/>
  <c r="F105" i="36" s="1"/>
  <c r="E106" i="36"/>
  <c r="E105" i="36"/>
  <c r="E61" i="36"/>
  <c r="E60" i="36" s="1"/>
  <c r="F42" i="36"/>
  <c r="E42" i="36"/>
  <c r="F39" i="36"/>
  <c r="E39" i="36"/>
  <c r="F25" i="36"/>
  <c r="E25" i="36"/>
  <c r="F24" i="36"/>
  <c r="E24" i="36"/>
  <c r="F14" i="36"/>
  <c r="E14" i="36"/>
  <c r="F13" i="36"/>
  <c r="F45" i="36" s="1"/>
  <c r="E13" i="36"/>
  <c r="E45" i="36" s="1"/>
  <c r="E271" i="36" l="1"/>
  <c r="F222" i="36"/>
  <c r="F271" i="36"/>
  <c r="E142" i="36"/>
  <c r="E313" i="36"/>
  <c r="F142" i="36"/>
  <c r="F313" i="36" l="1"/>
  <c r="J125" i="34"/>
  <c r="J126" i="34"/>
  <c r="J100" i="34" l="1"/>
  <c r="J101" i="34"/>
  <c r="J102" i="34"/>
  <c r="H87" i="34"/>
  <c r="H24" i="34" l="1"/>
  <c r="J90" i="34"/>
  <c r="J91" i="34"/>
  <c r="D40" i="34" l="1"/>
  <c r="D27" i="34"/>
  <c r="I112" i="34" l="1"/>
  <c r="J36" i="34"/>
  <c r="J43" i="34"/>
  <c r="J107" i="34"/>
  <c r="J114" i="34"/>
  <c r="J115" i="34"/>
  <c r="J116" i="34"/>
  <c r="J117" i="34"/>
  <c r="J118" i="34"/>
  <c r="J119" i="34"/>
  <c r="D119" i="34" s="1"/>
  <c r="J113" i="34"/>
  <c r="H112" i="34"/>
  <c r="H37" i="34"/>
  <c r="J44" i="34"/>
  <c r="J112" i="34" l="1"/>
  <c r="I128" i="34"/>
  <c r="J55" i="34" l="1"/>
  <c r="J56" i="34"/>
  <c r="J57" i="34"/>
  <c r="J59" i="34"/>
  <c r="J61" i="34"/>
  <c r="J63" i="34"/>
  <c r="J64" i="34"/>
  <c r="J65" i="34"/>
  <c r="J66" i="34"/>
  <c r="J67" i="34"/>
  <c r="J69" i="34"/>
  <c r="J70" i="34"/>
  <c r="J71" i="34"/>
  <c r="J72" i="34"/>
  <c r="J74" i="34"/>
  <c r="J75" i="34"/>
  <c r="J76" i="34"/>
  <c r="J77" i="34"/>
  <c r="J79" i="34"/>
  <c r="J80" i="34"/>
  <c r="J81" i="34"/>
  <c r="J82" i="34"/>
  <c r="J83" i="34"/>
  <c r="J84" i="34"/>
  <c r="J86" i="34"/>
  <c r="J88" i="34"/>
  <c r="J89" i="34"/>
  <c r="J92" i="34"/>
  <c r="J93" i="34"/>
  <c r="J94" i="34"/>
  <c r="J95" i="34"/>
  <c r="J96" i="34"/>
  <c r="J99" i="34"/>
  <c r="J104" i="34"/>
  <c r="J105" i="34"/>
  <c r="J106" i="34"/>
  <c r="J108" i="34"/>
  <c r="J109" i="34"/>
  <c r="J110" i="34"/>
  <c r="J111" i="34"/>
  <c r="J121" i="34"/>
  <c r="J122" i="34"/>
  <c r="J123" i="34"/>
  <c r="J124" i="34"/>
  <c r="J54" i="34"/>
  <c r="J47" i="34"/>
  <c r="J48" i="34"/>
  <c r="J51" i="34"/>
  <c r="J52" i="34"/>
  <c r="J46" i="34"/>
  <c r="J39" i="34"/>
  <c r="J40" i="34"/>
  <c r="J41" i="34"/>
  <c r="J42" i="34"/>
  <c r="J38" i="34"/>
  <c r="J22" i="34"/>
  <c r="J23" i="34"/>
  <c r="J21" i="34"/>
  <c r="J14" i="34"/>
  <c r="J15" i="34"/>
  <c r="J16" i="34"/>
  <c r="J17" i="34"/>
  <c r="J18" i="34"/>
  <c r="J19" i="34"/>
  <c r="J13" i="34"/>
  <c r="J11" i="34"/>
  <c r="J10" i="34"/>
  <c r="J30" i="34"/>
  <c r="J31" i="34"/>
  <c r="J32" i="34"/>
  <c r="J33" i="34"/>
  <c r="J29" i="34"/>
  <c r="J34" i="34"/>
  <c r="J35" i="34"/>
  <c r="D121" i="34"/>
  <c r="H120" i="34"/>
  <c r="J120" i="34" s="1"/>
  <c r="D113" i="34"/>
  <c r="D104" i="34"/>
  <c r="H103" i="34"/>
  <c r="J103" i="34" s="1"/>
  <c r="D81" i="34"/>
  <c r="D74" i="34"/>
  <c r="H73" i="34"/>
  <c r="J73" i="34" s="1"/>
  <c r="D69" i="34"/>
  <c r="H68" i="34"/>
  <c r="J68" i="34" s="1"/>
  <c r="D63" i="34"/>
  <c r="H62" i="34"/>
  <c r="J62" i="34" s="1"/>
  <c r="D57" i="34"/>
  <c r="D54" i="34"/>
  <c r="H53" i="34"/>
  <c r="J53" i="34" s="1"/>
  <c r="D48" i="34"/>
  <c r="D46" i="34"/>
  <c r="H45" i="34"/>
  <c r="J45" i="34" s="1"/>
  <c r="D38" i="34"/>
  <c r="D25" i="34"/>
  <c r="D22" i="34"/>
  <c r="D21" i="34"/>
  <c r="H20" i="34"/>
  <c r="J20" i="34" s="1"/>
  <c r="D13" i="34"/>
  <c r="H12" i="34"/>
  <c r="J12" i="34" s="1"/>
  <c r="D10" i="34"/>
  <c r="H9" i="34"/>
  <c r="J9" i="34" s="1"/>
  <c r="J24" i="34" l="1"/>
  <c r="D127" i="34"/>
  <c r="J87" i="34"/>
  <c r="J37" i="34"/>
  <c r="H128" i="34"/>
  <c r="E15" i="29"/>
  <c r="J128" i="34" l="1"/>
  <c r="E19" i="29" l="1"/>
</calcChain>
</file>

<file path=xl/sharedStrings.xml><?xml version="1.0" encoding="utf-8"?>
<sst xmlns="http://schemas.openxmlformats.org/spreadsheetml/2006/main" count="771" uniqueCount="259">
  <si>
    <t>Treść</t>
  </si>
  <si>
    <t>Dział</t>
  </si>
  <si>
    <t>Pozostała działalność</t>
  </si>
  <si>
    <t xml:space="preserve"> </t>
  </si>
  <si>
    <t>§</t>
  </si>
  <si>
    <t>Rady  Gminy Kleszczewo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</si>
  <si>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</si>
  <si>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</si>
  <si>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</si>
  <si>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</si>
  <si>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</si>
  <si>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</si>
  <si>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</si>
  <si>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</si>
  <si>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                               Henryk Lesiński</t>
  </si>
  <si>
    <t xml:space="preserve">Plan </t>
  </si>
  <si>
    <t>Zakup materiałów i wyposażenia</t>
  </si>
  <si>
    <t>Zakup usług pozostałych</t>
  </si>
  <si>
    <t>Zakup środków żywności</t>
  </si>
  <si>
    <t xml:space="preserve"> Przychody  i rozchody budżetu w 2018 roku</t>
  </si>
  <si>
    <t xml:space="preserve">Zestawienie wydatków na przedsiewzięcia realizowane w ramach funduszu sołeckiego </t>
  </si>
  <si>
    <t>w roku  2018</t>
  </si>
  <si>
    <t>L.p</t>
  </si>
  <si>
    <t>Sołectwo</t>
  </si>
  <si>
    <t>Nazwa przedsięwzięcia/projektu</t>
  </si>
  <si>
    <t>Kwota projektu</t>
  </si>
  <si>
    <t>Dz.</t>
  </si>
  <si>
    <t>Rozdz.</t>
  </si>
  <si>
    <t>Plan</t>
  </si>
  <si>
    <t>1</t>
  </si>
  <si>
    <t>2</t>
  </si>
  <si>
    <t>3</t>
  </si>
  <si>
    <t>4</t>
  </si>
  <si>
    <t>5</t>
  </si>
  <si>
    <t>6</t>
  </si>
  <si>
    <t>7</t>
  </si>
  <si>
    <t>8</t>
  </si>
  <si>
    <t xml:space="preserve">Bylin </t>
  </si>
  <si>
    <t>Bezpieczeństwo mieszkańców i utrzymanie czystości i porządku</t>
  </si>
  <si>
    <t>600</t>
  </si>
  <si>
    <t>60016</t>
  </si>
  <si>
    <t>4270</t>
  </si>
  <si>
    <t>900</t>
  </si>
  <si>
    <t>90003</t>
  </si>
  <si>
    <t>4210</t>
  </si>
  <si>
    <t>Gowarzewo</t>
  </si>
  <si>
    <t>Promocja sołectwa, bezpieczeństwo mieszkańców oraz utrzymanie czystości i porządku, rozwój kultury i rekreacji</t>
  </si>
  <si>
    <t>750</t>
  </si>
  <si>
    <t>75075</t>
  </si>
  <si>
    <t>4300</t>
  </si>
  <si>
    <t>754</t>
  </si>
  <si>
    <t>75412</t>
  </si>
  <si>
    <t>6060</t>
  </si>
  <si>
    <t>90004</t>
  </si>
  <si>
    <t>6050</t>
  </si>
  <si>
    <t>921</t>
  </si>
  <si>
    <t>92109</t>
  </si>
  <si>
    <t>926</t>
  </si>
  <si>
    <t>92695</t>
  </si>
  <si>
    <t>Kleszczewo</t>
  </si>
  <si>
    <t>Promocja sołectwa</t>
  </si>
  <si>
    <t>Utrzymanie czystości i porządku , rozwój kultury</t>
  </si>
  <si>
    <t>92120</t>
  </si>
  <si>
    <t>2720</t>
  </si>
  <si>
    <t>Komorniki</t>
  </si>
  <si>
    <t>Promocja  sołectwa</t>
  </si>
  <si>
    <t>Bezpieczeństwo mieszkańców i utrzymanie zieleni, czystości i porządku , rozwój kultury i rekreacji</t>
  </si>
  <si>
    <t>Krerowo</t>
  </si>
  <si>
    <t>Promocja i integracja sołectwa</t>
  </si>
  <si>
    <t>Bezpieczeństwo mieszkańców i utrzymanie czystości i porządku, rozwój kultury i rekreacji</t>
  </si>
  <si>
    <t>Krzyżowniki</t>
  </si>
  <si>
    <t>Markowice</t>
  </si>
  <si>
    <t>Promocja i integracja sołectwa, rozwój kultury</t>
  </si>
  <si>
    <t>4190</t>
  </si>
  <si>
    <t xml:space="preserve"> Utrzymanie czystości i porządku, rozwój kultury i rekreacji</t>
  </si>
  <si>
    <t>Nagradowice</t>
  </si>
  <si>
    <t>Promocja i integracja , rozwój kultury i rekreacji</t>
  </si>
  <si>
    <t>9</t>
  </si>
  <si>
    <t>Poklatki</t>
  </si>
  <si>
    <t>Promocja  sołectwa , bezpieczeństwo mieszkańców oraz utrzymanie czystości i porządku</t>
  </si>
  <si>
    <t>10</t>
  </si>
  <si>
    <t>Śródka</t>
  </si>
  <si>
    <t>Promocja i integracja sołectwa , rozwój kultury</t>
  </si>
  <si>
    <t>92195</t>
  </si>
  <si>
    <t>11</t>
  </si>
  <si>
    <t>Tulce</t>
  </si>
  <si>
    <t>Promocja  sołectwa , bezpieczeństwo mieszkańców oraz utrzymanie zieleni, czystości i porządku, rozwój kultury i rekreacji</t>
  </si>
  <si>
    <t>90095</t>
  </si>
  <si>
    <t>12</t>
  </si>
  <si>
    <t>Zimin</t>
  </si>
  <si>
    <t>Promocja  i integracja sołectwa,  bezpieczeństwo i utrzymanie czystości i porządku w sołectwie</t>
  </si>
  <si>
    <t>90015</t>
  </si>
  <si>
    <t>13</t>
  </si>
  <si>
    <t>Szewce</t>
  </si>
  <si>
    <t>Promocja  i integracja sołectwa,  bezpieczeństwo oraz rozwój kultury i rekreacji</t>
  </si>
  <si>
    <t>14</t>
  </si>
  <si>
    <t>Tanibórz</t>
  </si>
  <si>
    <t>Rozwój kultury i rekreacji, promocja oraz utrzymanie porządku</t>
  </si>
  <si>
    <t>Razem wydatki</t>
  </si>
  <si>
    <t xml:space="preserve">                                                                                                                                                                                                     Przewodniczący Rady Gminy</t>
  </si>
  <si>
    <t xml:space="preserve">    Henryk Lesiński</t>
  </si>
  <si>
    <t xml:space="preserve">                                                                                               </t>
  </si>
  <si>
    <t xml:space="preserve">Przychody ze sprzedaży innych papierów wartościowych </t>
  </si>
  <si>
    <t xml:space="preserve">zmiany </t>
  </si>
  <si>
    <t>Plan po zmianie</t>
  </si>
  <si>
    <t>Załącznik Nr 3 do Uchwały Rady Gminy Krzykosy</t>
  </si>
  <si>
    <t>Nr VIII/38/2007 z dnia 27 kwietnia  2007 r.</t>
  </si>
  <si>
    <t xml:space="preserve">I. Dochody i wydatki związane z realizacją zadań z zakresu administracji rządowej zleconych gminie i innych zadań zleconych ustawami w 2007 r </t>
  </si>
  <si>
    <t>Klasyfikacja budżetowa</t>
  </si>
  <si>
    <t>planowane</t>
  </si>
  <si>
    <t>Rozdział</t>
  </si>
  <si>
    <t>Paragraf</t>
  </si>
  <si>
    <t>Nazwa działu, rozdziału, paragrafu</t>
  </si>
  <si>
    <t>dotacje</t>
  </si>
  <si>
    <t>wydatki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</si>
  <si>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</si>
  <si>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</si>
  <si>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</si>
  <si>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</si>
  <si>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</si>
  <si>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</si>
  <si>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</si>
  <si>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 i ochrony prawa oraz sądownictwa</t>
  </si>
  <si>
    <t xml:space="preserve">Urzędy naczelnych organów władzy państwowej, kontroli  i ochrony prawa </t>
  </si>
  <si>
    <t>Pomoc społeczna</t>
  </si>
  <si>
    <t>Świadczenia rodzinne i składki na ubezpieczenia emerytalne i rentowe z ubezpieczenia społecznego</t>
  </si>
  <si>
    <t>Świadczenia społeczne</t>
  </si>
  <si>
    <t xml:space="preserve">Składki na ubezpieczenia społeczne </t>
  </si>
  <si>
    <t xml:space="preserve">Zakup materiałów i wyposażenia </t>
  </si>
  <si>
    <t>Zakup usług zdrowotnych</t>
  </si>
  <si>
    <t>Podróże służbowe krajowe</t>
  </si>
  <si>
    <t xml:space="preserve">Odpisy na zakładowy fundusz świadczeń socjalnych </t>
  </si>
  <si>
    <t>Szkolenia pracowników niebędących członkami korpusu słuzby cywilnej</t>
  </si>
  <si>
    <t>Zakup materiałów papierniczych do sprzętu drukarskiego i urządzeń ksergraficznych</t>
  </si>
  <si>
    <t>Składki na ubezpieczenia zdrowotne opłacane za osoby pobierajace niektóre świadczenia z pomocy społecznej</t>
  </si>
  <si>
    <t>Składki na ubezpieczenie zdrowotne</t>
  </si>
  <si>
    <t>Zasiłki i pomoc w naturze oraz składki na ubezpieczenia społeczne</t>
  </si>
  <si>
    <t>Ogółem</t>
  </si>
  <si>
    <t>II. Dochody budżetu państwa związane z realizacją zadań zleconych jednostkom samorządu terytorialnego w 2007 roku</t>
  </si>
  <si>
    <t>0690</t>
  </si>
  <si>
    <t>Wpływy z różnych opłat</t>
  </si>
  <si>
    <t>Nr IX/41/2007 z dnia 05 czerwca  2007 r.</t>
  </si>
  <si>
    <t>010</t>
  </si>
  <si>
    <t>Rolnictwo i łowiectwo</t>
  </si>
  <si>
    <t>01095</t>
  </si>
  <si>
    <t>Różne opłaty i składki</t>
  </si>
  <si>
    <t xml:space="preserve">Dochody i wydatki związane z realizacją zadań z zakresu administracji rządowej zleconych gminie i innych zadań zleconych ustawami w 2018r. </t>
  </si>
  <si>
    <t>Dotacje celowe otrzymane z budżetu państwa na realizację zadań bieżących z zakresu administracji rządowej oraz innych zadań zleconych gminie (związkom gmin,związkom gminno-powiatowym) ustawami</t>
  </si>
  <si>
    <t>Zakup usług obejmujących tłumaczenia</t>
  </si>
  <si>
    <t xml:space="preserve">Podróże służbowe krajowe </t>
  </si>
  <si>
    <t>Szkolenia pracowników niebędących członkami korpusu służby cywilnej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</si>
  <si>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</si>
  <si>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</si>
  <si>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gmin,związkom powiatowo-gminnym-) ustawami</t>
  </si>
  <si>
    <t>Ochrona zdrowia</t>
  </si>
  <si>
    <t>Wynagrodzenia bezosobowe</t>
  </si>
  <si>
    <t>Ośrodki wsparcia</t>
  </si>
  <si>
    <t>Zakup energii</t>
  </si>
  <si>
    <t>Składki na ubezpieczenia zdrowotne opłacane za osoby pobierajace niektóre świadczenia z pomocy społecznej, niektóre świadczenia rodzinne oraz za osoby uczestniczące w zajęciach w centrum integracji społecznej</t>
  </si>
  <si>
    <t>Usługi opiekuńcze i specjalistyczne usługi opiekuńcze</t>
  </si>
  <si>
    <t>Rodzina</t>
  </si>
  <si>
    <t>Świadczenie wychowawcze</t>
  </si>
  <si>
    <t xml:space="preserve">Dotacje celowe otrzymane z budżetu państwa na zadania  bieżące z zakresu administracji rządowej  zlecone gminom (związkom gmin, związkom powiatowo-gminnym ), związane z realizacją świadczenia wychowawczego stanowiącego pomoc państwa w wychowywaniu dzieci </t>
  </si>
  <si>
    <t>Opłaty z tytułu zakupu usług telekomunikacyjnych</t>
  </si>
  <si>
    <t>Szkolenia pracowników niebedących członkami korpusu służby cywilnej</t>
  </si>
  <si>
    <t>Świadczenia rodzinne, świadczenie z funduszu alimentacyjnego oraz składki na ubezpieczenia emerytalne i rentowe z ubezpieczenia społecznego</t>
  </si>
  <si>
    <t>Karta dużej rodziny</t>
  </si>
  <si>
    <t xml:space="preserve">Oświata i wychowanie </t>
  </si>
  <si>
    <t>Zapewnienie uczniom prawa do bezpłatnego dostępu do podręczników, materiałów edukacyjnych  lub materiałów ćwiczeniowych</t>
  </si>
  <si>
    <t>Zakup środków dydaktycznych i książek</t>
  </si>
  <si>
    <t>4170</t>
  </si>
  <si>
    <t xml:space="preserve">Urzędy naczelnych organów władzy państwowej, kontroli i ochrony prawa oraz sądownictwa </t>
  </si>
  <si>
    <t>Wspieranie rodziny</t>
  </si>
  <si>
    <t>Dotacja celowa z budżetu na finansowanie  lub dofinansowanie zadań zleconych pozostałym jednostkom nie zaliczanym do sektora finansów publicznych</t>
  </si>
  <si>
    <t>Plan dotacji przed zmianą</t>
  </si>
  <si>
    <t>zmiana</t>
  </si>
  <si>
    <t>Plan dotacji po zmianie</t>
  </si>
  <si>
    <t>Plan wydatków przed zmianą</t>
  </si>
  <si>
    <t>Plan wydatków  po zmianie</t>
  </si>
  <si>
    <t>Rady Gminy Kleszczewo</t>
  </si>
  <si>
    <t>Zestawienie planowanych kwot dotacji  z budżetu w 2018 roku jednostkom sektora finansów publicznych i jednostkom spoza sektora finansów publicznych</t>
  </si>
  <si>
    <t>I. Jednostki sektora finansów publicznych</t>
  </si>
  <si>
    <t>Kwota dotacji</t>
  </si>
  <si>
    <t>Roz dział</t>
  </si>
  <si>
    <t>Nazwa jednostki</t>
  </si>
  <si>
    <t>podmiotowej</t>
  </si>
  <si>
    <t>przedmioto- wej</t>
  </si>
  <si>
    <t>celowej</t>
  </si>
  <si>
    <t>01010</t>
  </si>
  <si>
    <t>6250</t>
  </si>
  <si>
    <t xml:space="preserve">Zakład Komunalny w kleszczewie Sp. z o.o. - „Rozbudowa i modernizacja oczyszczalni ścieków w Nagradowicach wraz z rozbudową sieci kanalizacji sanitarnej i sieci wodociągowej”- realizacja w ramach WRPO. </t>
  </si>
  <si>
    <t>6258</t>
  </si>
  <si>
    <t>6259</t>
  </si>
  <si>
    <t>Gmina Swarzędz na pokrycie kosztów transportu autobusowego na odcinku od granic Gminy Swarzędz do miejscowości Tulce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</si>
  <si>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</si>
  <si>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</si>
  <si>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Powiat Poznański - na budowę ścieżki rowerowej Poznań-Tulce-Gowarzewo</t>
  </si>
  <si>
    <t>Dotacja dla Województwa Wielkopolskiego na budowę ścieżki rowerowej wdłuż drogi wojewódzkiej nr 434 na odcinku z Kleszczewa do Nagradowic</t>
  </si>
  <si>
    <t>Powiat Poznański na przebudowę dróg powiatowych ul. Siekierecka w Gowarzewie oraz przebudowie skrzyżowania ulic Poznańskiej, Średzkiej i Pocztowej</t>
  </si>
  <si>
    <t>Za pobyt dzieci w przedszkolu publicznym i niepublicznym (w tym: Miasto Poznań, Gmina Swarzędz, Kórnik,  Kostrzyn, Luboń, Środa, Suchy Las i Puszczykowo)</t>
  </si>
  <si>
    <t>Powiat Poznański - na realizację zadania izby wytrzeźwień w 2018r.</t>
  </si>
  <si>
    <t>Powiat Poznański na likwidację wyrobów zawierających azbest</t>
  </si>
  <si>
    <t>Gminny Ośrodek Kultury i Sportu w Kleszczewie(GOK)</t>
  </si>
  <si>
    <t>Gminny Ośrodek Kultury i Sportu w Kleszczewie(BP)</t>
  </si>
  <si>
    <t>Razem</t>
  </si>
  <si>
    <t>ogółem</t>
  </si>
  <si>
    <t>II.  Jednostki spoza sektora finansów publicznych</t>
  </si>
  <si>
    <t>OSP Gowarzewo- zakup ciężkiego samochodu pożarniczego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</si>
  <si>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</si>
  <si>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</si>
  <si>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</si>
  <si>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</si>
  <si>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</si>
  <si>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</si>
  <si>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01.09.2017r."Gawroszek" w Gowarzewie</t>
  </si>
  <si>
    <t>Niepubliczne Przedszkole Bajkowa Kraina w Tulcach - prowadzenie przedszkola niepublicznego (wczesne wspomaganie)</t>
  </si>
  <si>
    <t>Działalności na rzecz osób niepełnosprawnych - jednostka zostanie określona po rozstrzygnięciu konkursu w zakresie Działalności na rzecz osób niepełnosprawnych i starszych</t>
  </si>
  <si>
    <t>Na renowację zabytków Parafia Tulce 55.000,00zł , Parafia Kleszczewo 38.979,76zł w ramach środków z F.S.</t>
  </si>
  <si>
    <t>Klub Sportowy Clescevia dotacja z zakresu sportu masowego- 56.000,00zł , Stowarzyszenie Tanibórz-program OSA - 25.000,00zł</t>
  </si>
  <si>
    <t xml:space="preserve">     Przewodniczący Rady Gminy</t>
  </si>
  <si>
    <t xml:space="preserve">                 Henryk Lesiński</t>
  </si>
  <si>
    <t>Stowarzyszenie Rozwoju Oświaty oraz Upowszechniania Kultury na Wsi w Ziminie - podręczniki</t>
  </si>
  <si>
    <t>Niepubliczna Dwujęzyczna Szkoła Podstawowa w Tulcach - podręczniki</t>
  </si>
  <si>
    <t>Załącznik Nr 6</t>
  </si>
  <si>
    <t>Załącznik Nr 3</t>
  </si>
  <si>
    <t xml:space="preserve">             </t>
  </si>
  <si>
    <t xml:space="preserve">                                   </t>
  </si>
  <si>
    <t>Załącznik Nr 8</t>
  </si>
  <si>
    <t>do Uchwały Nr XLVI/387/2018</t>
  </si>
  <si>
    <t>z dnia 26 września 2018r.</t>
  </si>
  <si>
    <t>do Uchwały  Nr XLVI/387/2018</t>
  </si>
  <si>
    <t>z dnia  26 września 2018r.</t>
  </si>
  <si>
    <t xml:space="preserve">z dnia 26 września 2018r. </t>
  </si>
  <si>
    <t xml:space="preserve">                                                               Załącznik Nr 5</t>
  </si>
  <si>
    <t xml:space="preserve">                                                               Rady Gminy Kleszczewo</t>
  </si>
  <si>
    <t>Dochody i wydatki w 2018 roku w zakresie zadań realizowanych w drodze umów lub porozumień między jednostkami samorządu terytorialnego</t>
  </si>
  <si>
    <t>Para graf</t>
  </si>
  <si>
    <t xml:space="preserve">Nazwa zadania </t>
  </si>
  <si>
    <t>Dochody</t>
  </si>
  <si>
    <t>Wydatki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</si>
  <si>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</si>
  <si>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</si>
  <si>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</si>
  <si>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</si>
  <si>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 (gmina Kostrzyn linia komunikacyjna 489)</t>
  </si>
  <si>
    <t>Drogi publiczne gminne</t>
  </si>
  <si>
    <t>Oświata i wychowanie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</si>
  <si>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</si>
  <si>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</si>
  <si>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</si>
  <si>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</si>
  <si>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</si>
  <si>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>wynagrodzenia osobowe</t>
  </si>
  <si>
    <t xml:space="preserve">                                                                                                      Przewodniczący Rady Gminy</t>
  </si>
  <si>
    <t xml:space="preserve">                                                                                                   Henryk Lesiński</t>
  </si>
  <si>
    <t xml:space="preserve">                                                               do Uchwały Nr XLVI/387/2018</t>
  </si>
  <si>
    <t xml:space="preserve">                                                               z dnia 26 września 2018r.</t>
  </si>
  <si>
    <t>Załącznik Nr 7</t>
  </si>
  <si>
    <t>Na prowadzenie żłobka (od 01.09.2016r.) niepublicznego "Wesoły Gawroszek" w Gowarzewie - osoba fizyczna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</si>
</sst>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0"/>
      </patternFill>
    </fill>
  </fills>
  <borders count="5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" fillId="0" borderId="0"/>
    <xf numFmtId="0" fontId="17" fillId="0" borderId="0"/>
    <xf numFmtId="0" fontId="17" fillId="0" borderId="0"/>
  </cellStyleXfs>
  <cellXfs count="469">
    <xf numFmtId="0" fontId="0" fillId="0" borderId="0" xfId="0"/>
    <xf numFmtId="0" fontId="2" fillId="2" borderId="0" xfId="0" applyFont="1" applyFill="1"/>
    <xf numFmtId="0" fontId="9" fillId="0" borderId="0" xfId="0" applyFont="1"/>
    <xf numFmtId="0" fontId="14" fillId="0" borderId="0" xfId="0" applyFont="1"/>
    <xf numFmtId="0" fontId="5" fillId="2" borderId="0" xfId="0" applyFont="1" applyFill="1" applyAlignment="1"/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5" fillId="0" borderId="0" xfId="0" applyFont="1"/>
    <xf numFmtId="4" fontId="5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4" applyFont="1" applyBorder="1" applyAlignment="1">
      <alignment horizontal="center"/>
    </xf>
    <xf numFmtId="0" fontId="17" fillId="0" borderId="0" xfId="4" applyBorder="1" applyAlignment="1">
      <alignment horizontal="left"/>
    </xf>
    <xf numFmtId="0" fontId="5" fillId="0" borderId="0" xfId="4" applyFont="1" applyBorder="1" applyAlignment="1">
      <alignment vertical="top" wrapText="1"/>
    </xf>
    <xf numFmtId="0" fontId="6" fillId="0" borderId="0" xfId="4" applyFont="1" applyBorder="1" applyAlignment="1">
      <alignment vertical="top"/>
    </xf>
    <xf numFmtId="0" fontId="5" fillId="0" borderId="0" xfId="4" applyFont="1" applyBorder="1" applyAlignment="1">
      <alignment horizontal="center" vertical="top"/>
    </xf>
    <xf numFmtId="0" fontId="17" fillId="0" borderId="0" xfId="4"/>
    <xf numFmtId="0" fontId="5" fillId="0" borderId="0" xfId="4" applyFont="1" applyBorder="1" applyAlignment="1">
      <alignment horizontal="left" vertical="top"/>
    </xf>
    <xf numFmtId="0" fontId="6" fillId="0" borderId="0" xfId="2" applyFont="1" applyBorder="1" applyAlignment="1">
      <alignment horizontal="center"/>
    </xf>
    <xf numFmtId="0" fontId="17" fillId="0" borderId="0" xfId="4" applyFont="1"/>
    <xf numFmtId="0" fontId="6" fillId="5" borderId="2" xfId="4" applyFont="1" applyFill="1" applyBorder="1" applyAlignment="1">
      <alignment horizontal="center" vertical="center"/>
    </xf>
    <xf numFmtId="0" fontId="6" fillId="5" borderId="2" xfId="4" applyFont="1" applyFill="1" applyBorder="1" applyAlignment="1">
      <alignment horizontal="left" vertical="center" wrapText="1"/>
    </xf>
    <xf numFmtId="0" fontId="6" fillId="5" borderId="2" xfId="4" applyFont="1" applyFill="1" applyBorder="1" applyAlignment="1">
      <alignment horizontal="center" vertical="center" wrapText="1"/>
    </xf>
    <xf numFmtId="0" fontId="6" fillId="5" borderId="0" xfId="4" applyFont="1" applyFill="1" applyBorder="1" applyAlignment="1">
      <alignment horizontal="center" vertical="center"/>
    </xf>
    <xf numFmtId="49" fontId="6" fillId="0" borderId="2" xfId="4" applyNumberFormat="1" applyFont="1" applyBorder="1" applyAlignment="1">
      <alignment horizontal="center"/>
    </xf>
    <xf numFmtId="49" fontId="6" fillId="6" borderId="2" xfId="4" applyNumberFormat="1" applyFont="1" applyFill="1" applyBorder="1" applyAlignment="1">
      <alignment horizontal="center" wrapText="1"/>
    </xf>
    <xf numFmtId="49" fontId="6" fillId="6" borderId="2" xfId="4" applyNumberFormat="1" applyFont="1" applyFill="1" applyBorder="1" applyAlignment="1">
      <alignment horizontal="center"/>
    </xf>
    <xf numFmtId="49" fontId="6" fillId="6" borderId="0" xfId="4" applyNumberFormat="1" applyFont="1" applyFill="1" applyBorder="1" applyAlignment="1">
      <alignment horizontal="center"/>
    </xf>
    <xf numFmtId="0" fontId="6" fillId="7" borderId="2" xfId="4" applyFont="1" applyFill="1" applyBorder="1" applyAlignment="1">
      <alignment horizontal="center"/>
    </xf>
    <xf numFmtId="49" fontId="6" fillId="7" borderId="2" xfId="4" applyNumberFormat="1" applyFont="1" applyFill="1" applyBorder="1" applyAlignment="1">
      <alignment horizontal="left" wrapText="1"/>
    </xf>
    <xf numFmtId="164" fontId="5" fillId="7" borderId="2" xfId="4" applyNumberFormat="1" applyFont="1" applyFill="1" applyBorder="1" applyAlignment="1">
      <alignment wrapText="1"/>
    </xf>
    <xf numFmtId="49" fontId="5" fillId="7" borderId="2" xfId="4" applyNumberFormat="1" applyFont="1" applyFill="1" applyBorder="1"/>
    <xf numFmtId="4" fontId="6" fillId="7" borderId="2" xfId="4" applyNumberFormat="1" applyFont="1" applyFill="1" applyBorder="1"/>
    <xf numFmtId="4" fontId="6" fillId="7" borderId="0" xfId="4" applyNumberFormat="1" applyFont="1" applyFill="1" applyBorder="1"/>
    <xf numFmtId="4" fontId="5" fillId="0" borderId="2" xfId="4" applyNumberFormat="1" applyFont="1" applyFill="1" applyBorder="1"/>
    <xf numFmtId="4" fontId="5" fillId="0" borderId="0" xfId="4" applyNumberFormat="1" applyFont="1" applyFill="1" applyBorder="1"/>
    <xf numFmtId="0" fontId="20" fillId="0" borderId="0" xfId="4" applyFont="1"/>
    <xf numFmtId="49" fontId="6" fillId="7" borderId="2" xfId="4" applyNumberFormat="1" applyFont="1" applyFill="1" applyBorder="1" applyAlignment="1">
      <alignment horizontal="center"/>
    </xf>
    <xf numFmtId="49" fontId="6" fillId="7" borderId="2" xfId="4" applyNumberFormat="1" applyFont="1" applyFill="1" applyBorder="1" applyAlignment="1">
      <alignment horizontal="left"/>
    </xf>
    <xf numFmtId="49" fontId="5" fillId="7" borderId="2" xfId="4" applyNumberFormat="1" applyFont="1" applyFill="1" applyBorder="1" applyAlignment="1">
      <alignment horizontal="right" vertical="center" wrapText="1"/>
    </xf>
    <xf numFmtId="49" fontId="5" fillId="7" borderId="2" xfId="4" applyNumberFormat="1" applyFont="1" applyFill="1" applyBorder="1" applyAlignment="1">
      <alignment horizontal="left"/>
    </xf>
    <xf numFmtId="4" fontId="6" fillId="7" borderId="2" xfId="4" applyNumberFormat="1" applyFont="1" applyFill="1" applyBorder="1" applyAlignment="1">
      <alignment horizontal="right"/>
    </xf>
    <xf numFmtId="4" fontId="6" fillId="7" borderId="0" xfId="4" applyNumberFormat="1" applyFont="1" applyFill="1" applyBorder="1" applyAlignment="1">
      <alignment horizontal="right"/>
    </xf>
    <xf numFmtId="49" fontId="14" fillId="0" borderId="2" xfId="4" applyNumberFormat="1" applyFont="1" applyFill="1" applyBorder="1" applyAlignment="1">
      <alignment horizontal="left"/>
    </xf>
    <xf numFmtId="4" fontId="14" fillId="0" borderId="2" xfId="4" applyNumberFormat="1" applyFont="1" applyFill="1" applyBorder="1"/>
    <xf numFmtId="0" fontId="17" fillId="3" borderId="0" xfId="4" applyFont="1" applyFill="1"/>
    <xf numFmtId="49" fontId="6" fillId="3" borderId="2" xfId="4" applyNumberFormat="1" applyFont="1" applyFill="1" applyBorder="1" applyAlignment="1">
      <alignment horizontal="center"/>
    </xf>
    <xf numFmtId="0" fontId="17" fillId="3" borderId="2" xfId="4" applyFont="1" applyFill="1" applyBorder="1" applyAlignment="1">
      <alignment vertical="center" wrapText="1"/>
    </xf>
    <xf numFmtId="49" fontId="5" fillId="3" borderId="2" xfId="4" applyNumberFormat="1" applyFont="1" applyFill="1" applyBorder="1" applyAlignment="1">
      <alignment horizontal="left"/>
    </xf>
    <xf numFmtId="4" fontId="6" fillId="3" borderId="2" xfId="4" applyNumberFormat="1" applyFont="1" applyFill="1" applyBorder="1"/>
    <xf numFmtId="4" fontId="6" fillId="3" borderId="0" xfId="4" applyNumberFormat="1" applyFont="1" applyFill="1" applyBorder="1"/>
    <xf numFmtId="0" fontId="21" fillId="0" borderId="0" xfId="4" applyFont="1" applyFill="1" applyAlignment="1">
      <alignment wrapText="1"/>
    </xf>
    <xf numFmtId="49" fontId="5" fillId="0" borderId="4" xfId="4" applyNumberFormat="1" applyFont="1" applyFill="1" applyBorder="1" applyAlignment="1">
      <alignment horizontal="center" vertical="center" wrapText="1"/>
    </xf>
    <xf numFmtId="4" fontId="19" fillId="0" borderId="2" xfId="3" applyNumberFormat="1" applyFont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wrapText="1"/>
    </xf>
    <xf numFmtId="4" fontId="5" fillId="0" borderId="0" xfId="4" applyNumberFormat="1" applyFont="1" applyFill="1" applyBorder="1" applyAlignment="1">
      <alignment wrapText="1"/>
    </xf>
    <xf numFmtId="0" fontId="17" fillId="3" borderId="9" xfId="4" applyFont="1" applyFill="1" applyBorder="1" applyAlignment="1">
      <alignment vertical="center" wrapText="1"/>
    </xf>
    <xf numFmtId="49" fontId="6" fillId="3" borderId="2" xfId="4" applyNumberFormat="1" applyFont="1" applyFill="1" applyBorder="1" applyAlignment="1">
      <alignment horizontal="left" wrapText="1"/>
    </xf>
    <xf numFmtId="164" fontId="5" fillId="3" borderId="2" xfId="4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horizontal="right"/>
    </xf>
    <xf numFmtId="4" fontId="5" fillId="6" borderId="2" xfId="4" applyNumberFormat="1" applyFont="1" applyFill="1" applyBorder="1" applyAlignment="1">
      <alignment horizontal="right"/>
    </xf>
    <xf numFmtId="4" fontId="5" fillId="6" borderId="0" xfId="4" applyNumberFormat="1" applyFont="1" applyFill="1" applyBorder="1" applyAlignment="1">
      <alignment horizontal="right"/>
    </xf>
    <xf numFmtId="0" fontId="22" fillId="0" borderId="0" xfId="4" applyFont="1"/>
    <xf numFmtId="49" fontId="5" fillId="6" borderId="2" xfId="4" applyNumberFormat="1" applyFont="1" applyFill="1" applyBorder="1" applyAlignment="1">
      <alignment horizontal="left"/>
    </xf>
    <xf numFmtId="164" fontId="5" fillId="7" borderId="2" xfId="4" applyNumberFormat="1" applyFont="1" applyFill="1" applyBorder="1" applyAlignment="1">
      <alignment vertical="center" wrapText="1"/>
    </xf>
    <xf numFmtId="4" fontId="6" fillId="7" borderId="2" xfId="4" applyNumberFormat="1" applyFont="1" applyFill="1" applyBorder="1" applyAlignment="1"/>
    <xf numFmtId="4" fontId="6" fillId="7" borderId="0" xfId="4" applyNumberFormat="1" applyFont="1" applyFill="1" applyBorder="1" applyAlignment="1"/>
    <xf numFmtId="0" fontId="20" fillId="0" borderId="0" xfId="4" applyFont="1" applyFill="1"/>
    <xf numFmtId="0" fontId="18" fillId="0" borderId="2" xfId="4" applyFont="1" applyBorder="1" applyAlignment="1">
      <alignment horizontal="center"/>
    </xf>
    <xf numFmtId="164" fontId="6" fillId="7" borderId="2" xfId="4" applyNumberFormat="1" applyFont="1" applyFill="1" applyBorder="1" applyAlignment="1">
      <alignment vertical="center" wrapText="1"/>
    </xf>
    <xf numFmtId="4" fontId="23" fillId="5" borderId="2" xfId="4" applyNumberFormat="1" applyFont="1" applyFill="1" applyBorder="1"/>
    <xf numFmtId="4" fontId="23" fillId="5" borderId="0" xfId="4" applyNumberFormat="1" applyFont="1" applyFill="1" applyBorder="1"/>
    <xf numFmtId="0" fontId="1" fillId="2" borderId="0" xfId="3" applyFill="1"/>
    <xf numFmtId="0" fontId="9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13" fillId="2" borderId="0" xfId="3" applyFont="1" applyFill="1"/>
    <xf numFmtId="0" fontId="17" fillId="0" borderId="0" xfId="4" applyAlignment="1">
      <alignment horizontal="left"/>
    </xf>
    <xf numFmtId="0" fontId="17" fillId="0" borderId="0" xfId="4" applyAlignment="1">
      <alignment wrapText="1"/>
    </xf>
    <xf numFmtId="0" fontId="24" fillId="0" borderId="12" xfId="4" applyFont="1" applyBorder="1"/>
    <xf numFmtId="0" fontId="17" fillId="0" borderId="12" xfId="4" applyBorder="1"/>
    <xf numFmtId="49" fontId="5" fillId="0" borderId="2" xfId="4" applyNumberFormat="1" applyFont="1" applyFill="1" applyBorder="1" applyAlignment="1">
      <alignment horizontal="left" wrapText="1"/>
    </xf>
    <xf numFmtId="49" fontId="5" fillId="0" borderId="2" xfId="4" applyNumberFormat="1" applyFont="1" applyFill="1" applyBorder="1" applyAlignment="1">
      <alignment horizontal="left"/>
    </xf>
    <xf numFmtId="4" fontId="5" fillId="0" borderId="2" xfId="4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center" vertical="top"/>
    </xf>
    <xf numFmtId="0" fontId="10" fillId="0" borderId="0" xfId="2" applyFont="1" applyBorder="1" applyAlignment="1">
      <alignment horizontal="center" wrapText="1"/>
    </xf>
    <xf numFmtId="4" fontId="5" fillId="0" borderId="2" xfId="4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center" wrapText="1"/>
    </xf>
    <xf numFmtId="0" fontId="17" fillId="0" borderId="0" xfId="5"/>
    <xf numFmtId="0" fontId="8" fillId="0" borderId="0" xfId="5" applyFont="1"/>
    <xf numFmtId="0" fontId="26" fillId="0" borderId="16" xfId="5" applyFont="1" applyBorder="1" applyAlignment="1">
      <alignment horizontal="center"/>
    </xf>
    <xf numFmtId="0" fontId="26" fillId="0" borderId="17" xfId="5" applyFont="1" applyBorder="1" applyAlignment="1">
      <alignment horizontal="center"/>
    </xf>
    <xf numFmtId="0" fontId="26" fillId="0" borderId="18" xfId="5" applyFont="1" applyBorder="1" applyAlignment="1">
      <alignment horizontal="center"/>
    </xf>
    <xf numFmtId="0" fontId="26" fillId="0" borderId="19" xfId="5" applyFont="1" applyBorder="1" applyAlignment="1">
      <alignment horizontal="center"/>
    </xf>
    <xf numFmtId="0" fontId="26" fillId="0" borderId="20" xfId="5" applyFont="1" applyBorder="1" applyAlignment="1">
      <alignment horizontal="center"/>
    </xf>
    <xf numFmtId="0" fontId="26" fillId="0" borderId="21" xfId="5" applyFont="1" applyBorder="1" applyAlignment="1">
      <alignment horizontal="center"/>
    </xf>
    <xf numFmtId="0" fontId="26" fillId="0" borderId="22" xfId="5" applyFont="1" applyBorder="1" applyAlignment="1">
      <alignment horizontal="center"/>
    </xf>
    <xf numFmtId="0" fontId="26" fillId="0" borderId="23" xfId="5" applyFont="1" applyBorder="1" applyAlignment="1">
      <alignment horizontal="center"/>
    </xf>
    <xf numFmtId="0" fontId="26" fillId="0" borderId="24" xfId="5" applyFont="1" applyBorder="1" applyAlignment="1">
      <alignment horizontal="center"/>
    </xf>
    <xf numFmtId="0" fontId="26" fillId="0" borderId="25" xfId="5" applyFont="1" applyBorder="1" applyAlignment="1">
      <alignment horizontal="center"/>
    </xf>
    <xf numFmtId="0" fontId="26" fillId="0" borderId="26" xfId="5" applyFont="1" applyBorder="1" applyAlignment="1">
      <alignment horizontal="center"/>
    </xf>
    <xf numFmtId="0" fontId="27" fillId="0" borderId="27" xfId="5" applyFont="1" applyBorder="1" applyAlignment="1">
      <alignment horizontal="center"/>
    </xf>
    <xf numFmtId="0" fontId="27" fillId="0" borderId="28" xfId="5" applyFont="1" applyBorder="1" applyAlignment="1">
      <alignment horizontal="center"/>
    </xf>
    <xf numFmtId="0" fontId="27" fillId="0" borderId="29" xfId="5" applyFont="1" applyBorder="1" applyAlignment="1">
      <alignment horizontal="center"/>
    </xf>
    <xf numFmtId="0" fontId="27" fillId="0" borderId="28" xfId="5" applyFont="1" applyBorder="1"/>
    <xf numFmtId="43" fontId="27" fillId="0" borderId="28" xfId="5" applyNumberFormat="1" applyFont="1" applyBorder="1"/>
    <xf numFmtId="43" fontId="27" fillId="0" borderId="30" xfId="5" applyNumberFormat="1" applyFont="1" applyBorder="1"/>
    <xf numFmtId="0" fontId="17" fillId="0" borderId="27" xfId="5" applyBorder="1" applyAlignment="1">
      <alignment horizontal="center"/>
    </xf>
    <xf numFmtId="0" fontId="8" fillId="0" borderId="28" xfId="5" applyFont="1" applyBorder="1" applyAlignment="1">
      <alignment horizontal="center"/>
    </xf>
    <xf numFmtId="0" fontId="8" fillId="0" borderId="29" xfId="5" applyFont="1" applyBorder="1" applyAlignment="1">
      <alignment horizontal="center"/>
    </xf>
    <xf numFmtId="0" fontId="8" fillId="0" borderId="28" xfId="5" applyFont="1" applyBorder="1"/>
    <xf numFmtId="43" fontId="8" fillId="0" borderId="28" xfId="5" applyNumberFormat="1" applyFont="1" applyBorder="1"/>
    <xf numFmtId="43" fontId="8" fillId="0" borderId="31" xfId="5" applyNumberFormat="1" applyFont="1" applyBorder="1"/>
    <xf numFmtId="0" fontId="17" fillId="0" borderId="28" xfId="5" applyBorder="1" applyAlignment="1">
      <alignment horizontal="center"/>
    </xf>
    <xf numFmtId="0" fontId="17" fillId="0" borderId="29" xfId="5" applyBorder="1" applyAlignment="1">
      <alignment horizontal="center"/>
    </xf>
    <xf numFmtId="0" fontId="17" fillId="0" borderId="3" xfId="5" applyBorder="1" applyAlignment="1">
      <alignment wrapText="1"/>
    </xf>
    <xf numFmtId="43" fontId="17" fillId="0" borderId="29" xfId="5" applyNumberFormat="1" applyBorder="1"/>
    <xf numFmtId="43" fontId="17" fillId="0" borderId="31" xfId="5" applyNumberFormat="1" applyBorder="1"/>
    <xf numFmtId="0" fontId="17" fillId="0" borderId="28" xfId="5" applyBorder="1"/>
    <xf numFmtId="0" fontId="27" fillId="0" borderId="27" xfId="5" quotePrefix="1" applyFont="1" applyBorder="1" applyAlignment="1">
      <alignment horizontal="center"/>
    </xf>
    <xf numFmtId="0" fontId="27" fillId="0" borderId="28" xfId="5" applyFont="1" applyBorder="1" applyAlignment="1">
      <alignment horizontal="left" wrapText="1"/>
    </xf>
    <xf numFmtId="43" fontId="27" fillId="0" borderId="28" xfId="5" quotePrefix="1" applyNumberFormat="1" applyFont="1" applyBorder="1" applyAlignment="1">
      <alignment horizontal="left" wrapText="1"/>
    </xf>
    <xf numFmtId="43" fontId="27" fillId="0" borderId="31" xfId="5" applyNumberFormat="1" applyFont="1" applyBorder="1"/>
    <xf numFmtId="0" fontId="8" fillId="0" borderId="28" xfId="5" applyFont="1" applyBorder="1" applyAlignment="1">
      <alignment wrapText="1"/>
    </xf>
    <xf numFmtId="43" fontId="8" fillId="0" borderId="29" xfId="5" applyNumberFormat="1" applyFont="1" applyBorder="1"/>
    <xf numFmtId="43" fontId="27" fillId="0" borderId="29" xfId="5" applyNumberFormat="1" applyFont="1" applyBorder="1" applyAlignment="1">
      <alignment wrapText="1"/>
    </xf>
    <xf numFmtId="43" fontId="27" fillId="0" borderId="31" xfId="5" applyNumberFormat="1" applyFont="1" applyBorder="1" applyAlignment="1">
      <alignment wrapText="1"/>
    </xf>
    <xf numFmtId="0" fontId="8" fillId="0" borderId="28" xfId="5" quotePrefix="1" applyFont="1" applyBorder="1" applyAlignment="1">
      <alignment horizontal="left" wrapText="1"/>
    </xf>
    <xf numFmtId="0" fontId="17" fillId="0" borderId="32" xfId="5" applyBorder="1" applyAlignment="1">
      <alignment horizontal="center"/>
    </xf>
    <xf numFmtId="0" fontId="17" fillId="0" borderId="7" xfId="5" applyBorder="1" applyAlignment="1">
      <alignment wrapText="1"/>
    </xf>
    <xf numFmtId="43" fontId="17" fillId="0" borderId="32" xfId="5" applyNumberFormat="1" applyBorder="1"/>
    <xf numFmtId="0" fontId="17" fillId="0" borderId="29" xfId="5" applyBorder="1"/>
    <xf numFmtId="0" fontId="17" fillId="0" borderId="33" xfId="5" applyBorder="1"/>
    <xf numFmtId="43" fontId="17" fillId="0" borderId="34" xfId="5" applyNumberFormat="1" applyBorder="1"/>
    <xf numFmtId="0" fontId="17" fillId="0" borderId="28" xfId="5" applyBorder="1" applyAlignment="1">
      <alignment wrapText="1"/>
    </xf>
    <xf numFmtId="0" fontId="8" fillId="0" borderId="27" xfId="5" applyFont="1" applyBorder="1"/>
    <xf numFmtId="0" fontId="8" fillId="0" borderId="29" xfId="5" applyFont="1" applyBorder="1" applyAlignment="1">
      <alignment horizontal="left" wrapText="1"/>
    </xf>
    <xf numFmtId="0" fontId="28" fillId="0" borderId="28" xfId="5" applyFont="1" applyBorder="1" applyAlignment="1">
      <alignment horizontal="center"/>
    </xf>
    <xf numFmtId="0" fontId="28" fillId="0" borderId="29" xfId="5" applyFont="1" applyBorder="1" applyAlignment="1">
      <alignment horizontal="center"/>
    </xf>
    <xf numFmtId="43" fontId="28" fillId="0" borderId="29" xfId="5" applyNumberFormat="1" applyFont="1" applyBorder="1"/>
    <xf numFmtId="0" fontId="28" fillId="0" borderId="28" xfId="5" applyFont="1" applyBorder="1"/>
    <xf numFmtId="43" fontId="28" fillId="0" borderId="31" xfId="5" applyNumberFormat="1" applyFont="1" applyBorder="1"/>
    <xf numFmtId="0" fontId="17" fillId="0" borderId="27" xfId="5" applyBorder="1"/>
    <xf numFmtId="0" fontId="8" fillId="0" borderId="28" xfId="5" applyFont="1" applyBorder="1" applyAlignment="1" applyProtection="1">
      <alignment wrapText="1"/>
    </xf>
    <xf numFmtId="43" fontId="8" fillId="0" borderId="28" xfId="5" applyNumberFormat="1" applyFont="1" applyBorder="1" applyAlignment="1" applyProtection="1">
      <alignment wrapText="1"/>
    </xf>
    <xf numFmtId="0" fontId="17" fillId="0" borderId="35" xfId="5" applyBorder="1"/>
    <xf numFmtId="0" fontId="17" fillId="0" borderId="34" xfId="5" applyBorder="1" applyAlignment="1">
      <alignment horizontal="center"/>
    </xf>
    <xf numFmtId="0" fontId="17" fillId="0" borderId="34" xfId="5" applyBorder="1"/>
    <xf numFmtId="43" fontId="17" fillId="0" borderId="36" xfId="5" applyNumberFormat="1" applyBorder="1"/>
    <xf numFmtId="0" fontId="17" fillId="0" borderId="37" xfId="5" applyBorder="1"/>
    <xf numFmtId="0" fontId="17" fillId="0" borderId="25" xfId="5" applyBorder="1"/>
    <xf numFmtId="0" fontId="29" fillId="0" borderId="25" xfId="5" applyFont="1" applyBorder="1"/>
    <xf numFmtId="43" fontId="30" fillId="0" borderId="24" xfId="5" applyNumberFormat="1" applyFont="1" applyBorder="1" applyAlignment="1">
      <alignment horizontal="center"/>
    </xf>
    <xf numFmtId="43" fontId="30" fillId="0" borderId="26" xfId="5" applyNumberFormat="1" applyFont="1" applyBorder="1" applyAlignment="1">
      <alignment horizontal="center"/>
    </xf>
    <xf numFmtId="0" fontId="29" fillId="0" borderId="0" xfId="5" applyFont="1" applyBorder="1"/>
    <xf numFmtId="43" fontId="30" fillId="0" borderId="0" xfId="5" applyNumberFormat="1" applyFont="1" applyBorder="1" applyAlignment="1">
      <alignment horizontal="center"/>
    </xf>
    <xf numFmtId="49" fontId="17" fillId="0" borderId="29" xfId="5" applyNumberFormat="1" applyBorder="1" applyAlignment="1">
      <alignment horizontal="center"/>
    </xf>
    <xf numFmtId="0" fontId="17" fillId="0" borderId="0" xfId="5" applyAlignment="1">
      <alignment horizontal="center"/>
    </xf>
    <xf numFmtId="49" fontId="27" fillId="0" borderId="40" xfId="5" applyNumberFormat="1" applyFont="1" applyBorder="1" applyAlignment="1">
      <alignment horizontal="center"/>
    </xf>
    <xf numFmtId="0" fontId="27" fillId="0" borderId="41" xfId="5" applyFont="1" applyBorder="1" applyAlignment="1">
      <alignment horizontal="center"/>
    </xf>
    <xf numFmtId="0" fontId="27" fillId="0" borderId="42" xfId="5" applyFont="1" applyBorder="1" applyAlignment="1">
      <alignment horizontal="center"/>
    </xf>
    <xf numFmtId="0" fontId="27" fillId="0" borderId="41" xfId="5" applyFont="1" applyBorder="1" applyAlignment="1">
      <alignment horizontal="left"/>
    </xf>
    <xf numFmtId="43" fontId="27" fillId="0" borderId="41" xfId="5" applyNumberFormat="1" applyFont="1" applyBorder="1" applyAlignment="1">
      <alignment horizontal="center"/>
    </xf>
    <xf numFmtId="43" fontId="27" fillId="0" borderId="17" xfId="5" applyNumberFormat="1" applyFont="1" applyBorder="1" applyAlignment="1">
      <alignment horizontal="center"/>
    </xf>
    <xf numFmtId="0" fontId="26" fillId="0" borderId="43" xfId="5" applyFont="1" applyBorder="1" applyAlignment="1">
      <alignment horizontal="center"/>
    </xf>
    <xf numFmtId="49" fontId="8" fillId="0" borderId="28" xfId="5" applyNumberFormat="1" applyFont="1" applyBorder="1" applyAlignment="1">
      <alignment horizontal="center"/>
    </xf>
    <xf numFmtId="0" fontId="26" fillId="0" borderId="29" xfId="5" applyFont="1" applyBorder="1" applyAlignment="1">
      <alignment horizontal="center"/>
    </xf>
    <xf numFmtId="0" fontId="8" fillId="0" borderId="28" xfId="5" applyFont="1" applyBorder="1" applyAlignment="1">
      <alignment horizontal="left"/>
    </xf>
    <xf numFmtId="43" fontId="8" fillId="0" borderId="28" xfId="5" applyNumberFormat="1" applyFont="1" applyBorder="1" applyAlignment="1">
      <alignment horizontal="center"/>
    </xf>
    <xf numFmtId="43" fontId="8" fillId="0" borderId="31" xfId="5" applyNumberFormat="1" applyFont="1" applyBorder="1" applyAlignment="1">
      <alignment horizontal="center"/>
    </xf>
    <xf numFmtId="0" fontId="26" fillId="0" borderId="40" xfId="5" applyFont="1" applyBorder="1" applyAlignment="1">
      <alignment horizontal="center"/>
    </xf>
    <xf numFmtId="0" fontId="26" fillId="0" borderId="41" xfId="5" applyFont="1" applyBorder="1" applyAlignment="1">
      <alignment horizontal="center"/>
    </xf>
    <xf numFmtId="0" fontId="11" fillId="0" borderId="29" xfId="5" applyFont="1" applyBorder="1" applyAlignment="1">
      <alignment horizontal="center"/>
    </xf>
    <xf numFmtId="0" fontId="17" fillId="0" borderId="1" xfId="5" applyFont="1" applyBorder="1" applyAlignment="1">
      <alignment wrapText="1"/>
    </xf>
    <xf numFmtId="43" fontId="8" fillId="0" borderId="29" xfId="5" applyNumberFormat="1" applyFont="1" applyBorder="1" applyAlignment="1">
      <alignment horizontal="center"/>
    </xf>
    <xf numFmtId="43" fontId="8" fillId="0" borderId="44" xfId="5" applyNumberFormat="1" applyFont="1" applyBorder="1" applyAlignment="1">
      <alignment horizontal="center"/>
    </xf>
    <xf numFmtId="43" fontId="27" fillId="0" borderId="44" xfId="5" applyNumberFormat="1" applyFont="1" applyBorder="1"/>
    <xf numFmtId="4" fontId="17" fillId="0" borderId="0" xfId="5" applyNumberFormat="1"/>
    <xf numFmtId="0" fontId="5" fillId="0" borderId="0" xfId="5" applyFont="1" applyBorder="1"/>
    <xf numFmtId="0" fontId="6" fillId="0" borderId="0" xfId="5" applyFont="1" applyBorder="1"/>
    <xf numFmtId="0" fontId="10" fillId="8" borderId="19" xfId="5" applyFont="1" applyFill="1" applyBorder="1" applyAlignment="1">
      <alignment horizontal="center"/>
    </xf>
    <xf numFmtId="0" fontId="10" fillId="8" borderId="20" xfId="5" applyFont="1" applyFill="1" applyBorder="1" applyAlignment="1">
      <alignment horizontal="center"/>
    </xf>
    <xf numFmtId="0" fontId="10" fillId="8" borderId="21" xfId="5" applyFont="1" applyFill="1" applyBorder="1" applyAlignment="1">
      <alignment horizontal="center"/>
    </xf>
    <xf numFmtId="0" fontId="10" fillId="0" borderId="24" xfId="5" applyFont="1" applyBorder="1" applyAlignment="1">
      <alignment horizontal="center"/>
    </xf>
    <xf numFmtId="0" fontId="10" fillId="0" borderId="25" xfId="5" applyFont="1" applyBorder="1" applyAlignment="1">
      <alignment horizontal="center"/>
    </xf>
    <xf numFmtId="0" fontId="10" fillId="8" borderId="29" xfId="5" applyFont="1" applyFill="1" applyBorder="1" applyAlignment="1">
      <alignment horizontal="center"/>
    </xf>
    <xf numFmtId="0" fontId="10" fillId="8" borderId="28" xfId="5" applyFont="1" applyFill="1" applyBorder="1" applyAlignment="1">
      <alignment horizontal="center"/>
    </xf>
    <xf numFmtId="0" fontId="10" fillId="8" borderId="28" xfId="5" applyFont="1" applyFill="1" applyBorder="1"/>
    <xf numFmtId="0" fontId="32" fillId="9" borderId="29" xfId="5" applyFont="1" applyFill="1" applyBorder="1" applyAlignment="1">
      <alignment horizontal="center"/>
    </xf>
    <xf numFmtId="0" fontId="10" fillId="9" borderId="28" xfId="5" applyFont="1" applyFill="1" applyBorder="1" applyAlignment="1">
      <alignment horizontal="center"/>
    </xf>
    <xf numFmtId="0" fontId="10" fillId="9" borderId="29" xfId="5" applyFont="1" applyFill="1" applyBorder="1" applyAlignment="1">
      <alignment horizontal="center"/>
    </xf>
    <xf numFmtId="0" fontId="10" fillId="9" borderId="28" xfId="5" applyFont="1" applyFill="1" applyBorder="1" applyAlignment="1">
      <alignment vertical="center"/>
    </xf>
    <xf numFmtId="0" fontId="32" fillId="0" borderId="29" xfId="5" applyFont="1" applyBorder="1" applyAlignment="1">
      <alignment horizontal="center"/>
    </xf>
    <xf numFmtId="0" fontId="32" fillId="0" borderId="28" xfId="5" applyFont="1" applyBorder="1" applyAlignment="1">
      <alignment horizontal="center"/>
    </xf>
    <xf numFmtId="0" fontId="5" fillId="0" borderId="3" xfId="5" applyFont="1" applyBorder="1" applyAlignment="1">
      <alignment wrapText="1"/>
    </xf>
    <xf numFmtId="0" fontId="32" fillId="0" borderId="28" xfId="5" applyFont="1" applyBorder="1"/>
    <xf numFmtId="0" fontId="32" fillId="0" borderId="33" xfId="5" applyFont="1" applyBorder="1"/>
    <xf numFmtId="0" fontId="32" fillId="0" borderId="3" xfId="5" applyFont="1" applyBorder="1"/>
    <xf numFmtId="0" fontId="32" fillId="0" borderId="3" xfId="5" applyFont="1" applyBorder="1" applyAlignment="1">
      <alignment wrapText="1"/>
    </xf>
    <xf numFmtId="0" fontId="10" fillId="8" borderId="47" xfId="5" applyFont="1" applyFill="1" applyBorder="1" applyAlignment="1">
      <alignment horizontal="left" wrapText="1"/>
    </xf>
    <xf numFmtId="0" fontId="10" fillId="9" borderId="28" xfId="5" applyFont="1" applyFill="1" applyBorder="1" applyAlignment="1">
      <alignment vertical="center" wrapText="1"/>
    </xf>
    <xf numFmtId="0" fontId="10" fillId="9" borderId="3" xfId="5" applyFont="1" applyFill="1" applyBorder="1" applyAlignment="1">
      <alignment vertical="center" wrapText="1"/>
    </xf>
    <xf numFmtId="0" fontId="10" fillId="0" borderId="28" xfId="5" applyFont="1" applyBorder="1" applyAlignment="1">
      <alignment horizontal="center"/>
    </xf>
    <xf numFmtId="0" fontId="10" fillId="8" borderId="29" xfId="5" quotePrefix="1" applyFont="1" applyFill="1" applyBorder="1" applyAlignment="1">
      <alignment horizontal="center"/>
    </xf>
    <xf numFmtId="0" fontId="10" fillId="9" borderId="29" xfId="5" applyFont="1" applyFill="1" applyBorder="1"/>
    <xf numFmtId="0" fontId="10" fillId="9" borderId="29" xfId="5" applyFont="1" applyFill="1" applyBorder="1" applyAlignment="1">
      <alignment horizontal="left" vertical="center" wrapText="1"/>
    </xf>
    <xf numFmtId="0" fontId="10" fillId="0" borderId="29" xfId="5" applyFont="1" applyBorder="1"/>
    <xf numFmtId="0" fontId="10" fillId="0" borderId="29" xfId="5" quotePrefix="1" applyFont="1" applyBorder="1" applyAlignment="1">
      <alignment horizontal="center"/>
    </xf>
    <xf numFmtId="0" fontId="32" fillId="0" borderId="32" xfId="5" applyFont="1" applyBorder="1" applyAlignment="1">
      <alignment horizontal="center"/>
    </xf>
    <xf numFmtId="0" fontId="5" fillId="0" borderId="28" xfId="5" applyFont="1" applyBorder="1" applyAlignment="1">
      <alignment wrapText="1"/>
    </xf>
    <xf numFmtId="0" fontId="32" fillId="0" borderId="28" xfId="5" applyFont="1" applyBorder="1" applyAlignment="1">
      <alignment wrapText="1"/>
    </xf>
    <xf numFmtId="0" fontId="32" fillId="2" borderId="32" xfId="5" applyFont="1" applyFill="1" applyBorder="1" applyAlignment="1">
      <alignment horizontal="center"/>
    </xf>
    <xf numFmtId="0" fontId="32" fillId="2" borderId="34" xfId="5" applyFont="1" applyFill="1" applyBorder="1" applyAlignment="1">
      <alignment horizontal="center"/>
    </xf>
    <xf numFmtId="0" fontId="32" fillId="2" borderId="34" xfId="5" applyFont="1" applyFill="1" applyBorder="1" applyAlignment="1">
      <alignment wrapText="1"/>
    </xf>
    <xf numFmtId="0" fontId="5" fillId="2" borderId="12" xfId="5" applyFont="1" applyFill="1" applyBorder="1"/>
    <xf numFmtId="0" fontId="23" fillId="2" borderId="12" xfId="5" applyFont="1" applyFill="1" applyBorder="1"/>
    <xf numFmtId="0" fontId="5" fillId="2" borderId="0" xfId="5" applyFont="1" applyFill="1" applyBorder="1"/>
    <xf numFmtId="0" fontId="23" fillId="2" borderId="0" xfId="5" applyFont="1" applyFill="1" applyBorder="1"/>
    <xf numFmtId="43" fontId="23" fillId="2" borderId="0" xfId="5" applyNumberFormat="1" applyFont="1" applyFill="1" applyBorder="1" applyAlignment="1"/>
    <xf numFmtId="43" fontId="23" fillId="2" borderId="0" xfId="5" applyNumberFormat="1" applyFont="1" applyFill="1" applyBorder="1" applyAlignment="1">
      <alignment horizontal="center"/>
    </xf>
    <xf numFmtId="0" fontId="32" fillId="2" borderId="42" xfId="5" applyFont="1" applyFill="1" applyBorder="1" applyAlignment="1">
      <alignment horizontal="center"/>
    </xf>
    <xf numFmtId="0" fontId="32" fillId="2" borderId="41" xfId="5" applyFont="1" applyFill="1" applyBorder="1" applyAlignment="1">
      <alignment horizontal="center"/>
    </xf>
    <xf numFmtId="0" fontId="32" fillId="2" borderId="41" xfId="5" applyFont="1" applyFill="1" applyBorder="1" applyAlignment="1">
      <alignment wrapText="1"/>
    </xf>
    <xf numFmtId="0" fontId="32" fillId="2" borderId="41" xfId="5" applyFont="1" applyFill="1" applyBorder="1"/>
    <xf numFmtId="43" fontId="32" fillId="2" borderId="42" xfId="5" applyNumberFormat="1" applyFont="1" applyFill="1" applyBorder="1"/>
    <xf numFmtId="49" fontId="5" fillId="0" borderId="2" xfId="4" applyNumberFormat="1" applyFont="1" applyFill="1" applyBorder="1" applyAlignment="1">
      <alignment horizontal="left"/>
    </xf>
    <xf numFmtId="164" fontId="5" fillId="0" borderId="9" xfId="4" applyNumberFormat="1" applyFont="1" applyFill="1" applyBorder="1" applyAlignment="1">
      <alignment horizontal="center" vertical="center" wrapText="1"/>
    </xf>
    <xf numFmtId="49" fontId="5" fillId="0" borderId="2" xfId="4" applyNumberFormat="1" applyFont="1" applyFill="1" applyBorder="1" applyAlignment="1">
      <alignment horizontal="left"/>
    </xf>
    <xf numFmtId="49" fontId="10" fillId="8" borderId="29" xfId="5" applyNumberFormat="1" applyFont="1" applyFill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/>
    </xf>
    <xf numFmtId="0" fontId="19" fillId="0" borderId="2" xfId="3" applyFont="1" applyBorder="1" applyAlignment="1">
      <alignment horizontal="center" vertical="center" wrapText="1"/>
    </xf>
    <xf numFmtId="4" fontId="19" fillId="0" borderId="9" xfId="3" applyNumberFormat="1" applyFont="1" applyBorder="1" applyAlignment="1">
      <alignment horizontal="center" vertical="top" wrapText="1"/>
    </xf>
    <xf numFmtId="49" fontId="5" fillId="0" borderId="2" xfId="4" applyNumberFormat="1" applyFont="1" applyFill="1" applyBorder="1" applyAlignment="1">
      <alignment horizontal="left"/>
    </xf>
    <xf numFmtId="49" fontId="6" fillId="0" borderId="9" xfId="4" applyNumberFormat="1" applyFont="1" applyFill="1" applyBorder="1" applyAlignment="1">
      <alignment horizontal="center" vertical="top"/>
    </xf>
    <xf numFmtId="49" fontId="5" fillId="0" borderId="9" xfId="4" applyNumberFormat="1" applyFont="1" applyFill="1" applyBorder="1" applyAlignment="1">
      <alignment horizontal="center" wrapText="1"/>
    </xf>
    <xf numFmtId="0" fontId="4" fillId="0" borderId="9" xfId="3" applyFont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left" wrapText="1"/>
    </xf>
    <xf numFmtId="49" fontId="5" fillId="0" borderId="2" xfId="4" applyNumberFormat="1" applyFont="1" applyFill="1" applyBorder="1" applyAlignment="1">
      <alignment horizontal="left"/>
    </xf>
    <xf numFmtId="0" fontId="3" fillId="2" borderId="0" xfId="3" applyFont="1" applyFill="1" applyBorder="1" applyAlignment="1"/>
    <xf numFmtId="49" fontId="5" fillId="0" borderId="2" xfId="4" applyNumberFormat="1" applyFont="1" applyFill="1" applyBorder="1" applyAlignment="1">
      <alignment horizontal="left"/>
    </xf>
    <xf numFmtId="0" fontId="32" fillId="0" borderId="42" xfId="5" applyFont="1" applyBorder="1" applyAlignment="1">
      <alignment horizontal="center"/>
    </xf>
    <xf numFmtId="0" fontId="32" fillId="0" borderId="41" xfId="5" applyFont="1" applyBorder="1" applyAlignment="1">
      <alignment horizontal="center"/>
    </xf>
    <xf numFmtId="0" fontId="17" fillId="0" borderId="0" xfId="5" applyBorder="1"/>
    <xf numFmtId="0" fontId="10" fillId="8" borderId="41" xfId="5" applyFont="1" applyFill="1" applyBorder="1" applyAlignment="1">
      <alignment horizontal="center"/>
    </xf>
    <xf numFmtId="49" fontId="5" fillId="0" borderId="2" xfId="4" applyNumberFormat="1" applyFont="1" applyFill="1" applyBorder="1" applyAlignment="1">
      <alignment horizontal="left"/>
    </xf>
    <xf numFmtId="49" fontId="5" fillId="0" borderId="2" xfId="4" applyNumberFormat="1" applyFont="1" applyFill="1" applyBorder="1" applyAlignment="1">
      <alignment horizontal="left"/>
    </xf>
    <xf numFmtId="0" fontId="17" fillId="2" borderId="0" xfId="5" applyFill="1"/>
    <xf numFmtId="0" fontId="17" fillId="2" borderId="0" xfId="5" applyFill="1" applyBorder="1"/>
    <xf numFmtId="0" fontId="26" fillId="2" borderId="17" xfId="5" applyFont="1" applyFill="1" applyBorder="1" applyAlignment="1">
      <alignment horizontal="center"/>
    </xf>
    <xf numFmtId="0" fontId="26" fillId="2" borderId="22" xfId="5" applyFont="1" applyFill="1" applyBorder="1" applyAlignment="1">
      <alignment horizontal="center"/>
    </xf>
    <xf numFmtId="0" fontId="26" fillId="2" borderId="26" xfId="5" applyFont="1" applyFill="1" applyBorder="1" applyAlignment="1">
      <alignment horizontal="center"/>
    </xf>
    <xf numFmtId="43" fontId="27" fillId="2" borderId="30" xfId="5" applyNumberFormat="1" applyFont="1" applyFill="1" applyBorder="1"/>
    <xf numFmtId="43" fontId="8" fillId="2" borderId="31" xfId="5" applyNumberFormat="1" applyFont="1" applyFill="1" applyBorder="1"/>
    <xf numFmtId="43" fontId="17" fillId="2" borderId="31" xfId="5" applyNumberFormat="1" applyFill="1" applyBorder="1"/>
    <xf numFmtId="43" fontId="27" fillId="2" borderId="31" xfId="5" applyNumberFormat="1" applyFont="1" applyFill="1" applyBorder="1"/>
    <xf numFmtId="43" fontId="27" fillId="2" borderId="31" xfId="5" applyNumberFormat="1" applyFont="1" applyFill="1" applyBorder="1" applyAlignment="1">
      <alignment wrapText="1"/>
    </xf>
    <xf numFmtId="43" fontId="28" fillId="2" borderId="31" xfId="5" applyNumberFormat="1" applyFont="1" applyFill="1" applyBorder="1"/>
    <xf numFmtId="43" fontId="17" fillId="2" borderId="36" xfId="5" applyNumberFormat="1" applyFill="1" applyBorder="1"/>
    <xf numFmtId="43" fontId="30" fillId="2" borderId="26" xfId="5" applyNumberFormat="1" applyFont="1" applyFill="1" applyBorder="1" applyAlignment="1">
      <alignment horizontal="center"/>
    </xf>
    <xf numFmtId="43" fontId="30" fillId="2" borderId="0" xfId="5" applyNumberFormat="1" applyFont="1" applyFill="1" applyBorder="1" applyAlignment="1">
      <alignment horizontal="center"/>
    </xf>
    <xf numFmtId="43" fontId="27" fillId="2" borderId="17" xfId="5" applyNumberFormat="1" applyFont="1" applyFill="1" applyBorder="1" applyAlignment="1">
      <alignment horizontal="center"/>
    </xf>
    <xf numFmtId="43" fontId="8" fillId="2" borderId="31" xfId="5" applyNumberFormat="1" applyFont="1" applyFill="1" applyBorder="1" applyAlignment="1">
      <alignment horizontal="center"/>
    </xf>
    <xf numFmtId="43" fontId="8" fillId="2" borderId="44" xfId="5" applyNumberFormat="1" applyFont="1" applyFill="1" applyBorder="1" applyAlignment="1">
      <alignment horizontal="center"/>
    </xf>
    <xf numFmtId="43" fontId="27" fillId="2" borderId="44" xfId="5" applyNumberFormat="1" applyFont="1" applyFill="1" applyBorder="1"/>
    <xf numFmtId="43" fontId="30" fillId="2" borderId="24" xfId="5" applyNumberFormat="1" applyFont="1" applyFill="1" applyBorder="1" applyAlignment="1">
      <alignment horizontal="center"/>
    </xf>
    <xf numFmtId="0" fontId="10" fillId="2" borderId="42" xfId="5" applyFont="1" applyFill="1" applyBorder="1" applyAlignment="1">
      <alignment horizontal="center"/>
    </xf>
    <xf numFmtId="0" fontId="10" fillId="2" borderId="39" xfId="5" applyFont="1" applyFill="1" applyBorder="1" applyAlignment="1">
      <alignment horizontal="center"/>
    </xf>
    <xf numFmtId="0" fontId="10" fillId="2" borderId="25" xfId="5" applyFont="1" applyFill="1" applyBorder="1" applyAlignment="1">
      <alignment horizontal="center"/>
    </xf>
    <xf numFmtId="43" fontId="10" fillId="2" borderId="46" xfId="5" applyNumberFormat="1" applyFont="1" applyFill="1" applyBorder="1"/>
    <xf numFmtId="43" fontId="10" fillId="8" borderId="28" xfId="5" applyNumberFormat="1" applyFont="1" applyFill="1" applyBorder="1" applyAlignment="1">
      <alignment horizontal="center"/>
    </xf>
    <xf numFmtId="43" fontId="10" fillId="8" borderId="46" xfId="5" applyNumberFormat="1" applyFont="1" applyFill="1" applyBorder="1" applyAlignment="1">
      <alignment horizontal="center"/>
    </xf>
    <xf numFmtId="43" fontId="10" fillId="9" borderId="28" xfId="5" applyNumberFormat="1" applyFont="1" applyFill="1" applyBorder="1" applyAlignment="1">
      <alignment horizontal="center"/>
    </xf>
    <xf numFmtId="43" fontId="10" fillId="9" borderId="29" xfId="5" applyNumberFormat="1" applyFont="1" applyFill="1" applyBorder="1" applyAlignment="1">
      <alignment horizontal="center"/>
    </xf>
    <xf numFmtId="43" fontId="32" fillId="0" borderId="29" xfId="5" applyNumberFormat="1" applyFont="1" applyBorder="1" applyAlignment="1">
      <alignment horizontal="center"/>
    </xf>
    <xf numFmtId="43" fontId="32" fillId="0" borderId="46" xfId="5" applyNumberFormat="1" applyFont="1" applyBorder="1" applyAlignment="1">
      <alignment horizontal="center"/>
    </xf>
    <xf numFmtId="43" fontId="10" fillId="8" borderId="29" xfId="5" applyNumberFormat="1" applyFont="1" applyFill="1" applyBorder="1" applyAlignment="1">
      <alignment horizontal="center"/>
    </xf>
    <xf numFmtId="43" fontId="10" fillId="0" borderId="29" xfId="5" applyNumberFormat="1" applyFont="1" applyBorder="1" applyAlignment="1">
      <alignment horizontal="center"/>
    </xf>
    <xf numFmtId="43" fontId="32" fillId="0" borderId="28" xfId="5" applyNumberFormat="1" applyFont="1" applyBorder="1" applyAlignment="1">
      <alignment horizontal="center"/>
    </xf>
    <xf numFmtId="43" fontId="10" fillId="8" borderId="29" xfId="5" applyNumberFormat="1" applyFont="1" applyFill="1" applyBorder="1" applyAlignment="1">
      <alignment horizontal="center" wrapText="1"/>
    </xf>
    <xf numFmtId="43" fontId="32" fillId="0" borderId="34" xfId="5" applyNumberFormat="1" applyFont="1" applyBorder="1" applyAlignment="1">
      <alignment horizontal="center"/>
    </xf>
    <xf numFmtId="43" fontId="32" fillId="2" borderId="32" xfId="5" applyNumberFormat="1" applyFont="1" applyFill="1" applyBorder="1" applyAlignment="1">
      <alignment horizontal="center"/>
    </xf>
    <xf numFmtId="43" fontId="10" fillId="2" borderId="12" xfId="5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6" fillId="0" borderId="2" xfId="0" applyFont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36" fillId="0" borderId="2" xfId="0" applyFont="1" applyBorder="1" applyAlignment="1">
      <alignment wrapText="1"/>
    </xf>
    <xf numFmtId="0" fontId="7" fillId="0" borderId="2" xfId="0" applyFont="1" applyBorder="1"/>
    <xf numFmtId="4" fontId="37" fillId="0" borderId="2" xfId="0" applyNumberFormat="1" applyFont="1" applyBorder="1" applyAlignment="1">
      <alignment vertical="center"/>
    </xf>
    <xf numFmtId="4" fontId="38" fillId="0" borderId="2" xfId="0" applyNumberFormat="1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vertical="center" wrapText="1"/>
    </xf>
    <xf numFmtId="0" fontId="39" fillId="3" borderId="2" xfId="0" applyFont="1" applyFill="1" applyBorder="1" applyAlignment="1">
      <alignment vertical="center" wrapText="1"/>
    </xf>
    <xf numFmtId="4" fontId="39" fillId="3" borderId="2" xfId="0" applyNumberFormat="1" applyFont="1" applyFill="1" applyBorder="1" applyAlignment="1">
      <alignment vertical="center"/>
    </xf>
    <xf numFmtId="4" fontId="0" fillId="0" borderId="0" xfId="0" applyNumberFormat="1"/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0" fillId="4" borderId="6" xfId="0" applyFont="1" applyFill="1" applyBorder="1" applyAlignment="1">
      <alignment vertical="center" wrapText="1"/>
    </xf>
    <xf numFmtId="0" fontId="6" fillId="0" borderId="2" xfId="0" applyFont="1" applyBorder="1"/>
    <xf numFmtId="4" fontId="36" fillId="0" borderId="2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/>
    </xf>
    <xf numFmtId="4" fontId="41" fillId="3" borderId="2" xfId="0" applyNumberFormat="1" applyFont="1" applyFill="1" applyBorder="1"/>
    <xf numFmtId="0" fontId="40" fillId="4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6" fillId="0" borderId="0" xfId="0" applyFont="1"/>
    <xf numFmtId="0" fontId="31" fillId="0" borderId="0" xfId="5" applyFont="1" applyBorder="1" applyAlignment="1"/>
    <xf numFmtId="0" fontId="31" fillId="0" borderId="0" xfId="5" quotePrefix="1" applyFont="1" applyBorder="1" applyAlignment="1"/>
    <xf numFmtId="4" fontId="42" fillId="0" borderId="2" xfId="4" applyNumberFormat="1" applyFont="1" applyFill="1" applyBorder="1" applyAlignment="1">
      <alignment horizontal="right"/>
    </xf>
    <xf numFmtId="4" fontId="42" fillId="0" borderId="0" xfId="4" applyNumberFormat="1" applyFont="1" applyFill="1" applyBorder="1" applyAlignment="1">
      <alignment horizontal="right"/>
    </xf>
    <xf numFmtId="0" fontId="3" fillId="2" borderId="0" xfId="3" applyFont="1" applyFill="1"/>
    <xf numFmtId="0" fontId="1" fillId="0" borderId="0" xfId="3"/>
    <xf numFmtId="0" fontId="14" fillId="2" borderId="2" xfId="3" applyFont="1" applyFill="1" applyBorder="1" applyAlignment="1">
      <alignment vertical="center"/>
    </xf>
    <xf numFmtId="0" fontId="14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49" fontId="43" fillId="10" borderId="2" xfId="3" applyNumberFormat="1" applyFont="1" applyFill="1" applyBorder="1" applyAlignment="1" applyProtection="1">
      <alignment horizontal="center" vertical="center" wrapText="1"/>
      <protection locked="0"/>
    </xf>
    <xf numFmtId="49" fontId="43" fillId="10" borderId="2" xfId="3" applyNumberFormat="1" applyFont="1" applyFill="1" applyBorder="1" applyAlignment="1" applyProtection="1">
      <alignment horizontal="left" vertical="center" wrapText="1"/>
      <protection locked="0"/>
    </xf>
    <xf numFmtId="4" fontId="6" fillId="2" borderId="2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49" fontId="44" fillId="10" borderId="2" xfId="3" applyNumberFormat="1" applyFont="1" applyFill="1" applyBorder="1" applyAlignment="1" applyProtection="1">
      <alignment horizontal="center" vertical="center" wrapText="1"/>
      <protection locked="0"/>
    </xf>
    <xf numFmtId="49" fontId="44" fillId="10" borderId="2" xfId="3" applyNumberFormat="1" applyFont="1" applyFill="1" applyBorder="1" applyAlignment="1" applyProtection="1">
      <alignment horizontal="left" vertical="center" wrapText="1"/>
      <protection locked="0"/>
    </xf>
    <xf numFmtId="4" fontId="5" fillId="2" borderId="2" xfId="3" applyNumberFormat="1" applyFont="1" applyFill="1" applyBorder="1" applyAlignment="1">
      <alignment vertical="center"/>
    </xf>
    <xf numFmtId="4" fontId="42" fillId="2" borderId="2" xfId="3" applyNumberFormat="1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2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5" fillId="2" borderId="2" xfId="3" applyFont="1" applyFill="1" applyBorder="1" applyAlignment="1">
      <alignment vertical="center"/>
    </xf>
    <xf numFmtId="0" fontId="14" fillId="2" borderId="2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vertical="center"/>
    </xf>
    <xf numFmtId="0" fontId="5" fillId="2" borderId="48" xfId="3" applyFont="1" applyFill="1" applyBorder="1" applyAlignment="1">
      <alignment vertical="center"/>
    </xf>
    <xf numFmtId="49" fontId="44" fillId="10" borderId="49" xfId="3" applyNumberFormat="1" applyFont="1" applyFill="1" applyBorder="1" applyAlignment="1" applyProtection="1">
      <alignment horizontal="center" vertical="center" wrapText="1"/>
      <protection locked="0"/>
    </xf>
    <xf numFmtId="49" fontId="44" fillId="10" borderId="49" xfId="3" applyNumberFormat="1" applyFont="1" applyFill="1" applyBorder="1" applyAlignment="1" applyProtection="1">
      <alignment horizontal="left" vertical="center" wrapText="1"/>
      <protection locked="0"/>
    </xf>
    <xf numFmtId="0" fontId="6" fillId="2" borderId="49" xfId="3" applyFont="1" applyFill="1" applyBorder="1" applyAlignment="1">
      <alignment vertical="center"/>
    </xf>
    <xf numFmtId="4" fontId="5" fillId="2" borderId="49" xfId="3" applyNumberFormat="1" applyFont="1" applyFill="1" applyBorder="1" applyAlignment="1">
      <alignment vertical="center"/>
    </xf>
    <xf numFmtId="0" fontId="14" fillId="2" borderId="9" xfId="3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vertical="center"/>
    </xf>
    <xf numFmtId="4" fontId="5" fillId="2" borderId="9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0" xfId="3" applyFont="1" applyFill="1"/>
    <xf numFmtId="3" fontId="42" fillId="2" borderId="0" xfId="3" applyNumberFormat="1" applyFont="1" applyFill="1"/>
    <xf numFmtId="0" fontId="3" fillId="2" borderId="0" xfId="3" applyFont="1" applyFill="1" applyAlignment="1"/>
    <xf numFmtId="4" fontId="45" fillId="0" borderId="0" xfId="0" applyNumberFormat="1" applyFont="1"/>
    <xf numFmtId="0" fontId="31" fillId="0" borderId="0" xfId="5" quotePrefix="1" applyFont="1" applyBorder="1" applyAlignment="1">
      <alignment horizontal="left"/>
    </xf>
    <xf numFmtId="0" fontId="31" fillId="0" borderId="0" xfId="5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15" fillId="2" borderId="0" xfId="3" applyFont="1" applyFill="1" applyAlignment="1">
      <alignment horizontal="center"/>
    </xf>
    <xf numFmtId="43" fontId="23" fillId="2" borderId="0" xfId="5" applyNumberFormat="1" applyFont="1" applyFill="1" applyBorder="1" applyAlignment="1">
      <alignment horizontal="center"/>
    </xf>
    <xf numFmtId="0" fontId="10" fillId="8" borderId="41" xfId="5" applyFont="1" applyFill="1" applyBorder="1" applyAlignment="1">
      <alignment horizontal="center"/>
    </xf>
    <xf numFmtId="0" fontId="10" fillId="8" borderId="0" xfId="5" applyFont="1" applyFill="1" applyBorder="1" applyAlignment="1">
      <alignment horizontal="center"/>
    </xf>
    <xf numFmtId="0" fontId="10" fillId="8" borderId="45" xfId="5" applyFont="1" applyFill="1" applyBorder="1" applyAlignment="1">
      <alignment horizontal="center"/>
    </xf>
    <xf numFmtId="0" fontId="10" fillId="8" borderId="42" xfId="5" applyFont="1" applyFill="1" applyBorder="1" applyAlignment="1">
      <alignment horizontal="center" wrapText="1"/>
    </xf>
    <xf numFmtId="0" fontId="10" fillId="8" borderId="39" xfId="5" applyFont="1" applyFill="1" applyBorder="1" applyAlignment="1">
      <alignment horizontal="center" wrapText="1"/>
    </xf>
    <xf numFmtId="0" fontId="10" fillId="8" borderId="42" xfId="5" applyFont="1" applyFill="1" applyBorder="1" applyAlignment="1">
      <alignment horizontal="center" vertical="center"/>
    </xf>
    <xf numFmtId="0" fontId="10" fillId="8" borderId="39" xfId="5" applyFont="1" applyFill="1" applyBorder="1" applyAlignment="1">
      <alignment horizontal="center" vertical="center"/>
    </xf>
    <xf numFmtId="0" fontId="34" fillId="0" borderId="0" xfId="5" applyFont="1" applyBorder="1" applyAlignment="1">
      <alignment horizontal="center" vertical="center" wrapText="1"/>
    </xf>
    <xf numFmtId="0" fontId="26" fillId="0" borderId="13" xfId="5" applyFont="1" applyBorder="1" applyAlignment="1">
      <alignment horizontal="center"/>
    </xf>
    <xf numFmtId="0" fontId="26" fillId="0" borderId="14" xfId="5" applyFont="1" applyBorder="1" applyAlignment="1">
      <alignment horizontal="center"/>
    </xf>
    <xf numFmtId="0" fontId="26" fillId="0" borderId="15" xfId="5" applyFont="1" applyBorder="1" applyAlignment="1">
      <alignment horizontal="center"/>
    </xf>
    <xf numFmtId="0" fontId="26" fillId="0" borderId="38" xfId="5" applyFont="1" applyBorder="1" applyAlignment="1">
      <alignment horizontal="center" vertical="center"/>
    </xf>
    <xf numFmtId="0" fontId="26" fillId="0" borderId="39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26" fillId="0" borderId="22" xfId="5" applyFont="1" applyBorder="1" applyAlignment="1">
      <alignment horizontal="center" vertical="center"/>
    </xf>
    <xf numFmtId="0" fontId="17" fillId="0" borderId="0" xfId="5" quotePrefix="1" applyBorder="1" applyAlignment="1">
      <alignment horizontal="left"/>
    </xf>
    <xf numFmtId="0" fontId="17" fillId="0" borderId="0" xfId="5" applyBorder="1"/>
    <xf numFmtId="0" fontId="25" fillId="0" borderId="0" xfId="5" quotePrefix="1" applyFont="1" applyAlignment="1">
      <alignment horizontal="center" wrapText="1"/>
    </xf>
    <xf numFmtId="0" fontId="25" fillId="0" borderId="0" xfId="5" applyFont="1" applyAlignment="1">
      <alignment horizontal="center" wrapText="1"/>
    </xf>
    <xf numFmtId="0" fontId="10" fillId="2" borderId="0" xfId="3" applyFont="1" applyFill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6" fillId="0" borderId="0" xfId="4" applyFont="1" applyBorder="1" applyAlignment="1">
      <alignment horizontal="left" vertical="top"/>
    </xf>
    <xf numFmtId="49" fontId="6" fillId="2" borderId="8" xfId="4" applyNumberFormat="1" applyFont="1" applyFill="1" applyBorder="1" applyAlignment="1">
      <alignment horizontal="center"/>
    </xf>
    <xf numFmtId="49" fontId="6" fillId="2" borderId="9" xfId="4" applyNumberFormat="1" applyFont="1" applyFill="1" applyBorder="1" applyAlignment="1">
      <alignment horizontal="center"/>
    </xf>
    <xf numFmtId="0" fontId="4" fillId="0" borderId="4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4" fontId="19" fillId="0" borderId="4" xfId="3" applyNumberFormat="1" applyFont="1" applyBorder="1" applyAlignment="1">
      <alignment horizontal="center" vertical="top" wrapText="1"/>
    </xf>
    <xf numFmtId="4" fontId="19" fillId="0" borderId="8" xfId="3" applyNumberFormat="1" applyFont="1" applyBorder="1" applyAlignment="1">
      <alignment horizontal="center" vertical="top" wrapText="1"/>
    </xf>
    <xf numFmtId="4" fontId="19" fillId="0" borderId="9" xfId="3" applyNumberFormat="1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4" fontId="19" fillId="0" borderId="10" xfId="3" applyNumberFormat="1" applyFont="1" applyBorder="1" applyAlignment="1">
      <alignment horizontal="center" vertical="top" wrapText="1"/>
    </xf>
    <xf numFmtId="4" fontId="19" fillId="0" borderId="11" xfId="3" applyNumberFormat="1" applyFont="1" applyBorder="1" applyAlignment="1">
      <alignment horizontal="center" vertical="top" wrapText="1"/>
    </xf>
    <xf numFmtId="0" fontId="6" fillId="0" borderId="2" xfId="4" applyFont="1" applyFill="1" applyBorder="1" applyAlignment="1">
      <alignment horizontal="center" vertical="top"/>
    </xf>
    <xf numFmtId="49" fontId="5" fillId="0" borderId="2" xfId="4" applyNumberFormat="1" applyFont="1" applyFill="1" applyBorder="1" applyAlignment="1">
      <alignment horizontal="left" wrapText="1"/>
    </xf>
    <xf numFmtId="0" fontId="19" fillId="0" borderId="2" xfId="3" applyFont="1" applyBorder="1" applyAlignment="1">
      <alignment horizontal="center" vertical="center" wrapText="1"/>
    </xf>
    <xf numFmtId="4" fontId="19" fillId="0" borderId="2" xfId="3" applyNumberFormat="1" applyFont="1" applyBorder="1" applyAlignment="1">
      <alignment horizontal="center" vertical="top" wrapText="1"/>
    </xf>
    <xf numFmtId="49" fontId="6" fillId="0" borderId="4" xfId="4" applyNumberFormat="1" applyFont="1" applyFill="1" applyBorder="1" applyAlignment="1">
      <alignment horizontal="center" vertical="top"/>
    </xf>
    <xf numFmtId="49" fontId="6" fillId="0" borderId="8" xfId="4" applyNumberFormat="1" applyFont="1" applyFill="1" applyBorder="1" applyAlignment="1">
      <alignment horizontal="center" vertical="top"/>
    </xf>
    <xf numFmtId="49" fontId="6" fillId="0" borderId="9" xfId="4" applyNumberFormat="1" applyFont="1" applyFill="1" applyBorder="1" applyAlignment="1">
      <alignment horizontal="center" vertical="top"/>
    </xf>
    <xf numFmtId="49" fontId="5" fillId="0" borderId="4" xfId="4" applyNumberFormat="1" applyFont="1" applyFill="1" applyBorder="1" applyAlignment="1">
      <alignment horizontal="center" wrapText="1"/>
    </xf>
    <xf numFmtId="49" fontId="5" fillId="0" borderId="8" xfId="4" applyNumberFormat="1" applyFont="1" applyFill="1" applyBorder="1" applyAlignment="1">
      <alignment horizontal="center" wrapText="1"/>
    </xf>
    <xf numFmtId="49" fontId="5" fillId="0" borderId="9" xfId="4" applyNumberFormat="1" applyFont="1" applyFill="1" applyBorder="1" applyAlignment="1">
      <alignment horizontal="center" wrapText="1"/>
    </xf>
    <xf numFmtId="4" fontId="19" fillId="0" borderId="4" xfId="3" applyNumberFormat="1" applyFont="1" applyBorder="1" applyAlignment="1">
      <alignment horizontal="center" vertical="center" wrapText="1"/>
    </xf>
    <xf numFmtId="4" fontId="19" fillId="0" borderId="8" xfId="3" applyNumberFormat="1" applyFont="1" applyBorder="1" applyAlignment="1">
      <alignment horizontal="center" vertical="center" wrapText="1"/>
    </xf>
    <xf numFmtId="4" fontId="19" fillId="0" borderId="9" xfId="3" applyNumberFormat="1" applyFont="1" applyBorder="1" applyAlignment="1">
      <alignment horizontal="center" vertical="center" wrapText="1"/>
    </xf>
    <xf numFmtId="49" fontId="5" fillId="0" borderId="4" xfId="4" applyNumberFormat="1" applyFont="1" applyFill="1" applyBorder="1" applyAlignment="1">
      <alignment horizontal="center" vertical="center"/>
    </xf>
    <xf numFmtId="49" fontId="5" fillId="0" borderId="9" xfId="4" applyNumberFormat="1" applyFont="1" applyFill="1" applyBorder="1" applyAlignment="1">
      <alignment horizontal="center" vertical="center"/>
    </xf>
    <xf numFmtId="4" fontId="5" fillId="0" borderId="4" xfId="4" applyNumberFormat="1" applyFont="1" applyFill="1" applyBorder="1" applyAlignment="1">
      <alignment horizontal="center" vertical="center"/>
    </xf>
    <xf numFmtId="4" fontId="5" fillId="0" borderId="9" xfId="4" applyNumberFormat="1" applyFont="1" applyFill="1" applyBorder="1" applyAlignment="1">
      <alignment horizontal="center" vertical="center"/>
    </xf>
    <xf numFmtId="49" fontId="5" fillId="0" borderId="4" xfId="4" applyNumberFormat="1" applyFont="1" applyFill="1" applyBorder="1" applyAlignment="1">
      <alignment horizontal="center"/>
    </xf>
    <xf numFmtId="49" fontId="5" fillId="0" borderId="9" xfId="4" applyNumberFormat="1" applyFont="1" applyFill="1" applyBorder="1" applyAlignment="1">
      <alignment horizontal="center"/>
    </xf>
    <xf numFmtId="49" fontId="6" fillId="0" borderId="2" xfId="4" applyNumberFormat="1" applyFont="1" applyFill="1" applyBorder="1" applyAlignment="1">
      <alignment horizontal="center" vertical="top"/>
    </xf>
    <xf numFmtId="49" fontId="6" fillId="2" borderId="2" xfId="4" applyNumberFormat="1" applyFont="1" applyFill="1" applyBorder="1" applyAlignment="1">
      <alignment horizontal="left" wrapText="1"/>
    </xf>
    <xf numFmtId="0" fontId="19" fillId="0" borderId="2" xfId="3" applyFont="1" applyBorder="1" applyAlignment="1">
      <alignment horizontal="center" vertical="top" wrapText="1"/>
    </xf>
    <xf numFmtId="49" fontId="5" fillId="0" borderId="2" xfId="4" applyNumberFormat="1" applyFont="1" applyBorder="1" applyAlignment="1">
      <alignment horizontal="left"/>
    </xf>
    <xf numFmtId="49" fontId="6" fillId="0" borderId="2" xfId="4" applyNumberFormat="1" applyFont="1" applyBorder="1" applyAlignment="1">
      <alignment horizontal="center" vertical="top"/>
    </xf>
    <xf numFmtId="49" fontId="5" fillId="0" borderId="4" xfId="4" applyNumberFormat="1" applyFont="1" applyBorder="1" applyAlignment="1">
      <alignment horizontal="left"/>
    </xf>
    <xf numFmtId="49" fontId="5" fillId="0" borderId="8" xfId="4" applyNumberFormat="1" applyFont="1" applyBorder="1" applyAlignment="1">
      <alignment horizontal="left"/>
    </xf>
    <xf numFmtId="49" fontId="5" fillId="0" borderId="9" xfId="4" applyNumberFormat="1" applyFont="1" applyBorder="1" applyAlignment="1">
      <alignment horizontal="left"/>
    </xf>
    <xf numFmtId="0" fontId="19" fillId="0" borderId="4" xfId="3" applyFont="1" applyBorder="1" applyAlignment="1">
      <alignment horizontal="center" vertical="top" wrapText="1"/>
    </xf>
    <xf numFmtId="0" fontId="19" fillId="0" borderId="8" xfId="3" applyFont="1" applyBorder="1" applyAlignment="1">
      <alignment horizontal="center" vertical="top" wrapText="1"/>
    </xf>
    <xf numFmtId="0" fontId="19" fillId="0" borderId="9" xfId="3" applyFont="1" applyBorder="1" applyAlignment="1">
      <alignment horizontal="center" vertical="top" wrapText="1"/>
    </xf>
    <xf numFmtId="164" fontId="5" fillId="0" borderId="4" xfId="4" applyNumberFormat="1" applyFont="1" applyFill="1" applyBorder="1" applyAlignment="1">
      <alignment horizontal="center" vertical="top" wrapText="1"/>
    </xf>
    <xf numFmtId="164" fontId="5" fillId="0" borderId="8" xfId="4" applyNumberFormat="1" applyFont="1" applyFill="1" applyBorder="1" applyAlignment="1">
      <alignment horizontal="center" vertical="top" wrapText="1"/>
    </xf>
    <xf numFmtId="164" fontId="5" fillId="0" borderId="9" xfId="4" applyNumberFormat="1" applyFont="1" applyFill="1" applyBorder="1" applyAlignment="1">
      <alignment horizontal="center" vertical="top" wrapText="1"/>
    </xf>
    <xf numFmtId="164" fontId="5" fillId="0" borderId="2" xfId="4" applyNumberFormat="1" applyFont="1" applyFill="1" applyBorder="1" applyAlignment="1">
      <alignment horizontal="center" vertical="center" wrapText="1"/>
    </xf>
    <xf numFmtId="164" fontId="5" fillId="0" borderId="2" xfId="4" applyNumberFormat="1" applyFont="1" applyFill="1" applyBorder="1" applyAlignment="1">
      <alignment horizontal="center" vertical="top" wrapText="1"/>
    </xf>
    <xf numFmtId="164" fontId="5" fillId="0" borderId="4" xfId="4" applyNumberFormat="1" applyFont="1" applyFill="1" applyBorder="1" applyAlignment="1">
      <alignment horizontal="center" vertical="center" wrapText="1"/>
    </xf>
    <xf numFmtId="164" fontId="5" fillId="0" borderId="8" xfId="4" applyNumberFormat="1" applyFont="1" applyFill="1" applyBorder="1" applyAlignment="1">
      <alignment horizontal="center" vertical="center" wrapText="1"/>
    </xf>
    <xf numFmtId="164" fontId="5" fillId="0" borderId="9" xfId="4" applyNumberFormat="1" applyFont="1" applyFill="1" applyBorder="1" applyAlignment="1">
      <alignment horizontal="center" vertical="center" wrapText="1"/>
    </xf>
    <xf numFmtId="49" fontId="10" fillId="5" borderId="2" xfId="4" applyNumberFormat="1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wrapText="1"/>
    </xf>
    <xf numFmtId="49" fontId="6" fillId="0" borderId="2" xfId="4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49" fontId="6" fillId="0" borderId="4" xfId="4" applyNumberFormat="1" applyFont="1" applyFill="1" applyBorder="1" applyAlignment="1">
      <alignment horizontal="center"/>
    </xf>
    <xf numFmtId="49" fontId="6" fillId="0" borderId="8" xfId="4" applyNumberFormat="1" applyFont="1" applyFill="1" applyBorder="1" applyAlignment="1">
      <alignment horizontal="center"/>
    </xf>
    <xf numFmtId="49" fontId="6" fillId="0" borderId="9" xfId="4" applyNumberFormat="1" applyFont="1" applyFill="1" applyBorder="1" applyAlignment="1">
      <alignment horizontal="center"/>
    </xf>
    <xf numFmtId="0" fontId="0" fillId="0" borderId="2" xfId="0" applyBorder="1"/>
  </cellXfs>
  <cellStyles count="6">
    <cellStyle name="Normalny" xfId="0" builtinId="0"/>
    <cellStyle name="Normalny 2" xfId="1"/>
    <cellStyle name="Normalny 3" xfId="2"/>
    <cellStyle name="Normalny 4" xfId="3"/>
    <cellStyle name="Normalny_wiejskie 2" xfId="4"/>
    <cellStyle name="Normalny_zad.zlec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1"/>
  <sheetViews>
    <sheetView view="pageBreakPreview" topLeftCell="A188" zoomScaleNormal="100" zoomScaleSheetLayoutView="75" workbookViewId="0">
      <selection activeCell="J240" sqref="J240:J244"/>
    </sheetView>
  </sheetViews>
  <sheetFormatPr defaultRowHeight="12.75"/>
  <cols>
    <col min="1" max="3" width="9.140625" style="93"/>
    <col min="4" max="4" width="47.85546875" style="93" customWidth="1"/>
    <col min="5" max="5" width="22.28515625" style="93" customWidth="1"/>
    <col min="6" max="6" width="15.5703125" style="93" customWidth="1"/>
    <col min="7" max="7" width="17.5703125" style="251" customWidth="1"/>
    <col min="8" max="8" width="17" style="93" customWidth="1"/>
    <col min="9" max="9" width="14.7109375" style="93" customWidth="1"/>
    <col min="10" max="10" width="18.85546875" style="93" customWidth="1"/>
    <col min="11" max="259" width="9.140625" style="93"/>
    <col min="260" max="260" width="47.85546875" style="93" customWidth="1"/>
    <col min="261" max="261" width="22.28515625" style="93" customWidth="1"/>
    <col min="262" max="262" width="26.5703125" style="93" customWidth="1"/>
    <col min="263" max="515" width="9.140625" style="93"/>
    <col min="516" max="516" width="47.85546875" style="93" customWidth="1"/>
    <col min="517" max="517" width="22.28515625" style="93" customWidth="1"/>
    <col min="518" max="518" width="26.5703125" style="93" customWidth="1"/>
    <col min="519" max="771" width="9.140625" style="93"/>
    <col min="772" max="772" width="47.85546875" style="93" customWidth="1"/>
    <col min="773" max="773" width="22.28515625" style="93" customWidth="1"/>
    <col min="774" max="774" width="26.5703125" style="93" customWidth="1"/>
    <col min="775" max="1027" width="9.140625" style="93"/>
    <col min="1028" max="1028" width="47.85546875" style="93" customWidth="1"/>
    <col min="1029" max="1029" width="22.28515625" style="93" customWidth="1"/>
    <col min="1030" max="1030" width="26.5703125" style="93" customWidth="1"/>
    <col min="1031" max="1283" width="9.140625" style="93"/>
    <col min="1284" max="1284" width="47.85546875" style="93" customWidth="1"/>
    <col min="1285" max="1285" width="22.28515625" style="93" customWidth="1"/>
    <col min="1286" max="1286" width="26.5703125" style="93" customWidth="1"/>
    <col min="1287" max="1539" width="9.140625" style="93"/>
    <col min="1540" max="1540" width="47.85546875" style="93" customWidth="1"/>
    <col min="1541" max="1541" width="22.28515625" style="93" customWidth="1"/>
    <col min="1542" max="1542" width="26.5703125" style="93" customWidth="1"/>
    <col min="1543" max="1795" width="9.140625" style="93"/>
    <col min="1796" max="1796" width="47.85546875" style="93" customWidth="1"/>
    <col min="1797" max="1797" width="22.28515625" style="93" customWidth="1"/>
    <col min="1798" max="1798" width="26.5703125" style="93" customWidth="1"/>
    <col min="1799" max="2051" width="9.140625" style="93"/>
    <col min="2052" max="2052" width="47.85546875" style="93" customWidth="1"/>
    <col min="2053" max="2053" width="22.28515625" style="93" customWidth="1"/>
    <col min="2054" max="2054" width="26.5703125" style="93" customWidth="1"/>
    <col min="2055" max="2307" width="9.140625" style="93"/>
    <col min="2308" max="2308" width="47.85546875" style="93" customWidth="1"/>
    <col min="2309" max="2309" width="22.28515625" style="93" customWidth="1"/>
    <col min="2310" max="2310" width="26.5703125" style="93" customWidth="1"/>
    <col min="2311" max="2563" width="9.140625" style="93"/>
    <col min="2564" max="2564" width="47.85546875" style="93" customWidth="1"/>
    <col min="2565" max="2565" width="22.28515625" style="93" customWidth="1"/>
    <col min="2566" max="2566" width="26.5703125" style="93" customWidth="1"/>
    <col min="2567" max="2819" width="9.140625" style="93"/>
    <col min="2820" max="2820" width="47.85546875" style="93" customWidth="1"/>
    <col min="2821" max="2821" width="22.28515625" style="93" customWidth="1"/>
    <col min="2822" max="2822" width="26.5703125" style="93" customWidth="1"/>
    <col min="2823" max="3075" width="9.140625" style="93"/>
    <col min="3076" max="3076" width="47.85546875" style="93" customWidth="1"/>
    <col min="3077" max="3077" width="22.28515625" style="93" customWidth="1"/>
    <col min="3078" max="3078" width="26.5703125" style="93" customWidth="1"/>
    <col min="3079" max="3331" width="9.140625" style="93"/>
    <col min="3332" max="3332" width="47.85546875" style="93" customWidth="1"/>
    <col min="3333" max="3333" width="22.28515625" style="93" customWidth="1"/>
    <col min="3334" max="3334" width="26.5703125" style="93" customWidth="1"/>
    <col min="3335" max="3587" width="9.140625" style="93"/>
    <col min="3588" max="3588" width="47.85546875" style="93" customWidth="1"/>
    <col min="3589" max="3589" width="22.28515625" style="93" customWidth="1"/>
    <col min="3590" max="3590" width="26.5703125" style="93" customWidth="1"/>
    <col min="3591" max="3843" width="9.140625" style="93"/>
    <col min="3844" max="3844" width="47.85546875" style="93" customWidth="1"/>
    <col min="3845" max="3845" width="22.28515625" style="93" customWidth="1"/>
    <col min="3846" max="3846" width="26.5703125" style="93" customWidth="1"/>
    <col min="3847" max="4099" width="9.140625" style="93"/>
    <col min="4100" max="4100" width="47.85546875" style="93" customWidth="1"/>
    <col min="4101" max="4101" width="22.28515625" style="93" customWidth="1"/>
    <col min="4102" max="4102" width="26.5703125" style="93" customWidth="1"/>
    <col min="4103" max="4355" width="9.140625" style="93"/>
    <col min="4356" max="4356" width="47.85546875" style="93" customWidth="1"/>
    <col min="4357" max="4357" width="22.28515625" style="93" customWidth="1"/>
    <col min="4358" max="4358" width="26.5703125" style="93" customWidth="1"/>
    <col min="4359" max="4611" width="9.140625" style="93"/>
    <col min="4612" max="4612" width="47.85546875" style="93" customWidth="1"/>
    <col min="4613" max="4613" width="22.28515625" style="93" customWidth="1"/>
    <col min="4614" max="4614" width="26.5703125" style="93" customWidth="1"/>
    <col min="4615" max="4867" width="9.140625" style="93"/>
    <col min="4868" max="4868" width="47.85546875" style="93" customWidth="1"/>
    <col min="4869" max="4869" width="22.28515625" style="93" customWidth="1"/>
    <col min="4870" max="4870" width="26.5703125" style="93" customWidth="1"/>
    <col min="4871" max="5123" width="9.140625" style="93"/>
    <col min="5124" max="5124" width="47.85546875" style="93" customWidth="1"/>
    <col min="5125" max="5125" width="22.28515625" style="93" customWidth="1"/>
    <col min="5126" max="5126" width="26.5703125" style="93" customWidth="1"/>
    <col min="5127" max="5379" width="9.140625" style="93"/>
    <col min="5380" max="5380" width="47.85546875" style="93" customWidth="1"/>
    <col min="5381" max="5381" width="22.28515625" style="93" customWidth="1"/>
    <col min="5382" max="5382" width="26.5703125" style="93" customWidth="1"/>
    <col min="5383" max="5635" width="9.140625" style="93"/>
    <col min="5636" max="5636" width="47.85546875" style="93" customWidth="1"/>
    <col min="5637" max="5637" width="22.28515625" style="93" customWidth="1"/>
    <col min="5638" max="5638" width="26.5703125" style="93" customWidth="1"/>
    <col min="5639" max="5891" width="9.140625" style="93"/>
    <col min="5892" max="5892" width="47.85546875" style="93" customWidth="1"/>
    <col min="5893" max="5893" width="22.28515625" style="93" customWidth="1"/>
    <col min="5894" max="5894" width="26.5703125" style="93" customWidth="1"/>
    <col min="5895" max="6147" width="9.140625" style="93"/>
    <col min="6148" max="6148" width="47.85546875" style="93" customWidth="1"/>
    <col min="6149" max="6149" width="22.28515625" style="93" customWidth="1"/>
    <col min="6150" max="6150" width="26.5703125" style="93" customWidth="1"/>
    <col min="6151" max="6403" width="9.140625" style="93"/>
    <col min="6404" max="6404" width="47.85546875" style="93" customWidth="1"/>
    <col min="6405" max="6405" width="22.28515625" style="93" customWidth="1"/>
    <col min="6406" max="6406" width="26.5703125" style="93" customWidth="1"/>
    <col min="6407" max="6659" width="9.140625" style="93"/>
    <col min="6660" max="6660" width="47.85546875" style="93" customWidth="1"/>
    <col min="6661" max="6661" width="22.28515625" style="93" customWidth="1"/>
    <col min="6662" max="6662" width="26.5703125" style="93" customWidth="1"/>
    <col min="6663" max="6915" width="9.140625" style="93"/>
    <col min="6916" max="6916" width="47.85546875" style="93" customWidth="1"/>
    <col min="6917" max="6917" width="22.28515625" style="93" customWidth="1"/>
    <col min="6918" max="6918" width="26.5703125" style="93" customWidth="1"/>
    <col min="6919" max="7171" width="9.140625" style="93"/>
    <col min="7172" max="7172" width="47.85546875" style="93" customWidth="1"/>
    <col min="7173" max="7173" width="22.28515625" style="93" customWidth="1"/>
    <col min="7174" max="7174" width="26.5703125" style="93" customWidth="1"/>
    <col min="7175" max="7427" width="9.140625" style="93"/>
    <col min="7428" max="7428" width="47.85546875" style="93" customWidth="1"/>
    <col min="7429" max="7429" width="22.28515625" style="93" customWidth="1"/>
    <col min="7430" max="7430" width="26.5703125" style="93" customWidth="1"/>
    <col min="7431" max="7683" width="9.140625" style="93"/>
    <col min="7684" max="7684" width="47.85546875" style="93" customWidth="1"/>
    <col min="7685" max="7685" width="22.28515625" style="93" customWidth="1"/>
    <col min="7686" max="7686" width="26.5703125" style="93" customWidth="1"/>
    <col min="7687" max="7939" width="9.140625" style="93"/>
    <col min="7940" max="7940" width="47.85546875" style="93" customWidth="1"/>
    <col min="7941" max="7941" width="22.28515625" style="93" customWidth="1"/>
    <col min="7942" max="7942" width="26.5703125" style="93" customWidth="1"/>
    <col min="7943" max="8195" width="9.140625" style="93"/>
    <col min="8196" max="8196" width="47.85546875" style="93" customWidth="1"/>
    <col min="8197" max="8197" width="22.28515625" style="93" customWidth="1"/>
    <col min="8198" max="8198" width="26.5703125" style="93" customWidth="1"/>
    <col min="8199" max="8451" width="9.140625" style="93"/>
    <col min="8452" max="8452" width="47.85546875" style="93" customWidth="1"/>
    <col min="8453" max="8453" width="22.28515625" style="93" customWidth="1"/>
    <col min="8454" max="8454" width="26.5703125" style="93" customWidth="1"/>
    <col min="8455" max="8707" width="9.140625" style="93"/>
    <col min="8708" max="8708" width="47.85546875" style="93" customWidth="1"/>
    <col min="8709" max="8709" width="22.28515625" style="93" customWidth="1"/>
    <col min="8710" max="8710" width="26.5703125" style="93" customWidth="1"/>
    <col min="8711" max="8963" width="9.140625" style="93"/>
    <col min="8964" max="8964" width="47.85546875" style="93" customWidth="1"/>
    <col min="8965" max="8965" width="22.28515625" style="93" customWidth="1"/>
    <col min="8966" max="8966" width="26.5703125" style="93" customWidth="1"/>
    <col min="8967" max="9219" width="9.140625" style="93"/>
    <col min="9220" max="9220" width="47.85546875" style="93" customWidth="1"/>
    <col min="9221" max="9221" width="22.28515625" style="93" customWidth="1"/>
    <col min="9222" max="9222" width="26.5703125" style="93" customWidth="1"/>
    <col min="9223" max="9475" width="9.140625" style="93"/>
    <col min="9476" max="9476" width="47.85546875" style="93" customWidth="1"/>
    <col min="9477" max="9477" width="22.28515625" style="93" customWidth="1"/>
    <col min="9478" max="9478" width="26.5703125" style="93" customWidth="1"/>
    <col min="9479" max="9731" width="9.140625" style="93"/>
    <col min="9732" max="9732" width="47.85546875" style="93" customWidth="1"/>
    <col min="9733" max="9733" width="22.28515625" style="93" customWidth="1"/>
    <col min="9734" max="9734" width="26.5703125" style="93" customWidth="1"/>
    <col min="9735" max="9987" width="9.140625" style="93"/>
    <col min="9988" max="9988" width="47.85546875" style="93" customWidth="1"/>
    <col min="9989" max="9989" width="22.28515625" style="93" customWidth="1"/>
    <col min="9990" max="9990" width="26.5703125" style="93" customWidth="1"/>
    <col min="9991" max="10243" width="9.140625" style="93"/>
    <col min="10244" max="10244" width="47.85546875" style="93" customWidth="1"/>
    <col min="10245" max="10245" width="22.28515625" style="93" customWidth="1"/>
    <col min="10246" max="10246" width="26.5703125" style="93" customWidth="1"/>
    <col min="10247" max="10499" width="9.140625" style="93"/>
    <col min="10500" max="10500" width="47.85546875" style="93" customWidth="1"/>
    <col min="10501" max="10501" width="22.28515625" style="93" customWidth="1"/>
    <col min="10502" max="10502" width="26.5703125" style="93" customWidth="1"/>
    <col min="10503" max="10755" width="9.140625" style="93"/>
    <col min="10756" max="10756" width="47.85546875" style="93" customWidth="1"/>
    <col min="10757" max="10757" width="22.28515625" style="93" customWidth="1"/>
    <col min="10758" max="10758" width="26.5703125" style="93" customWidth="1"/>
    <col min="10759" max="11011" width="9.140625" style="93"/>
    <col min="11012" max="11012" width="47.85546875" style="93" customWidth="1"/>
    <col min="11013" max="11013" width="22.28515625" style="93" customWidth="1"/>
    <col min="11014" max="11014" width="26.5703125" style="93" customWidth="1"/>
    <col min="11015" max="11267" width="9.140625" style="93"/>
    <col min="11268" max="11268" width="47.85546875" style="93" customWidth="1"/>
    <col min="11269" max="11269" width="22.28515625" style="93" customWidth="1"/>
    <col min="11270" max="11270" width="26.5703125" style="93" customWidth="1"/>
    <col min="11271" max="11523" width="9.140625" style="93"/>
    <col min="11524" max="11524" width="47.85546875" style="93" customWidth="1"/>
    <col min="11525" max="11525" width="22.28515625" style="93" customWidth="1"/>
    <col min="11526" max="11526" width="26.5703125" style="93" customWidth="1"/>
    <col min="11527" max="11779" width="9.140625" style="93"/>
    <col min="11780" max="11780" width="47.85546875" style="93" customWidth="1"/>
    <col min="11781" max="11781" width="22.28515625" style="93" customWidth="1"/>
    <col min="11782" max="11782" width="26.5703125" style="93" customWidth="1"/>
    <col min="11783" max="12035" width="9.140625" style="93"/>
    <col min="12036" max="12036" width="47.85546875" style="93" customWidth="1"/>
    <col min="12037" max="12037" width="22.28515625" style="93" customWidth="1"/>
    <col min="12038" max="12038" width="26.5703125" style="93" customWidth="1"/>
    <col min="12039" max="12291" width="9.140625" style="93"/>
    <col min="12292" max="12292" width="47.85546875" style="93" customWidth="1"/>
    <col min="12293" max="12293" width="22.28515625" style="93" customWidth="1"/>
    <col min="12294" max="12294" width="26.5703125" style="93" customWidth="1"/>
    <col min="12295" max="12547" width="9.140625" style="93"/>
    <col min="12548" max="12548" width="47.85546875" style="93" customWidth="1"/>
    <col min="12549" max="12549" width="22.28515625" style="93" customWidth="1"/>
    <col min="12550" max="12550" width="26.5703125" style="93" customWidth="1"/>
    <col min="12551" max="12803" width="9.140625" style="93"/>
    <col min="12804" max="12804" width="47.85546875" style="93" customWidth="1"/>
    <col min="12805" max="12805" width="22.28515625" style="93" customWidth="1"/>
    <col min="12806" max="12806" width="26.5703125" style="93" customWidth="1"/>
    <col min="12807" max="13059" width="9.140625" style="93"/>
    <col min="13060" max="13060" width="47.85546875" style="93" customWidth="1"/>
    <col min="13061" max="13061" width="22.28515625" style="93" customWidth="1"/>
    <col min="13062" max="13062" width="26.5703125" style="93" customWidth="1"/>
    <col min="13063" max="13315" width="9.140625" style="93"/>
    <col min="13316" max="13316" width="47.85546875" style="93" customWidth="1"/>
    <col min="13317" max="13317" width="22.28515625" style="93" customWidth="1"/>
    <col min="13318" max="13318" width="26.5703125" style="93" customWidth="1"/>
    <col min="13319" max="13571" width="9.140625" style="93"/>
    <col min="13572" max="13572" width="47.85546875" style="93" customWidth="1"/>
    <col min="13573" max="13573" width="22.28515625" style="93" customWidth="1"/>
    <col min="13574" max="13574" width="26.5703125" style="93" customWidth="1"/>
    <col min="13575" max="13827" width="9.140625" style="93"/>
    <col min="13828" max="13828" width="47.85546875" style="93" customWidth="1"/>
    <col min="13829" max="13829" width="22.28515625" style="93" customWidth="1"/>
    <col min="13830" max="13830" width="26.5703125" style="93" customWidth="1"/>
    <col min="13831" max="14083" width="9.140625" style="93"/>
    <col min="14084" max="14084" width="47.85546875" style="93" customWidth="1"/>
    <col min="14085" max="14085" width="22.28515625" style="93" customWidth="1"/>
    <col min="14086" max="14086" width="26.5703125" style="93" customWidth="1"/>
    <col min="14087" max="14339" width="9.140625" style="93"/>
    <col min="14340" max="14340" width="47.85546875" style="93" customWidth="1"/>
    <col min="14341" max="14341" width="22.28515625" style="93" customWidth="1"/>
    <col min="14342" max="14342" width="26.5703125" style="93" customWidth="1"/>
    <col min="14343" max="14595" width="9.140625" style="93"/>
    <col min="14596" max="14596" width="47.85546875" style="93" customWidth="1"/>
    <col min="14597" max="14597" width="22.28515625" style="93" customWidth="1"/>
    <col min="14598" max="14598" width="26.5703125" style="93" customWidth="1"/>
    <col min="14599" max="14851" width="9.140625" style="93"/>
    <col min="14852" max="14852" width="47.85546875" style="93" customWidth="1"/>
    <col min="14853" max="14853" width="22.28515625" style="93" customWidth="1"/>
    <col min="14854" max="14854" width="26.5703125" style="93" customWidth="1"/>
    <col min="14855" max="15107" width="9.140625" style="93"/>
    <col min="15108" max="15108" width="47.85546875" style="93" customWidth="1"/>
    <col min="15109" max="15109" width="22.28515625" style="93" customWidth="1"/>
    <col min="15110" max="15110" width="26.5703125" style="93" customWidth="1"/>
    <col min="15111" max="15363" width="9.140625" style="93"/>
    <col min="15364" max="15364" width="47.85546875" style="93" customWidth="1"/>
    <col min="15365" max="15365" width="22.28515625" style="93" customWidth="1"/>
    <col min="15366" max="15366" width="26.5703125" style="93" customWidth="1"/>
    <col min="15367" max="15619" width="9.140625" style="93"/>
    <col min="15620" max="15620" width="47.85546875" style="93" customWidth="1"/>
    <col min="15621" max="15621" width="22.28515625" style="93" customWidth="1"/>
    <col min="15622" max="15622" width="26.5703125" style="93" customWidth="1"/>
    <col min="15623" max="15875" width="9.140625" style="93"/>
    <col min="15876" max="15876" width="47.85546875" style="93" customWidth="1"/>
    <col min="15877" max="15877" width="22.28515625" style="93" customWidth="1"/>
    <col min="15878" max="15878" width="26.5703125" style="93" customWidth="1"/>
    <col min="15879" max="16131" width="9.140625" style="93"/>
    <col min="16132" max="16132" width="47.85546875" style="93" customWidth="1"/>
    <col min="16133" max="16133" width="22.28515625" style="93" customWidth="1"/>
    <col min="16134" max="16134" width="26.5703125" style="93" customWidth="1"/>
    <col min="16135" max="16384" width="9.140625" style="93"/>
  </cols>
  <sheetData>
    <row r="1" spans="1:7" hidden="1">
      <c r="A1" s="247"/>
      <c r="B1" s="247"/>
      <c r="C1" s="247"/>
      <c r="D1" s="247"/>
      <c r="E1" s="379" t="s">
        <v>105</v>
      </c>
      <c r="F1" s="380"/>
    </row>
    <row r="2" spans="1:7" hidden="1">
      <c r="A2" s="247"/>
      <c r="B2" s="247"/>
      <c r="C2" s="247"/>
      <c r="D2" s="247"/>
      <c r="E2" s="379" t="s">
        <v>106</v>
      </c>
      <c r="F2" s="380"/>
    </row>
    <row r="3" spans="1:7" hidden="1">
      <c r="A3" s="247"/>
      <c r="C3" s="94"/>
      <c r="F3" s="247"/>
      <c r="G3" s="252"/>
    </row>
    <row r="4" spans="1:7" hidden="1">
      <c r="A4" s="247"/>
      <c r="C4" s="94"/>
      <c r="F4" s="247"/>
      <c r="G4" s="252"/>
    </row>
    <row r="5" spans="1:7" ht="18" hidden="1" customHeight="1">
      <c r="A5" s="381" t="s">
        <v>107</v>
      </c>
      <c r="B5" s="382"/>
      <c r="C5" s="382"/>
      <c r="D5" s="382"/>
      <c r="E5" s="382"/>
      <c r="F5" s="382"/>
    </row>
    <row r="6" spans="1:7" ht="18" hidden="1" customHeight="1">
      <c r="A6" s="382"/>
      <c r="B6" s="382"/>
      <c r="C6" s="382"/>
      <c r="D6" s="382"/>
      <c r="E6" s="382"/>
      <c r="F6" s="382"/>
    </row>
    <row r="7" spans="1:7" ht="18" hidden="1" customHeight="1">
      <c r="A7" s="382"/>
      <c r="B7" s="382"/>
      <c r="C7" s="382"/>
      <c r="D7" s="382"/>
      <c r="E7" s="382"/>
      <c r="F7" s="382"/>
    </row>
    <row r="8" spans="1:7" ht="18" hidden="1" customHeight="1">
      <c r="A8" s="382"/>
      <c r="B8" s="382"/>
      <c r="C8" s="382"/>
      <c r="D8" s="382"/>
      <c r="E8" s="382"/>
      <c r="F8" s="382"/>
    </row>
    <row r="9" spans="1:7" hidden="1">
      <c r="A9" s="247"/>
      <c r="B9" s="247"/>
      <c r="C9" s="247"/>
      <c r="D9" s="247"/>
      <c r="E9" s="247"/>
      <c r="F9" s="247"/>
      <c r="G9" s="252"/>
    </row>
    <row r="10" spans="1:7" ht="15" hidden="1">
      <c r="A10" s="372" t="s">
        <v>108</v>
      </c>
      <c r="B10" s="373"/>
      <c r="C10" s="374"/>
      <c r="D10" s="95"/>
      <c r="E10" s="95" t="s">
        <v>109</v>
      </c>
      <c r="F10" s="96" t="s">
        <v>109</v>
      </c>
      <c r="G10" s="253"/>
    </row>
    <row r="11" spans="1:7" ht="15.75" hidden="1" thickBot="1">
      <c r="A11" s="97" t="s">
        <v>1</v>
      </c>
      <c r="B11" s="98" t="s">
        <v>110</v>
      </c>
      <c r="C11" s="99" t="s">
        <v>111</v>
      </c>
      <c r="D11" s="100" t="s">
        <v>112</v>
      </c>
      <c r="E11" s="100" t="s">
        <v>113</v>
      </c>
      <c r="F11" s="101" t="s">
        <v>114</v>
      </c>
      <c r="G11" s="254"/>
    </row>
    <row r="12" spans="1:7" ht="15.75" hidden="1" thickBot="1">
      <c r="A12" s="102">
        <v>1</v>
      </c>
      <c r="B12" s="103">
        <v>2</v>
      </c>
      <c r="C12" s="104">
        <v>3</v>
      </c>
      <c r="D12" s="103">
        <v>4</v>
      </c>
      <c r="E12" s="103">
        <v>5</v>
      </c>
      <c r="F12" s="105">
        <v>6</v>
      </c>
      <c r="G12" s="255"/>
    </row>
    <row r="13" spans="1:7" ht="18" hidden="1" customHeight="1">
      <c r="A13" s="106">
        <v>750</v>
      </c>
      <c r="B13" s="107"/>
      <c r="C13" s="108"/>
      <c r="D13" s="109" t="s">
        <v>115</v>
      </c>
      <c r="E13" s="110">
        <f>SUM(E14)</f>
        <v>52500</v>
      </c>
      <c r="F13" s="111">
        <f>SUM(F14)</f>
        <v>52500</v>
      </c>
      <c r="G13" s="256"/>
    </row>
    <row r="14" spans="1:7" ht="18" hidden="1" customHeight="1">
      <c r="A14" s="112"/>
      <c r="B14" s="113">
        <v>75011</v>
      </c>
      <c r="C14" s="114"/>
      <c r="D14" s="115" t="s">
        <v>116</v>
      </c>
      <c r="E14" s="116">
        <f>SUM(E15)</f>
        <v>52500</v>
      </c>
      <c r="F14" s="117">
        <f>SUM(F16:F19)</f>
        <v>52500</v>
      </c>
      <c r="G14" s="257"/>
    </row>
    <row r="15" spans="1:7" ht="51" hidden="1">
      <c r="A15" s="112"/>
      <c r="B15" s="118"/>
      <c r="C15" s="119">
        <v>2010</v>
      </c>
      <c r="D15" s="120" t="s">
        <v>117</v>
      </c>
      <c r="E15" s="121">
        <v>52500</v>
      </c>
      <c r="F15" s="122"/>
      <c r="G15" s="258"/>
    </row>
    <row r="16" spans="1:7" ht="18" hidden="1" customHeight="1">
      <c r="A16" s="112"/>
      <c r="B16" s="118"/>
      <c r="C16" s="119">
        <v>4010</v>
      </c>
      <c r="D16" s="123" t="s">
        <v>118</v>
      </c>
      <c r="E16" s="123"/>
      <c r="F16" s="122">
        <v>40450</v>
      </c>
      <c r="G16" s="258"/>
    </row>
    <row r="17" spans="1:7" ht="18" hidden="1" customHeight="1">
      <c r="A17" s="112"/>
      <c r="B17" s="118"/>
      <c r="C17" s="119">
        <v>4040</v>
      </c>
      <c r="D17" s="123" t="s">
        <v>119</v>
      </c>
      <c r="E17" s="123"/>
      <c r="F17" s="122">
        <v>3416</v>
      </c>
      <c r="G17" s="258"/>
    </row>
    <row r="18" spans="1:7" ht="18" hidden="1" customHeight="1">
      <c r="A18" s="112"/>
      <c r="B18" s="118"/>
      <c r="C18" s="119">
        <v>4110</v>
      </c>
      <c r="D18" s="123" t="s">
        <v>120</v>
      </c>
      <c r="E18" s="123"/>
      <c r="F18" s="122">
        <v>7559</v>
      </c>
      <c r="G18" s="258"/>
    </row>
    <row r="19" spans="1:7" ht="18" hidden="1" customHeight="1">
      <c r="A19" s="112"/>
      <c r="B19" s="118"/>
      <c r="C19" s="119">
        <v>4120</v>
      </c>
      <c r="D19" s="123" t="s">
        <v>121</v>
      </c>
      <c r="E19" s="123"/>
      <c r="F19" s="122">
        <v>1075</v>
      </c>
      <c r="G19" s="258"/>
    </row>
    <row r="20" spans="1:7" ht="47.25" hidden="1">
      <c r="A20" s="124">
        <v>751</v>
      </c>
      <c r="B20" s="107"/>
      <c r="C20" s="108"/>
      <c r="D20" s="125" t="s">
        <v>122</v>
      </c>
      <c r="E20" s="126">
        <v>1000</v>
      </c>
      <c r="F20" s="127">
        <v>1000</v>
      </c>
      <c r="G20" s="259"/>
    </row>
    <row r="21" spans="1:7" ht="30" hidden="1" customHeight="1">
      <c r="A21" s="112"/>
      <c r="B21" s="113">
        <v>75101</v>
      </c>
      <c r="C21" s="114"/>
      <c r="D21" s="128" t="s">
        <v>123</v>
      </c>
      <c r="E21" s="129">
        <v>1000</v>
      </c>
      <c r="F21" s="117">
        <v>1000</v>
      </c>
      <c r="G21" s="257"/>
    </row>
    <row r="22" spans="1:7" ht="51" hidden="1">
      <c r="A22" s="112"/>
      <c r="B22" s="118"/>
      <c r="C22" s="119">
        <v>2010</v>
      </c>
      <c r="D22" s="120" t="s">
        <v>117</v>
      </c>
      <c r="E22" s="121">
        <v>1000</v>
      </c>
      <c r="F22" s="122"/>
      <c r="G22" s="258"/>
    </row>
    <row r="23" spans="1:7" ht="18" hidden="1" customHeight="1">
      <c r="A23" s="112"/>
      <c r="B23" s="118"/>
      <c r="C23" s="119">
        <v>4210</v>
      </c>
      <c r="D23" s="123" t="s">
        <v>16</v>
      </c>
      <c r="E23" s="123"/>
      <c r="F23" s="122">
        <v>1000</v>
      </c>
      <c r="G23" s="258"/>
    </row>
    <row r="24" spans="1:7" ht="18" hidden="1" customHeight="1">
      <c r="A24" s="124">
        <v>852</v>
      </c>
      <c r="B24" s="107"/>
      <c r="C24" s="108"/>
      <c r="D24" s="109" t="s">
        <v>124</v>
      </c>
      <c r="E24" s="130">
        <f>E39+E42+E25</f>
        <v>2264400</v>
      </c>
      <c r="F24" s="131">
        <f>F39+F42+F25</f>
        <v>2264400</v>
      </c>
      <c r="G24" s="260"/>
    </row>
    <row r="25" spans="1:7" ht="39" hidden="1">
      <c r="A25" s="124"/>
      <c r="B25" s="113">
        <v>85212</v>
      </c>
      <c r="C25" s="114"/>
      <c r="D25" s="132" t="s">
        <v>125</v>
      </c>
      <c r="E25" s="116">
        <f>SUM(E26)</f>
        <v>2256000</v>
      </c>
      <c r="F25" s="117">
        <f>SUM(F27:F38)</f>
        <v>2256000</v>
      </c>
      <c r="G25" s="257"/>
    </row>
    <row r="26" spans="1:7" ht="51.75" hidden="1">
      <c r="A26" s="124"/>
      <c r="B26" s="118"/>
      <c r="C26" s="133">
        <v>2010</v>
      </c>
      <c r="D26" s="134" t="s">
        <v>117</v>
      </c>
      <c r="E26" s="135">
        <v>2256000</v>
      </c>
      <c r="F26" s="122"/>
      <c r="G26" s="258"/>
    </row>
    <row r="27" spans="1:7" ht="18" hidden="1" customHeight="1">
      <c r="A27" s="124"/>
      <c r="B27" s="118"/>
      <c r="C27" s="119">
        <v>3110</v>
      </c>
      <c r="D27" s="136" t="s">
        <v>126</v>
      </c>
      <c r="E27" s="121"/>
      <c r="F27" s="122">
        <v>2175251</v>
      </c>
      <c r="G27" s="258"/>
    </row>
    <row r="28" spans="1:7" ht="18" hidden="1" customHeight="1">
      <c r="A28" s="124"/>
      <c r="B28" s="118"/>
      <c r="C28" s="133">
        <v>4010</v>
      </c>
      <c r="D28" s="137" t="s">
        <v>118</v>
      </c>
      <c r="E28" s="138"/>
      <c r="F28" s="122">
        <v>35500</v>
      </c>
      <c r="G28" s="258"/>
    </row>
    <row r="29" spans="1:7" ht="18" hidden="1" customHeight="1">
      <c r="A29" s="124"/>
      <c r="B29" s="118"/>
      <c r="C29" s="133">
        <v>4040</v>
      </c>
      <c r="D29" s="137" t="s">
        <v>119</v>
      </c>
      <c r="E29" s="138"/>
      <c r="F29" s="122">
        <v>2144</v>
      </c>
      <c r="G29" s="258"/>
    </row>
    <row r="30" spans="1:7" ht="18" hidden="1" customHeight="1">
      <c r="A30" s="124"/>
      <c r="B30" s="118"/>
      <c r="C30" s="133">
        <v>4110</v>
      </c>
      <c r="D30" s="137" t="s">
        <v>127</v>
      </c>
      <c r="E30" s="138"/>
      <c r="F30" s="122">
        <v>21469</v>
      </c>
      <c r="G30" s="258"/>
    </row>
    <row r="31" spans="1:7" ht="18" hidden="1" customHeight="1">
      <c r="A31" s="124"/>
      <c r="B31" s="118"/>
      <c r="C31" s="133">
        <v>4120</v>
      </c>
      <c r="D31" s="137" t="s">
        <v>121</v>
      </c>
      <c r="E31" s="138"/>
      <c r="F31" s="122">
        <v>922</v>
      </c>
      <c r="G31" s="258"/>
    </row>
    <row r="32" spans="1:7" ht="18" hidden="1" customHeight="1">
      <c r="A32" s="124"/>
      <c r="B32" s="118"/>
      <c r="C32" s="133">
        <v>4210</v>
      </c>
      <c r="D32" s="137" t="s">
        <v>128</v>
      </c>
      <c r="E32" s="138"/>
      <c r="F32" s="122">
        <v>14064</v>
      </c>
      <c r="G32" s="258"/>
    </row>
    <row r="33" spans="1:7" ht="18" hidden="1" customHeight="1">
      <c r="A33" s="124"/>
      <c r="B33" s="118"/>
      <c r="C33" s="133">
        <v>4280</v>
      </c>
      <c r="D33" s="137" t="s">
        <v>129</v>
      </c>
      <c r="E33" s="138"/>
      <c r="F33" s="122">
        <v>200</v>
      </c>
      <c r="G33" s="258"/>
    </row>
    <row r="34" spans="1:7" ht="18" hidden="1" customHeight="1">
      <c r="A34" s="124"/>
      <c r="B34" s="118"/>
      <c r="C34" s="133">
        <v>4300</v>
      </c>
      <c r="D34" s="137" t="s">
        <v>17</v>
      </c>
      <c r="E34" s="138"/>
      <c r="F34" s="122">
        <v>3150</v>
      </c>
      <c r="G34" s="258"/>
    </row>
    <row r="35" spans="1:7" ht="18" hidden="1" customHeight="1">
      <c r="A35" s="124"/>
      <c r="B35" s="118"/>
      <c r="C35" s="133">
        <v>4410</v>
      </c>
      <c r="D35" s="137" t="s">
        <v>130</v>
      </c>
      <c r="E35" s="138"/>
      <c r="F35" s="122">
        <v>500</v>
      </c>
      <c r="G35" s="258"/>
    </row>
    <row r="36" spans="1:7" ht="18" hidden="1" customHeight="1">
      <c r="A36" s="124"/>
      <c r="B36" s="118"/>
      <c r="C36" s="119">
        <v>4440</v>
      </c>
      <c r="D36" s="123" t="s">
        <v>131</v>
      </c>
      <c r="E36" s="123"/>
      <c r="F36" s="122">
        <v>1200</v>
      </c>
      <c r="G36" s="258"/>
    </row>
    <row r="37" spans="1:7" ht="30.75" hidden="1" customHeight="1">
      <c r="A37" s="124"/>
      <c r="B37" s="118"/>
      <c r="C37" s="119">
        <v>4700</v>
      </c>
      <c r="D37" s="139" t="s">
        <v>132</v>
      </c>
      <c r="E37" s="123"/>
      <c r="F37" s="122">
        <v>900</v>
      </c>
      <c r="G37" s="258"/>
    </row>
    <row r="38" spans="1:7" ht="31.5" hidden="1" customHeight="1">
      <c r="A38" s="124"/>
      <c r="B38" s="118"/>
      <c r="C38" s="119">
        <v>4740</v>
      </c>
      <c r="D38" s="139" t="s">
        <v>133</v>
      </c>
      <c r="E38" s="123"/>
      <c r="F38" s="122">
        <v>700</v>
      </c>
      <c r="G38" s="258"/>
    </row>
    <row r="39" spans="1:7" ht="43.5" hidden="1" customHeight="1">
      <c r="A39" s="140"/>
      <c r="B39" s="113">
        <v>85313</v>
      </c>
      <c r="C39" s="114"/>
      <c r="D39" s="141" t="s">
        <v>134</v>
      </c>
      <c r="E39" s="129">
        <f>SUM(E40)</f>
        <v>1900</v>
      </c>
      <c r="F39" s="117">
        <f>SUM(F41)</f>
        <v>1900</v>
      </c>
      <c r="G39" s="257"/>
    </row>
    <row r="40" spans="1:7" ht="51" hidden="1">
      <c r="A40" s="140"/>
      <c r="B40" s="142"/>
      <c r="C40" s="143">
        <v>2010</v>
      </c>
      <c r="D40" s="120" t="s">
        <v>117</v>
      </c>
      <c r="E40" s="144">
        <v>1900</v>
      </c>
      <c r="F40" s="117"/>
      <c r="G40" s="257"/>
    </row>
    <row r="41" spans="1:7" ht="18" hidden="1" customHeight="1">
      <c r="A41" s="140"/>
      <c r="B41" s="113"/>
      <c r="C41" s="143">
        <v>4130</v>
      </c>
      <c r="D41" s="145" t="s">
        <v>135</v>
      </c>
      <c r="E41" s="145"/>
      <c r="F41" s="146">
        <v>1900</v>
      </c>
      <c r="G41" s="261"/>
    </row>
    <row r="42" spans="1:7" ht="25.5" hidden="1">
      <c r="A42" s="147"/>
      <c r="B42" s="113">
        <v>85314</v>
      </c>
      <c r="C42" s="114"/>
      <c r="D42" s="148" t="s">
        <v>136</v>
      </c>
      <c r="E42" s="149">
        <f>SUM(E43)</f>
        <v>6500</v>
      </c>
      <c r="F42" s="117">
        <f>SUM(F44:F44)</f>
        <v>6500</v>
      </c>
      <c r="G42" s="257"/>
    </row>
    <row r="43" spans="1:7" ht="51" hidden="1">
      <c r="A43" s="147"/>
      <c r="B43" s="118"/>
      <c r="C43" s="119">
        <v>2010</v>
      </c>
      <c r="D43" s="120" t="s">
        <v>117</v>
      </c>
      <c r="E43" s="121">
        <v>6500</v>
      </c>
      <c r="F43" s="122"/>
      <c r="G43" s="258"/>
    </row>
    <row r="44" spans="1:7" ht="18" hidden="1" customHeight="1" thickBot="1">
      <c r="A44" s="150"/>
      <c r="B44" s="151"/>
      <c r="C44" s="133">
        <v>3110</v>
      </c>
      <c r="D44" s="152" t="s">
        <v>126</v>
      </c>
      <c r="E44" s="152"/>
      <c r="F44" s="153">
        <v>6500</v>
      </c>
      <c r="G44" s="262"/>
    </row>
    <row r="45" spans="1:7" ht="20.25" hidden="1" customHeight="1" thickBot="1">
      <c r="A45" s="154"/>
      <c r="B45" s="155"/>
      <c r="C45" s="155"/>
      <c r="D45" s="156" t="s">
        <v>137</v>
      </c>
      <c r="E45" s="157">
        <f>SUM( E13+E20+E24)</f>
        <v>2317900</v>
      </c>
      <c r="F45" s="158">
        <f>SUM( F13+F20+F24)</f>
        <v>2317900</v>
      </c>
      <c r="G45" s="263"/>
    </row>
    <row r="46" spans="1:7" ht="20.25" hidden="1" customHeight="1">
      <c r="A46" s="247"/>
      <c r="B46" s="247"/>
      <c r="C46" s="247"/>
      <c r="D46" s="159"/>
      <c r="E46" s="160"/>
      <c r="F46" s="160"/>
      <c r="G46" s="264"/>
    </row>
    <row r="47" spans="1:7" ht="20.25" hidden="1" customHeight="1">
      <c r="A47" s="247"/>
      <c r="B47" s="247"/>
      <c r="C47" s="247"/>
      <c r="D47" s="159"/>
      <c r="E47" s="160"/>
      <c r="F47" s="160"/>
      <c r="G47" s="264"/>
    </row>
    <row r="48" spans="1:7" ht="20.25" hidden="1" customHeight="1">
      <c r="A48" s="247"/>
      <c r="B48" s="247"/>
      <c r="C48" s="247"/>
      <c r="D48" s="159"/>
      <c r="E48" s="160"/>
      <c r="F48" s="160"/>
      <c r="G48" s="264"/>
    </row>
    <row r="49" spans="1:7" ht="20.25" hidden="1" customHeight="1">
      <c r="A49" s="247"/>
      <c r="B49" s="247"/>
      <c r="C49" s="247"/>
      <c r="D49" s="159"/>
      <c r="E49" s="160"/>
      <c r="F49" s="160"/>
      <c r="G49" s="264"/>
    </row>
    <row r="50" spans="1:7" ht="20.25" hidden="1" customHeight="1">
      <c r="A50" s="247"/>
      <c r="B50" s="247"/>
      <c r="C50" s="247"/>
      <c r="D50" s="159"/>
      <c r="E50" s="160"/>
      <c r="F50" s="160"/>
      <c r="G50" s="264"/>
    </row>
    <row r="51" spans="1:7" ht="20.25" hidden="1" customHeight="1">
      <c r="A51" s="247"/>
      <c r="B51" s="247"/>
      <c r="C51" s="247"/>
      <c r="D51" s="159"/>
      <c r="E51" s="160"/>
      <c r="F51" s="160"/>
      <c r="G51" s="264"/>
    </row>
    <row r="52" spans="1:7" ht="20.25" hidden="1" customHeight="1">
      <c r="A52" s="381" t="s">
        <v>138</v>
      </c>
      <c r="B52" s="382"/>
      <c r="C52" s="382"/>
      <c r="D52" s="382"/>
      <c r="E52" s="382"/>
      <c r="F52" s="382"/>
    </row>
    <row r="53" spans="1:7" ht="20.25" hidden="1" customHeight="1">
      <c r="A53" s="382"/>
      <c r="B53" s="382"/>
      <c r="C53" s="382"/>
      <c r="D53" s="382"/>
      <c r="E53" s="382"/>
      <c r="F53" s="382"/>
    </row>
    <row r="54" spans="1:7" ht="20.25" hidden="1" customHeight="1">
      <c r="A54" s="382"/>
      <c r="B54" s="382"/>
      <c r="C54" s="382"/>
      <c r="D54" s="382"/>
      <c r="E54" s="382"/>
      <c r="F54" s="382"/>
    </row>
    <row r="55" spans="1:7" ht="20.25" hidden="1" customHeight="1">
      <c r="A55" s="382"/>
      <c r="B55" s="382"/>
      <c r="C55" s="382"/>
      <c r="D55" s="382"/>
      <c r="E55" s="382"/>
      <c r="F55" s="382"/>
    </row>
    <row r="56" spans="1:7" ht="20.25" hidden="1" customHeight="1" thickBot="1">
      <c r="A56" s="247"/>
      <c r="B56" s="247"/>
      <c r="C56" s="247"/>
      <c r="D56" s="247"/>
      <c r="E56" s="247"/>
      <c r="F56" s="247"/>
      <c r="G56" s="252"/>
    </row>
    <row r="57" spans="1:7" ht="20.25" hidden="1" customHeight="1">
      <c r="A57" s="372" t="s">
        <v>108</v>
      </c>
      <c r="B57" s="373"/>
      <c r="C57" s="374"/>
      <c r="D57" s="375" t="s">
        <v>112</v>
      </c>
      <c r="E57" s="377" t="s">
        <v>28</v>
      </c>
      <c r="F57" s="160"/>
      <c r="G57" s="264"/>
    </row>
    <row r="58" spans="1:7" ht="20.25" hidden="1" customHeight="1" thickBot="1">
      <c r="A58" s="97" t="s">
        <v>1</v>
      </c>
      <c r="B58" s="98" t="s">
        <v>110</v>
      </c>
      <c r="C58" s="99" t="s">
        <v>111</v>
      </c>
      <c r="D58" s="376"/>
      <c r="E58" s="378"/>
      <c r="F58" s="160"/>
      <c r="G58" s="264"/>
    </row>
    <row r="59" spans="1:7" ht="20.25" hidden="1" customHeight="1" thickBot="1">
      <c r="A59" s="102">
        <v>1</v>
      </c>
      <c r="B59" s="103">
        <v>2</v>
      </c>
      <c r="C59" s="104">
        <v>3</v>
      </c>
      <c r="D59" s="103">
        <v>4</v>
      </c>
      <c r="E59" s="105">
        <v>5</v>
      </c>
      <c r="F59" s="160"/>
      <c r="G59" s="264"/>
    </row>
    <row r="60" spans="1:7" ht="20.25" hidden="1" customHeight="1">
      <c r="A60" s="106">
        <v>750</v>
      </c>
      <c r="B60" s="107"/>
      <c r="C60" s="108"/>
      <c r="D60" s="109" t="s">
        <v>115</v>
      </c>
      <c r="E60" s="127">
        <f>SUM(E61)</f>
        <v>18000</v>
      </c>
      <c r="F60" s="160"/>
      <c r="G60" s="264"/>
    </row>
    <row r="61" spans="1:7" ht="20.25" hidden="1" customHeight="1">
      <c r="A61" s="112"/>
      <c r="B61" s="113">
        <v>75011</v>
      </c>
      <c r="C61" s="114"/>
      <c r="D61" s="115" t="s">
        <v>116</v>
      </c>
      <c r="E61" s="117">
        <f>SUM(E62)</f>
        <v>18000</v>
      </c>
      <c r="F61" s="160"/>
      <c r="G61" s="264"/>
    </row>
    <row r="62" spans="1:7" ht="22.5" hidden="1" customHeight="1" thickBot="1">
      <c r="A62" s="112"/>
      <c r="B62" s="118"/>
      <c r="C62" s="161" t="s">
        <v>139</v>
      </c>
      <c r="D62" s="120" t="s">
        <v>140</v>
      </c>
      <c r="E62" s="122">
        <v>18000</v>
      </c>
      <c r="F62" s="160"/>
      <c r="G62" s="264"/>
    </row>
    <row r="63" spans="1:7" ht="20.25" hidden="1" customHeight="1" thickBot="1">
      <c r="A63" s="154"/>
      <c r="B63" s="155"/>
      <c r="C63" s="155"/>
      <c r="D63" s="156" t="s">
        <v>137</v>
      </c>
      <c r="E63" s="158">
        <v>18000</v>
      </c>
      <c r="F63" s="160"/>
      <c r="G63" s="264"/>
    </row>
    <row r="64" spans="1:7" ht="20.25" hidden="1" customHeight="1">
      <c r="A64" s="247"/>
      <c r="B64" s="247"/>
      <c r="C64" s="247"/>
      <c r="D64" s="159"/>
      <c r="E64" s="160"/>
      <c r="F64" s="160"/>
      <c r="G64" s="264"/>
    </row>
    <row r="65" spans="1:7" ht="20.25" hidden="1" customHeight="1">
      <c r="A65" s="247"/>
      <c r="B65" s="247"/>
      <c r="C65" s="247"/>
      <c r="D65" s="159"/>
      <c r="E65" s="160"/>
      <c r="F65" s="160"/>
      <c r="G65" s="264"/>
    </row>
    <row r="66" spans="1:7" ht="20.25" hidden="1" customHeight="1">
      <c r="A66" s="247"/>
      <c r="B66" s="247"/>
      <c r="C66" s="247"/>
      <c r="D66" s="159"/>
      <c r="E66" s="160"/>
      <c r="F66" s="160"/>
      <c r="G66" s="264"/>
    </row>
    <row r="67" spans="1:7" ht="20.25" hidden="1" customHeight="1">
      <c r="A67" s="247"/>
      <c r="B67" s="247"/>
      <c r="C67" s="247"/>
      <c r="D67" s="159"/>
      <c r="E67" s="160"/>
      <c r="F67" s="160"/>
      <c r="G67" s="264"/>
    </row>
    <row r="68" spans="1:7" ht="20.25" hidden="1" customHeight="1">
      <c r="A68" s="247"/>
      <c r="B68" s="247"/>
      <c r="C68" s="247"/>
      <c r="D68" s="159"/>
      <c r="E68" s="160"/>
      <c r="F68" s="160"/>
      <c r="G68" s="264"/>
    </row>
    <row r="69" spans="1:7" ht="20.25" hidden="1" customHeight="1">
      <c r="A69" s="247"/>
      <c r="B69" s="247"/>
      <c r="C69" s="247"/>
      <c r="D69" s="159"/>
      <c r="E69" s="160"/>
      <c r="F69" s="160"/>
      <c r="G69" s="264"/>
    </row>
    <row r="70" spans="1:7" ht="20.25" hidden="1" customHeight="1">
      <c r="A70" s="247"/>
      <c r="B70" s="247"/>
      <c r="C70" s="247"/>
      <c r="D70" s="159"/>
      <c r="E70" s="160"/>
      <c r="F70" s="160"/>
      <c r="G70" s="264"/>
    </row>
    <row r="71" spans="1:7" ht="20.25" hidden="1" customHeight="1">
      <c r="A71" s="247"/>
      <c r="B71" s="247"/>
      <c r="C71" s="247"/>
      <c r="D71" s="159"/>
      <c r="E71" s="160"/>
      <c r="F71" s="160"/>
      <c r="G71" s="264"/>
    </row>
    <row r="72" spans="1:7" ht="20.25" hidden="1" customHeight="1">
      <c r="A72" s="247"/>
      <c r="B72" s="247"/>
      <c r="C72" s="247"/>
      <c r="D72" s="159"/>
      <c r="E72" s="160"/>
    </row>
    <row r="73" spans="1:7" ht="20.25" hidden="1" customHeight="1">
      <c r="A73" s="247"/>
      <c r="B73" s="247"/>
      <c r="C73" s="247"/>
      <c r="D73" s="159"/>
      <c r="E73" s="160"/>
    </row>
    <row r="74" spans="1:7" ht="20.25" hidden="1" customHeight="1">
      <c r="A74" s="247"/>
      <c r="B74" s="247"/>
      <c r="C74" s="247"/>
      <c r="D74" s="159"/>
      <c r="E74" s="160"/>
    </row>
    <row r="75" spans="1:7" ht="20.25" hidden="1" customHeight="1">
      <c r="A75" s="247"/>
      <c r="B75" s="247"/>
      <c r="C75" s="247"/>
      <c r="D75" s="159"/>
      <c r="E75" s="160"/>
    </row>
    <row r="76" spans="1:7" ht="20.25" hidden="1" customHeight="1">
      <c r="A76" s="247"/>
      <c r="B76" s="247"/>
      <c r="C76" s="247"/>
      <c r="D76" s="159"/>
      <c r="E76" s="160"/>
    </row>
    <row r="77" spans="1:7" ht="20.25" hidden="1" customHeight="1">
      <c r="A77" s="247"/>
      <c r="B77" s="247"/>
      <c r="C77" s="247"/>
      <c r="D77" s="159"/>
      <c r="E77" s="160"/>
    </row>
    <row r="78" spans="1:7" ht="20.25" hidden="1" customHeight="1">
      <c r="A78" s="247"/>
      <c r="B78" s="247"/>
      <c r="C78" s="247"/>
      <c r="D78" s="159"/>
      <c r="E78" s="160"/>
    </row>
    <row r="79" spans="1:7" hidden="1"/>
    <row r="80" spans="1:7" hidden="1"/>
    <row r="81" spans="1:7" hidden="1"/>
    <row r="82" spans="1:7" hidden="1"/>
    <row r="83" spans="1:7" hidden="1"/>
    <row r="84" spans="1:7" hidden="1"/>
    <row r="85" spans="1:7" hidden="1"/>
    <row r="86" spans="1:7" hidden="1"/>
    <row r="87" spans="1:7" hidden="1"/>
    <row r="88" spans="1:7" hidden="1">
      <c r="F88" s="247"/>
      <c r="G88" s="252"/>
    </row>
    <row r="89" spans="1:7" hidden="1">
      <c r="F89" s="247"/>
      <c r="G89" s="252"/>
    </row>
    <row r="90" spans="1:7" hidden="1">
      <c r="F90" s="247"/>
      <c r="G90" s="252"/>
    </row>
    <row r="91" spans="1:7" hidden="1">
      <c r="C91" s="162"/>
    </row>
    <row r="92" spans="1:7" hidden="1">
      <c r="C92" s="162"/>
    </row>
    <row r="93" spans="1:7" hidden="1">
      <c r="A93" s="247"/>
      <c r="B93" s="247"/>
      <c r="C93" s="247"/>
      <c r="D93" s="247"/>
      <c r="E93" s="379" t="s">
        <v>105</v>
      </c>
      <c r="F93" s="380"/>
    </row>
    <row r="94" spans="1:7" hidden="1">
      <c r="A94" s="247"/>
      <c r="B94" s="247"/>
      <c r="C94" s="247"/>
      <c r="D94" s="247"/>
      <c r="E94" s="379" t="s">
        <v>141</v>
      </c>
      <c r="F94" s="380"/>
    </row>
    <row r="95" spans="1:7" hidden="1">
      <c r="A95" s="247"/>
      <c r="C95" s="94"/>
      <c r="F95" s="247"/>
      <c r="G95" s="252"/>
    </row>
    <row r="96" spans="1:7" hidden="1">
      <c r="A96" s="247"/>
      <c r="C96" s="94"/>
      <c r="F96" s="247"/>
      <c r="G96" s="252"/>
    </row>
    <row r="97" spans="1:7" hidden="1">
      <c r="A97" s="381" t="s">
        <v>107</v>
      </c>
      <c r="B97" s="382"/>
      <c r="C97" s="382"/>
      <c r="D97" s="382"/>
      <c r="E97" s="382"/>
      <c r="F97" s="382"/>
    </row>
    <row r="98" spans="1:7" hidden="1">
      <c r="A98" s="382"/>
      <c r="B98" s="382"/>
      <c r="C98" s="382"/>
      <c r="D98" s="382"/>
      <c r="E98" s="382"/>
      <c r="F98" s="382"/>
    </row>
    <row r="99" spans="1:7" hidden="1">
      <c r="A99" s="382"/>
      <c r="B99" s="382"/>
      <c r="C99" s="382"/>
      <c r="D99" s="382"/>
      <c r="E99" s="382"/>
      <c r="F99" s="382"/>
    </row>
    <row r="100" spans="1:7" hidden="1">
      <c r="A100" s="382"/>
      <c r="B100" s="382"/>
      <c r="C100" s="382"/>
      <c r="D100" s="382"/>
      <c r="E100" s="382"/>
      <c r="F100" s="382"/>
    </row>
    <row r="101" spans="1:7" hidden="1">
      <c r="A101" s="247"/>
      <c r="B101" s="247"/>
      <c r="C101" s="247"/>
      <c r="D101" s="247"/>
      <c r="E101" s="247"/>
      <c r="F101" s="247"/>
      <c r="G101" s="252"/>
    </row>
    <row r="102" spans="1:7" ht="15" hidden="1">
      <c r="A102" s="372" t="s">
        <v>108</v>
      </c>
      <c r="B102" s="373"/>
      <c r="C102" s="374"/>
      <c r="D102" s="95"/>
      <c r="E102" s="95" t="s">
        <v>109</v>
      </c>
      <c r="F102" s="96" t="s">
        <v>109</v>
      </c>
      <c r="G102" s="253"/>
    </row>
    <row r="103" spans="1:7" ht="15.75" hidden="1" thickBot="1">
      <c r="A103" s="97" t="s">
        <v>1</v>
      </c>
      <c r="B103" s="98" t="s">
        <v>110</v>
      </c>
      <c r="C103" s="99" t="s">
        <v>111</v>
      </c>
      <c r="D103" s="100" t="s">
        <v>112</v>
      </c>
      <c r="E103" s="100" t="s">
        <v>113</v>
      </c>
      <c r="F103" s="101" t="s">
        <v>114</v>
      </c>
      <c r="G103" s="254"/>
    </row>
    <row r="104" spans="1:7" ht="15.75" hidden="1" thickBot="1">
      <c r="A104" s="102">
        <v>1</v>
      </c>
      <c r="B104" s="103">
        <v>2</v>
      </c>
      <c r="C104" s="104">
        <v>3</v>
      </c>
      <c r="D104" s="103">
        <v>4</v>
      </c>
      <c r="E104" s="103">
        <v>5</v>
      </c>
      <c r="F104" s="105">
        <v>6</v>
      </c>
      <c r="G104" s="255"/>
    </row>
    <row r="105" spans="1:7" ht="15.75" hidden="1">
      <c r="A105" s="163" t="s">
        <v>142</v>
      </c>
      <c r="B105" s="164"/>
      <c r="C105" s="165"/>
      <c r="D105" s="166" t="s">
        <v>143</v>
      </c>
      <c r="E105" s="167">
        <f>SUM(E106)</f>
        <v>62136</v>
      </c>
      <c r="F105" s="168">
        <f>SUM(F106)</f>
        <v>62136</v>
      </c>
      <c r="G105" s="265"/>
    </row>
    <row r="106" spans="1:7" ht="15" hidden="1">
      <c r="A106" s="169"/>
      <c r="B106" s="170" t="s">
        <v>144</v>
      </c>
      <c r="C106" s="171"/>
      <c r="D106" s="172" t="s">
        <v>2</v>
      </c>
      <c r="E106" s="173">
        <f>SUM(E107)</f>
        <v>62136</v>
      </c>
      <c r="F106" s="174">
        <f>SUM(F107)</f>
        <v>62136</v>
      </c>
      <c r="G106" s="266"/>
    </row>
    <row r="107" spans="1:7" ht="51.75" hidden="1">
      <c r="A107" s="175"/>
      <c r="B107" s="176"/>
      <c r="C107" s="177">
        <v>2010</v>
      </c>
      <c r="D107" s="178" t="s">
        <v>117</v>
      </c>
      <c r="E107" s="179">
        <v>62136</v>
      </c>
      <c r="F107" s="174">
        <f>SUM(F108:F109)</f>
        <v>62136</v>
      </c>
      <c r="G107" s="266"/>
    </row>
    <row r="108" spans="1:7" ht="15" hidden="1">
      <c r="A108" s="175"/>
      <c r="B108" s="176"/>
      <c r="C108" s="177">
        <v>4210</v>
      </c>
      <c r="D108" s="137" t="s">
        <v>128</v>
      </c>
      <c r="E108" s="179"/>
      <c r="F108" s="180">
        <v>1218</v>
      </c>
      <c r="G108" s="267"/>
    </row>
    <row r="109" spans="1:7" ht="15" hidden="1">
      <c r="A109" s="175"/>
      <c r="B109" s="176"/>
      <c r="C109" s="177">
        <v>4430</v>
      </c>
      <c r="D109" s="178" t="s">
        <v>145</v>
      </c>
      <c r="E109" s="179"/>
      <c r="F109" s="180">
        <v>60918</v>
      </c>
      <c r="G109" s="267"/>
    </row>
    <row r="110" spans="1:7" ht="15.75" hidden="1">
      <c r="A110" s="106">
        <v>750</v>
      </c>
      <c r="B110" s="107"/>
      <c r="C110" s="108"/>
      <c r="D110" s="109" t="s">
        <v>115</v>
      </c>
      <c r="E110" s="110">
        <f>SUM(E111)</f>
        <v>52500</v>
      </c>
      <c r="F110" s="181">
        <f>SUM(F111)</f>
        <v>52500</v>
      </c>
      <c r="G110" s="268"/>
    </row>
    <row r="111" spans="1:7" hidden="1">
      <c r="A111" s="112"/>
      <c r="B111" s="113">
        <v>75011</v>
      </c>
      <c r="C111" s="114"/>
      <c r="D111" s="115" t="s">
        <v>116</v>
      </c>
      <c r="E111" s="116">
        <f>SUM(E112)</f>
        <v>52500</v>
      </c>
      <c r="F111" s="117">
        <f>SUM(F113:F116)</f>
        <v>52500</v>
      </c>
      <c r="G111" s="257"/>
    </row>
    <row r="112" spans="1:7" ht="51" hidden="1">
      <c r="A112" s="112"/>
      <c r="B112" s="118"/>
      <c r="C112" s="119">
        <v>2010</v>
      </c>
      <c r="D112" s="120" t="s">
        <v>117</v>
      </c>
      <c r="E112" s="121">
        <v>52500</v>
      </c>
      <c r="F112" s="122"/>
      <c r="G112" s="258"/>
    </row>
    <row r="113" spans="1:7" hidden="1">
      <c r="A113" s="112"/>
      <c r="B113" s="118"/>
      <c r="C113" s="119">
        <v>4010</v>
      </c>
      <c r="D113" s="123" t="s">
        <v>118</v>
      </c>
      <c r="E113" s="123"/>
      <c r="F113" s="122">
        <v>40450</v>
      </c>
      <c r="G113" s="258"/>
    </row>
    <row r="114" spans="1:7" hidden="1">
      <c r="A114" s="112"/>
      <c r="B114" s="118"/>
      <c r="C114" s="119">
        <v>4040</v>
      </c>
      <c r="D114" s="123" t="s">
        <v>119</v>
      </c>
      <c r="E114" s="123"/>
      <c r="F114" s="122">
        <v>3416</v>
      </c>
      <c r="G114" s="258"/>
    </row>
    <row r="115" spans="1:7" hidden="1">
      <c r="A115" s="112"/>
      <c r="B115" s="118"/>
      <c r="C115" s="119">
        <v>4110</v>
      </c>
      <c r="D115" s="123" t="s">
        <v>120</v>
      </c>
      <c r="E115" s="123"/>
      <c r="F115" s="122">
        <v>7559</v>
      </c>
      <c r="G115" s="258"/>
    </row>
    <row r="116" spans="1:7" hidden="1">
      <c r="A116" s="112"/>
      <c r="B116" s="118"/>
      <c r="C116" s="119">
        <v>4120</v>
      </c>
      <c r="D116" s="123" t="s">
        <v>121</v>
      </c>
      <c r="E116" s="123"/>
      <c r="F116" s="122">
        <v>1075</v>
      </c>
      <c r="G116" s="258"/>
    </row>
    <row r="117" spans="1:7" ht="47.25" hidden="1">
      <c r="A117" s="124">
        <v>751</v>
      </c>
      <c r="B117" s="107"/>
      <c r="C117" s="108"/>
      <c r="D117" s="125" t="s">
        <v>122</v>
      </c>
      <c r="E117" s="126">
        <v>1000</v>
      </c>
      <c r="F117" s="127">
        <v>1000</v>
      </c>
      <c r="G117" s="259"/>
    </row>
    <row r="118" spans="1:7" ht="25.5" hidden="1">
      <c r="A118" s="112"/>
      <c r="B118" s="113">
        <v>75101</v>
      </c>
      <c r="C118" s="114"/>
      <c r="D118" s="128" t="s">
        <v>123</v>
      </c>
      <c r="E118" s="129">
        <v>1000</v>
      </c>
      <c r="F118" s="117">
        <v>1000</v>
      </c>
      <c r="G118" s="257"/>
    </row>
    <row r="119" spans="1:7" ht="51" hidden="1">
      <c r="A119" s="112"/>
      <c r="B119" s="118"/>
      <c r="C119" s="119">
        <v>2010</v>
      </c>
      <c r="D119" s="120" t="s">
        <v>117</v>
      </c>
      <c r="E119" s="121">
        <v>1000</v>
      </c>
      <c r="F119" s="122"/>
      <c r="G119" s="258"/>
    </row>
    <row r="120" spans="1:7" hidden="1">
      <c r="A120" s="112"/>
      <c r="B120" s="118"/>
      <c r="C120" s="119">
        <v>4210</v>
      </c>
      <c r="D120" s="123" t="s">
        <v>16</v>
      </c>
      <c r="E120" s="123"/>
      <c r="F120" s="122">
        <v>1000</v>
      </c>
      <c r="G120" s="258"/>
    </row>
    <row r="121" spans="1:7" ht="15.75" hidden="1">
      <c r="A121" s="124">
        <v>852</v>
      </c>
      <c r="B121" s="107"/>
      <c r="C121" s="108"/>
      <c r="D121" s="109" t="s">
        <v>124</v>
      </c>
      <c r="E121" s="130">
        <f>E136+E139+E122</f>
        <v>2264400</v>
      </c>
      <c r="F121" s="131">
        <f>F136+F139+F122</f>
        <v>2264400</v>
      </c>
      <c r="G121" s="260"/>
    </row>
    <row r="122" spans="1:7" ht="39" hidden="1">
      <c r="A122" s="124"/>
      <c r="B122" s="113">
        <v>85212</v>
      </c>
      <c r="C122" s="114"/>
      <c r="D122" s="132" t="s">
        <v>125</v>
      </c>
      <c r="E122" s="116">
        <f>SUM(E123)</f>
        <v>2256000</v>
      </c>
      <c r="F122" s="117">
        <f>SUM(F124:F135)</f>
        <v>2256000</v>
      </c>
      <c r="G122" s="257"/>
    </row>
    <row r="123" spans="1:7" ht="51.75" hidden="1">
      <c r="A123" s="124"/>
      <c r="B123" s="118"/>
      <c r="C123" s="133">
        <v>2010</v>
      </c>
      <c r="D123" s="134" t="s">
        <v>117</v>
      </c>
      <c r="E123" s="135">
        <v>2256000</v>
      </c>
      <c r="F123" s="122"/>
      <c r="G123" s="258"/>
    </row>
    <row r="124" spans="1:7" ht="15.75" hidden="1">
      <c r="A124" s="124"/>
      <c r="B124" s="118"/>
      <c r="C124" s="119">
        <v>3110</v>
      </c>
      <c r="D124" s="136" t="s">
        <v>126</v>
      </c>
      <c r="E124" s="121"/>
      <c r="F124" s="122">
        <v>2175251</v>
      </c>
      <c r="G124" s="258"/>
    </row>
    <row r="125" spans="1:7" ht="15.75" hidden="1">
      <c r="A125" s="124"/>
      <c r="B125" s="118"/>
      <c r="C125" s="133">
        <v>4010</v>
      </c>
      <c r="D125" s="137" t="s">
        <v>118</v>
      </c>
      <c r="E125" s="138"/>
      <c r="F125" s="122">
        <v>35500</v>
      </c>
      <c r="G125" s="258"/>
    </row>
    <row r="126" spans="1:7" ht="15.75" hidden="1">
      <c r="A126" s="124"/>
      <c r="B126" s="118"/>
      <c r="C126" s="133">
        <v>4040</v>
      </c>
      <c r="D126" s="137" t="s">
        <v>119</v>
      </c>
      <c r="E126" s="138"/>
      <c r="F126" s="122">
        <v>2144</v>
      </c>
      <c r="G126" s="258"/>
    </row>
    <row r="127" spans="1:7" ht="15.75" hidden="1">
      <c r="A127" s="124"/>
      <c r="B127" s="118"/>
      <c r="C127" s="133">
        <v>4110</v>
      </c>
      <c r="D127" s="137" t="s">
        <v>127</v>
      </c>
      <c r="E127" s="138"/>
      <c r="F127" s="122">
        <v>21469</v>
      </c>
      <c r="G127" s="258"/>
    </row>
    <row r="128" spans="1:7" ht="15.75" hidden="1">
      <c r="A128" s="124"/>
      <c r="B128" s="118"/>
      <c r="C128" s="133">
        <v>4120</v>
      </c>
      <c r="D128" s="137" t="s">
        <v>121</v>
      </c>
      <c r="E128" s="138"/>
      <c r="F128" s="122">
        <v>922</v>
      </c>
      <c r="G128" s="258"/>
    </row>
    <row r="129" spans="1:7" ht="15.75" hidden="1">
      <c r="A129" s="124"/>
      <c r="B129" s="118"/>
      <c r="C129" s="133">
        <v>4210</v>
      </c>
      <c r="D129" s="137" t="s">
        <v>128</v>
      </c>
      <c r="E129" s="138"/>
      <c r="F129" s="122">
        <v>14064</v>
      </c>
      <c r="G129" s="258"/>
    </row>
    <row r="130" spans="1:7" ht="15.75" hidden="1">
      <c r="A130" s="124"/>
      <c r="B130" s="118"/>
      <c r="C130" s="133">
        <v>4280</v>
      </c>
      <c r="D130" s="137" t="s">
        <v>129</v>
      </c>
      <c r="E130" s="138"/>
      <c r="F130" s="122">
        <v>200</v>
      </c>
      <c r="G130" s="258"/>
    </row>
    <row r="131" spans="1:7" ht="15.75" hidden="1">
      <c r="A131" s="124"/>
      <c r="B131" s="118"/>
      <c r="C131" s="133">
        <v>4300</v>
      </c>
      <c r="D131" s="137" t="s">
        <v>17</v>
      </c>
      <c r="E131" s="138"/>
      <c r="F131" s="122">
        <v>3150</v>
      </c>
      <c r="G131" s="258"/>
    </row>
    <row r="132" spans="1:7" ht="15.75" hidden="1">
      <c r="A132" s="124"/>
      <c r="B132" s="118"/>
      <c r="C132" s="133">
        <v>4410</v>
      </c>
      <c r="D132" s="137" t="s">
        <v>130</v>
      </c>
      <c r="E132" s="138"/>
      <c r="F132" s="122">
        <v>500</v>
      </c>
      <c r="G132" s="258"/>
    </row>
    <row r="133" spans="1:7" ht="15.75" hidden="1">
      <c r="A133" s="124"/>
      <c r="B133" s="118"/>
      <c r="C133" s="119">
        <v>4440</v>
      </c>
      <c r="D133" s="123" t="s">
        <v>131</v>
      </c>
      <c r="E133" s="123"/>
      <c r="F133" s="122">
        <v>1200</v>
      </c>
      <c r="G133" s="258"/>
    </row>
    <row r="134" spans="1:7" ht="26.25" hidden="1">
      <c r="A134" s="124"/>
      <c r="B134" s="118"/>
      <c r="C134" s="119">
        <v>4700</v>
      </c>
      <c r="D134" s="139" t="s">
        <v>132</v>
      </c>
      <c r="E134" s="123"/>
      <c r="F134" s="122">
        <v>900</v>
      </c>
      <c r="G134" s="258"/>
    </row>
    <row r="135" spans="1:7" ht="26.25" hidden="1">
      <c r="A135" s="124"/>
      <c r="B135" s="118"/>
      <c r="C135" s="119">
        <v>4740</v>
      </c>
      <c r="D135" s="139" t="s">
        <v>133</v>
      </c>
      <c r="E135" s="123"/>
      <c r="F135" s="122">
        <v>700</v>
      </c>
      <c r="G135" s="258"/>
    </row>
    <row r="136" spans="1:7" ht="38.25" hidden="1">
      <c r="A136" s="140"/>
      <c r="B136" s="113">
        <v>85313</v>
      </c>
      <c r="C136" s="114"/>
      <c r="D136" s="141" t="s">
        <v>134</v>
      </c>
      <c r="E136" s="129">
        <f>SUM(E137)</f>
        <v>1900</v>
      </c>
      <c r="F136" s="117">
        <f>SUM(F138)</f>
        <v>1900</v>
      </c>
      <c r="G136" s="257"/>
    </row>
    <row r="137" spans="1:7" ht="51" hidden="1">
      <c r="A137" s="140"/>
      <c r="B137" s="142"/>
      <c r="C137" s="143">
        <v>2010</v>
      </c>
      <c r="D137" s="120" t="s">
        <v>117</v>
      </c>
      <c r="E137" s="144">
        <v>1900</v>
      </c>
      <c r="F137" s="117"/>
      <c r="G137" s="257"/>
    </row>
    <row r="138" spans="1:7" hidden="1">
      <c r="A138" s="140"/>
      <c r="B138" s="113"/>
      <c r="C138" s="143">
        <v>4130</v>
      </c>
      <c r="D138" s="145" t="s">
        <v>135</v>
      </c>
      <c r="E138" s="145"/>
      <c r="F138" s="146">
        <v>1900</v>
      </c>
      <c r="G138" s="261"/>
    </row>
    <row r="139" spans="1:7" ht="25.5" hidden="1">
      <c r="A139" s="147"/>
      <c r="B139" s="113">
        <v>85314</v>
      </c>
      <c r="C139" s="114"/>
      <c r="D139" s="148" t="s">
        <v>136</v>
      </c>
      <c r="E139" s="149">
        <f>SUM(E140)</f>
        <v>6500</v>
      </c>
      <c r="F139" s="117">
        <f>SUM(F141:F141)</f>
        <v>6500</v>
      </c>
      <c r="G139" s="257"/>
    </row>
    <row r="140" spans="1:7" ht="51" hidden="1">
      <c r="A140" s="147"/>
      <c r="B140" s="118"/>
      <c r="C140" s="119">
        <v>2010</v>
      </c>
      <c r="D140" s="120" t="s">
        <v>117</v>
      </c>
      <c r="E140" s="121">
        <v>6500</v>
      </c>
      <c r="F140" s="122"/>
      <c r="G140" s="258"/>
    </row>
    <row r="141" spans="1:7" hidden="1">
      <c r="A141" s="150"/>
      <c r="B141" s="151"/>
      <c r="C141" s="133">
        <v>3110</v>
      </c>
      <c r="D141" s="152" t="s">
        <v>126</v>
      </c>
      <c r="E141" s="152"/>
      <c r="F141" s="153">
        <v>6500</v>
      </c>
      <c r="G141" s="262"/>
    </row>
    <row r="142" spans="1:7" ht="18.75" hidden="1" thickBot="1">
      <c r="A142" s="154"/>
      <c r="B142" s="155"/>
      <c r="C142" s="155"/>
      <c r="D142" s="156" t="s">
        <v>137</v>
      </c>
      <c r="E142" s="157">
        <f>SUM( E110+E117+E121+E105)</f>
        <v>2380036</v>
      </c>
      <c r="F142" s="157">
        <f>SUM( F110+F117+F121+F105)</f>
        <v>2380036</v>
      </c>
      <c r="G142" s="269"/>
    </row>
    <row r="143" spans="1:7" ht="18" hidden="1">
      <c r="A143" s="247"/>
      <c r="B143" s="247"/>
      <c r="C143" s="247"/>
      <c r="D143" s="159"/>
      <c r="E143" s="160"/>
      <c r="F143" s="160"/>
      <c r="G143" s="264"/>
    </row>
    <row r="144" spans="1:7" ht="18" hidden="1">
      <c r="A144" s="247"/>
      <c r="B144" s="247"/>
      <c r="C144" s="247"/>
      <c r="D144" s="159"/>
      <c r="E144" s="160"/>
      <c r="F144" s="160"/>
      <c r="G144" s="264"/>
    </row>
    <row r="145" spans="1:7" ht="18" hidden="1">
      <c r="A145" s="247"/>
      <c r="B145" s="247"/>
      <c r="C145" s="247"/>
      <c r="D145" s="159"/>
      <c r="E145" s="160"/>
      <c r="F145" s="160"/>
      <c r="G145" s="264"/>
    </row>
    <row r="146" spans="1:7" ht="18" hidden="1">
      <c r="A146" s="247"/>
      <c r="B146" s="247"/>
      <c r="C146" s="247"/>
      <c r="D146" s="159"/>
      <c r="E146" s="160"/>
      <c r="F146" s="160"/>
      <c r="G146" s="264"/>
    </row>
    <row r="147" spans="1:7" ht="18" hidden="1">
      <c r="A147" s="247"/>
      <c r="B147" s="247"/>
      <c r="C147" s="247"/>
      <c r="D147" s="159"/>
      <c r="E147" s="160"/>
      <c r="F147" s="160"/>
      <c r="G147" s="264"/>
    </row>
    <row r="148" spans="1:7" ht="18" hidden="1">
      <c r="A148" s="247"/>
      <c r="B148" s="247"/>
      <c r="C148" s="247"/>
      <c r="D148" s="159"/>
      <c r="E148" s="160"/>
      <c r="F148" s="160"/>
      <c r="G148" s="264"/>
    </row>
    <row r="149" spans="1:7" hidden="1">
      <c r="A149" s="381" t="s">
        <v>138</v>
      </c>
      <c r="B149" s="382"/>
      <c r="C149" s="382"/>
      <c r="D149" s="382"/>
      <c r="E149" s="382"/>
      <c r="F149" s="382"/>
    </row>
    <row r="150" spans="1:7" hidden="1">
      <c r="A150" s="382"/>
      <c r="B150" s="382"/>
      <c r="C150" s="382"/>
      <c r="D150" s="382"/>
      <c r="E150" s="382"/>
      <c r="F150" s="382"/>
    </row>
    <row r="151" spans="1:7" hidden="1">
      <c r="A151" s="382"/>
      <c r="B151" s="382"/>
      <c r="C151" s="382"/>
      <c r="D151" s="382"/>
      <c r="E151" s="382"/>
      <c r="F151" s="382"/>
    </row>
    <row r="152" spans="1:7" hidden="1">
      <c r="A152" s="382"/>
      <c r="B152" s="382"/>
      <c r="C152" s="382"/>
      <c r="D152" s="382"/>
      <c r="E152" s="382"/>
      <c r="F152" s="382"/>
    </row>
    <row r="153" spans="1:7" hidden="1">
      <c r="A153" s="247"/>
      <c r="B153" s="247"/>
      <c r="C153" s="247"/>
      <c r="D153" s="247"/>
      <c r="E153" s="247"/>
      <c r="F153" s="247"/>
      <c r="G153" s="252"/>
    </row>
    <row r="154" spans="1:7" ht="18" hidden="1">
      <c r="A154" s="372" t="s">
        <v>108</v>
      </c>
      <c r="B154" s="373"/>
      <c r="C154" s="374"/>
      <c r="D154" s="375" t="s">
        <v>112</v>
      </c>
      <c r="E154" s="377" t="s">
        <v>28</v>
      </c>
      <c r="F154" s="160"/>
      <c r="G154" s="264"/>
    </row>
    <row r="155" spans="1:7" ht="18.75" hidden="1" thickBot="1">
      <c r="A155" s="97" t="s">
        <v>1</v>
      </c>
      <c r="B155" s="98" t="s">
        <v>110</v>
      </c>
      <c r="C155" s="99" t="s">
        <v>111</v>
      </c>
      <c r="D155" s="376"/>
      <c r="E155" s="378"/>
      <c r="F155" s="160"/>
      <c r="G155" s="264"/>
    </row>
    <row r="156" spans="1:7" ht="18.75" hidden="1" thickBot="1">
      <c r="A156" s="102">
        <v>1</v>
      </c>
      <c r="B156" s="103">
        <v>2</v>
      </c>
      <c r="C156" s="104">
        <v>3</v>
      </c>
      <c r="D156" s="103">
        <v>4</v>
      </c>
      <c r="E156" s="105">
        <v>5</v>
      </c>
      <c r="F156" s="160"/>
      <c r="G156" s="264"/>
    </row>
    <row r="157" spans="1:7" ht="18" hidden="1">
      <c r="A157" s="106">
        <v>750</v>
      </c>
      <c r="B157" s="107"/>
      <c r="C157" s="108"/>
      <c r="D157" s="109" t="s">
        <v>115</v>
      </c>
      <c r="E157" s="127">
        <f>SUM(E158)</f>
        <v>18000</v>
      </c>
      <c r="F157" s="160"/>
      <c r="G157" s="264"/>
    </row>
    <row r="158" spans="1:7" ht="18" hidden="1">
      <c r="A158" s="112"/>
      <c r="B158" s="113">
        <v>75011</v>
      </c>
      <c r="C158" s="114"/>
      <c r="D158" s="115" t="s">
        <v>116</v>
      </c>
      <c r="E158" s="117">
        <f>SUM(E159)</f>
        <v>18000</v>
      </c>
      <c r="F158" s="160"/>
      <c r="G158" s="264"/>
    </row>
    <row r="159" spans="1:7" ht="18" hidden="1">
      <c r="A159" s="112"/>
      <c r="B159" s="118"/>
      <c r="C159" s="161" t="s">
        <v>139</v>
      </c>
      <c r="D159" s="120" t="s">
        <v>140</v>
      </c>
      <c r="E159" s="122">
        <v>18000</v>
      </c>
      <c r="F159" s="160"/>
      <c r="G159" s="264"/>
    </row>
    <row r="160" spans="1:7" ht="18.75" hidden="1" thickBot="1">
      <c r="A160" s="154"/>
      <c r="B160" s="155"/>
      <c r="C160" s="155"/>
      <c r="D160" s="156" t="s">
        <v>137</v>
      </c>
      <c r="E160" s="158">
        <v>18000</v>
      </c>
      <c r="F160" s="160"/>
      <c r="G160" s="264"/>
    </row>
    <row r="161" spans="1:10" ht="18" hidden="1">
      <c r="A161" s="247"/>
      <c r="B161" s="247"/>
      <c r="C161" s="247"/>
      <c r="D161" s="159"/>
      <c r="E161" s="160"/>
      <c r="F161" s="160"/>
      <c r="G161" s="264"/>
    </row>
    <row r="162" spans="1:10" ht="18" hidden="1">
      <c r="A162" s="247"/>
      <c r="B162" s="247"/>
      <c r="C162" s="247"/>
      <c r="D162" s="159"/>
      <c r="E162" s="160"/>
      <c r="F162" s="160"/>
      <c r="G162" s="264"/>
    </row>
    <row r="163" spans="1:10" ht="18" hidden="1">
      <c r="A163" s="247"/>
      <c r="B163" s="247"/>
      <c r="C163" s="247"/>
      <c r="D163" s="159"/>
      <c r="E163" s="160"/>
      <c r="F163" s="160"/>
      <c r="G163" s="264"/>
    </row>
    <row r="164" spans="1:10" ht="18" hidden="1">
      <c r="A164" s="247"/>
      <c r="B164" s="247"/>
      <c r="C164" s="247"/>
      <c r="D164" s="159"/>
      <c r="E164" s="160"/>
      <c r="F164" s="160"/>
      <c r="G164" s="264"/>
    </row>
    <row r="165" spans="1:10" ht="18" hidden="1">
      <c r="A165" s="247"/>
      <c r="B165" s="247"/>
      <c r="C165" s="247"/>
      <c r="D165" s="159"/>
      <c r="E165" s="160"/>
      <c r="F165" s="160"/>
      <c r="G165" s="264"/>
    </row>
    <row r="166" spans="1:10" ht="18" hidden="1">
      <c r="A166" s="247"/>
      <c r="B166" s="247"/>
      <c r="C166" s="247"/>
      <c r="D166" s="159"/>
      <c r="E166" s="160"/>
      <c r="F166" s="160"/>
      <c r="G166" s="264"/>
      <c r="H166" s="182"/>
      <c r="J166" s="182"/>
    </row>
    <row r="167" spans="1:10" ht="18" hidden="1">
      <c r="A167" s="247"/>
      <c r="B167" s="247"/>
      <c r="C167" s="247"/>
      <c r="D167" s="159"/>
      <c r="E167" s="160"/>
      <c r="F167" s="160"/>
      <c r="G167" s="264"/>
      <c r="H167" s="182"/>
      <c r="J167" s="182"/>
    </row>
    <row r="168" spans="1:10" ht="18" hidden="1">
      <c r="A168" s="247"/>
      <c r="B168" s="247"/>
      <c r="C168" s="247"/>
      <c r="D168" s="159"/>
      <c r="E168" s="160"/>
      <c r="F168" s="160"/>
      <c r="G168" s="264"/>
    </row>
    <row r="169" spans="1:10" ht="18" hidden="1">
      <c r="A169" s="247"/>
      <c r="B169" s="247"/>
      <c r="C169" s="247"/>
      <c r="D169" s="159"/>
      <c r="E169" s="160"/>
      <c r="H169" s="182"/>
      <c r="J169" s="182"/>
    </row>
    <row r="170" spans="1:10" ht="18" hidden="1">
      <c r="A170" s="247"/>
      <c r="B170" s="247"/>
      <c r="C170" s="247"/>
      <c r="D170" s="159"/>
      <c r="E170" s="160"/>
      <c r="H170" s="182"/>
      <c r="J170" s="182"/>
    </row>
    <row r="171" spans="1:10" ht="18" hidden="1">
      <c r="A171" s="247"/>
      <c r="B171" s="247"/>
      <c r="C171" s="247"/>
      <c r="D171" s="159"/>
      <c r="E171" s="160"/>
      <c r="H171" s="182"/>
      <c r="J171" s="182"/>
    </row>
    <row r="172" spans="1:10" ht="18" hidden="1">
      <c r="A172" s="247"/>
      <c r="B172" s="247"/>
      <c r="C172" s="247"/>
      <c r="D172" s="159"/>
      <c r="E172" s="160"/>
      <c r="H172" s="182"/>
      <c r="J172" s="182"/>
    </row>
    <row r="173" spans="1:10" ht="18" hidden="1">
      <c r="A173" s="247"/>
      <c r="B173" s="247"/>
      <c r="C173" s="247"/>
      <c r="D173" s="159"/>
      <c r="E173" s="160"/>
      <c r="H173" s="182"/>
      <c r="J173" s="182"/>
    </row>
    <row r="174" spans="1:10" ht="18" hidden="1">
      <c r="A174" s="247"/>
      <c r="B174" s="247"/>
      <c r="C174" s="247"/>
      <c r="D174" s="159"/>
      <c r="E174" s="160"/>
      <c r="H174" s="182"/>
      <c r="J174" s="182"/>
    </row>
    <row r="175" spans="1:10" ht="18" hidden="1">
      <c r="A175" s="247"/>
      <c r="B175" s="247"/>
      <c r="C175" s="247"/>
      <c r="D175" s="159"/>
      <c r="E175" s="160"/>
      <c r="H175" s="182"/>
      <c r="J175" s="182"/>
    </row>
    <row r="176" spans="1:10" ht="18" hidden="1">
      <c r="A176" s="247"/>
      <c r="B176" s="247"/>
      <c r="C176" s="247"/>
      <c r="D176" s="159"/>
      <c r="E176" s="160"/>
      <c r="H176" s="182"/>
      <c r="J176" s="182"/>
    </row>
    <row r="177" spans="1:10" ht="18" hidden="1">
      <c r="A177" s="247"/>
      <c r="B177" s="247"/>
      <c r="C177" s="247"/>
      <c r="D177" s="159"/>
      <c r="E177" s="160"/>
      <c r="H177" s="182"/>
      <c r="J177" s="182"/>
    </row>
    <row r="178" spans="1:10" ht="18" hidden="1">
      <c r="A178" s="247"/>
      <c r="B178" s="247"/>
      <c r="C178" s="247"/>
      <c r="D178" s="159"/>
      <c r="E178" s="160"/>
      <c r="H178" s="182"/>
      <c r="J178" s="182"/>
    </row>
    <row r="179" spans="1:10" ht="18" hidden="1">
      <c r="A179" s="247"/>
      <c r="B179" s="247"/>
      <c r="C179" s="247"/>
      <c r="D179" s="159"/>
      <c r="E179" s="160"/>
      <c r="H179" s="182"/>
      <c r="J179" s="182"/>
    </row>
    <row r="180" spans="1:10" ht="18" hidden="1">
      <c r="A180" s="247"/>
      <c r="B180" s="247"/>
      <c r="C180" s="247"/>
      <c r="D180" s="159"/>
      <c r="E180" s="160"/>
      <c r="H180" s="182"/>
      <c r="J180" s="182"/>
    </row>
    <row r="181" spans="1:10" ht="18" hidden="1">
      <c r="A181" s="247"/>
      <c r="B181" s="247"/>
      <c r="C181" s="247"/>
      <c r="D181" s="159"/>
      <c r="E181" s="160"/>
      <c r="H181" s="182"/>
      <c r="J181" s="182"/>
    </row>
    <row r="182" spans="1:10" ht="18" hidden="1">
      <c r="A182" s="247"/>
      <c r="B182" s="247"/>
      <c r="C182" s="247"/>
      <c r="D182" s="159"/>
      <c r="E182" s="160"/>
      <c r="H182" s="182"/>
      <c r="J182" s="182"/>
    </row>
    <row r="183" spans="1:10" ht="18" hidden="1">
      <c r="A183" s="247"/>
      <c r="B183" s="247"/>
      <c r="C183" s="247"/>
      <c r="D183" s="159"/>
      <c r="E183" s="160"/>
      <c r="H183" s="182"/>
      <c r="J183" s="182"/>
    </row>
    <row r="184" spans="1:10" ht="18" hidden="1">
      <c r="A184" s="247"/>
      <c r="B184" s="247"/>
      <c r="C184" s="247"/>
      <c r="D184" s="159"/>
      <c r="E184" s="160"/>
      <c r="H184" s="182"/>
      <c r="J184" s="182"/>
    </row>
    <row r="185" spans="1:10" ht="18" hidden="1">
      <c r="A185" s="247"/>
      <c r="B185" s="247"/>
      <c r="C185" s="247"/>
      <c r="D185" s="159"/>
      <c r="E185" s="160"/>
      <c r="H185" s="182"/>
      <c r="J185" s="182"/>
    </row>
    <row r="186" spans="1:10" ht="18" hidden="1">
      <c r="A186" s="247"/>
      <c r="B186" s="247"/>
      <c r="C186" s="247"/>
      <c r="D186" s="159"/>
      <c r="E186" s="160"/>
    </row>
    <row r="187" spans="1:10" ht="18" hidden="1">
      <c r="A187" s="247"/>
      <c r="B187" s="247"/>
      <c r="C187" s="247"/>
      <c r="D187" s="159"/>
      <c r="E187" s="160"/>
    </row>
    <row r="188" spans="1:10" ht="18.75">
      <c r="A188" s="183"/>
      <c r="B188" s="183"/>
      <c r="C188" s="183"/>
      <c r="D188" s="183"/>
      <c r="E188" s="322"/>
      <c r="F188" s="322"/>
      <c r="G188" s="322"/>
      <c r="H188" s="322"/>
      <c r="I188" s="360" t="s">
        <v>224</v>
      </c>
      <c r="J188" s="360"/>
    </row>
    <row r="189" spans="1:10" ht="18.75">
      <c r="A189" s="183"/>
      <c r="B189" s="183"/>
      <c r="C189" s="183"/>
      <c r="D189" s="183"/>
      <c r="E189" s="323"/>
      <c r="F189" s="323"/>
      <c r="G189" s="323"/>
      <c r="H189" s="323"/>
      <c r="I189" s="359" t="s">
        <v>228</v>
      </c>
      <c r="J189" s="359"/>
    </row>
    <row r="190" spans="1:10" ht="18.75">
      <c r="A190" s="183"/>
      <c r="B190" s="183"/>
      <c r="C190" s="183"/>
      <c r="D190" s="183"/>
      <c r="E190" s="323"/>
      <c r="F190" s="323"/>
      <c r="G190" s="323"/>
      <c r="H190" s="323"/>
      <c r="I190" s="359" t="s">
        <v>179</v>
      </c>
      <c r="J190" s="359"/>
    </row>
    <row r="191" spans="1:10" ht="18.75">
      <c r="A191" s="183"/>
      <c r="B191" s="183"/>
      <c r="C191" s="183"/>
      <c r="D191" s="183"/>
      <c r="E191" s="322"/>
      <c r="F191" s="322"/>
      <c r="G191" s="322"/>
      <c r="H191" s="322"/>
      <c r="I191" s="360" t="s">
        <v>229</v>
      </c>
      <c r="J191" s="360"/>
    </row>
    <row r="192" spans="1:10">
      <c r="A192" s="183"/>
      <c r="B192" s="183"/>
      <c r="C192" s="184"/>
      <c r="D192" s="183"/>
      <c r="E192" s="183"/>
      <c r="F192" s="183"/>
      <c r="G192" s="221"/>
      <c r="H192" s="182"/>
      <c r="J192" s="182"/>
    </row>
    <row r="193" spans="1:10" ht="2.25" customHeight="1">
      <c r="A193" s="183"/>
      <c r="B193" s="183"/>
      <c r="C193" s="184"/>
      <c r="D193" s="183"/>
      <c r="E193" s="183"/>
      <c r="F193" s="183"/>
      <c r="G193" s="221"/>
      <c r="H193" s="182"/>
      <c r="J193" s="182"/>
    </row>
    <row r="194" spans="1:10" ht="12.75" customHeight="1">
      <c r="A194" s="371" t="s">
        <v>146</v>
      </c>
      <c r="B194" s="371"/>
      <c r="C194" s="371"/>
      <c r="D194" s="371"/>
      <c r="E194" s="371"/>
      <c r="F194" s="371"/>
      <c r="G194" s="371"/>
      <c r="H194" s="371"/>
      <c r="I194" s="371"/>
      <c r="J194" s="371"/>
    </row>
    <row r="195" spans="1:10" ht="12" customHeight="1">
      <c r="A195" s="371"/>
      <c r="B195" s="371"/>
      <c r="C195" s="371"/>
      <c r="D195" s="371"/>
      <c r="E195" s="371"/>
      <c r="F195" s="371"/>
      <c r="G195" s="371"/>
      <c r="H195" s="371"/>
      <c r="I195" s="371"/>
      <c r="J195" s="371"/>
    </row>
    <row r="196" spans="1:10" ht="12.75" customHeight="1">
      <c r="A196" s="371"/>
      <c r="B196" s="371"/>
      <c r="C196" s="371"/>
      <c r="D196" s="371"/>
      <c r="E196" s="371"/>
      <c r="F196" s="371"/>
      <c r="G196" s="371"/>
      <c r="H196" s="371"/>
      <c r="I196" s="371"/>
      <c r="J196" s="371"/>
    </row>
    <row r="197" spans="1:10" ht="7.5" customHeight="1">
      <c r="A197" s="371"/>
      <c r="B197" s="371"/>
      <c r="C197" s="371"/>
      <c r="D197" s="371"/>
      <c r="E197" s="371"/>
      <c r="F197" s="371"/>
      <c r="G197" s="371"/>
      <c r="H197" s="371"/>
      <c r="I197" s="371"/>
      <c r="J197" s="371"/>
    </row>
    <row r="198" spans="1:10">
      <c r="A198" s="183"/>
      <c r="B198" s="183"/>
      <c r="C198" s="183"/>
      <c r="D198" s="183"/>
      <c r="E198" s="183"/>
      <c r="F198" s="183"/>
      <c r="G198" s="221"/>
      <c r="H198" s="182"/>
      <c r="J198" s="182"/>
    </row>
    <row r="199" spans="1:10" ht="15.75">
      <c r="A199" s="364" t="s">
        <v>108</v>
      </c>
      <c r="B199" s="365"/>
      <c r="C199" s="366"/>
      <c r="D199" s="248"/>
      <c r="E199" s="367" t="s">
        <v>174</v>
      </c>
      <c r="F199" s="369" t="s">
        <v>175</v>
      </c>
      <c r="G199" s="367" t="s">
        <v>176</v>
      </c>
      <c r="H199" s="367" t="s">
        <v>177</v>
      </c>
      <c r="I199" s="369" t="s">
        <v>175</v>
      </c>
      <c r="J199" s="367" t="s">
        <v>178</v>
      </c>
    </row>
    <row r="200" spans="1:10" ht="16.5" thickBot="1">
      <c r="A200" s="185" t="s">
        <v>1</v>
      </c>
      <c r="B200" s="185" t="s">
        <v>110</v>
      </c>
      <c r="C200" s="186" t="s">
        <v>111</v>
      </c>
      <c r="D200" s="187" t="s">
        <v>112</v>
      </c>
      <c r="E200" s="368"/>
      <c r="F200" s="370"/>
      <c r="G200" s="368"/>
      <c r="H200" s="368"/>
      <c r="I200" s="370"/>
      <c r="J200" s="368"/>
    </row>
    <row r="201" spans="1:10" ht="16.5" thickBot="1">
      <c r="A201" s="188">
        <v>1</v>
      </c>
      <c r="B201" s="188">
        <v>2</v>
      </c>
      <c r="C201" s="189">
        <v>3</v>
      </c>
      <c r="D201" s="188">
        <v>4</v>
      </c>
      <c r="E201" s="188">
        <v>5</v>
      </c>
      <c r="F201" s="189">
        <v>6</v>
      </c>
      <c r="G201" s="188">
        <v>5</v>
      </c>
      <c r="H201" s="189">
        <v>6</v>
      </c>
      <c r="I201" s="189">
        <v>6</v>
      </c>
      <c r="J201" s="189">
        <v>6</v>
      </c>
    </row>
    <row r="202" spans="1:10" ht="15.75">
      <c r="A202" s="233" t="s">
        <v>142</v>
      </c>
      <c r="B202" s="191"/>
      <c r="C202" s="190"/>
      <c r="D202" s="192" t="s">
        <v>143</v>
      </c>
      <c r="E202" s="274">
        <f t="shared" ref="E202:J202" si="0">E203</f>
        <v>333316.38</v>
      </c>
      <c r="F202" s="275">
        <f t="shared" si="0"/>
        <v>0</v>
      </c>
      <c r="G202" s="274">
        <f t="shared" si="0"/>
        <v>333316.38</v>
      </c>
      <c r="H202" s="275">
        <f t="shared" si="0"/>
        <v>333316.38</v>
      </c>
      <c r="I202" s="275">
        <f t="shared" si="0"/>
        <v>0</v>
      </c>
      <c r="J202" s="275">
        <f t="shared" si="0"/>
        <v>333316.38</v>
      </c>
    </row>
    <row r="203" spans="1:10" ht="15.75">
      <c r="A203" s="193"/>
      <c r="B203" s="194" t="s">
        <v>144</v>
      </c>
      <c r="C203" s="195"/>
      <c r="D203" s="196" t="s">
        <v>2</v>
      </c>
      <c r="E203" s="276">
        <f>E204</f>
        <v>333316.38</v>
      </c>
      <c r="F203" s="277">
        <f>SUM(F205:F210)</f>
        <v>0</v>
      </c>
      <c r="G203" s="276">
        <f>G204</f>
        <v>333316.38</v>
      </c>
      <c r="H203" s="277">
        <f>SUM(H205:H210)</f>
        <v>333316.38</v>
      </c>
      <c r="I203" s="277">
        <f>SUM(I205:I210)</f>
        <v>0</v>
      </c>
      <c r="J203" s="277">
        <f>SUM(J205:J210)</f>
        <v>333316.38</v>
      </c>
    </row>
    <row r="204" spans="1:10" ht="51.75">
      <c r="A204" s="197"/>
      <c r="B204" s="198"/>
      <c r="C204" s="197">
        <v>2010</v>
      </c>
      <c r="D204" s="199" t="s">
        <v>147</v>
      </c>
      <c r="E204" s="278">
        <v>333316.38</v>
      </c>
      <c r="F204" s="278"/>
      <c r="G204" s="278">
        <v>333316.38</v>
      </c>
      <c r="H204" s="278"/>
      <c r="I204" s="278"/>
      <c r="J204" s="278"/>
    </row>
    <row r="205" spans="1:10" ht="15.75">
      <c r="A205" s="197"/>
      <c r="B205" s="198"/>
      <c r="C205" s="197">
        <v>4010</v>
      </c>
      <c r="D205" s="200" t="s">
        <v>118</v>
      </c>
      <c r="E205" s="198"/>
      <c r="F205" s="278"/>
      <c r="G205" s="198"/>
      <c r="H205" s="278">
        <v>4535.62</v>
      </c>
      <c r="I205" s="278"/>
      <c r="J205" s="278">
        <v>4535.62</v>
      </c>
    </row>
    <row r="206" spans="1:10" ht="15.75">
      <c r="A206" s="197"/>
      <c r="B206" s="198"/>
      <c r="C206" s="197">
        <v>4110</v>
      </c>
      <c r="D206" s="200" t="s">
        <v>120</v>
      </c>
      <c r="E206" s="198"/>
      <c r="F206" s="278"/>
      <c r="G206" s="198"/>
      <c r="H206" s="278">
        <v>700</v>
      </c>
      <c r="I206" s="278"/>
      <c r="J206" s="278">
        <v>700</v>
      </c>
    </row>
    <row r="207" spans="1:10" ht="15.75">
      <c r="A207" s="197"/>
      <c r="B207" s="198"/>
      <c r="C207" s="197">
        <v>4120</v>
      </c>
      <c r="D207" s="200" t="s">
        <v>121</v>
      </c>
      <c r="E207" s="198"/>
      <c r="F207" s="278"/>
      <c r="G207" s="198"/>
      <c r="H207" s="278">
        <v>100</v>
      </c>
      <c r="I207" s="278"/>
      <c r="J207" s="278">
        <v>100</v>
      </c>
    </row>
    <row r="208" spans="1:10" ht="15.75">
      <c r="A208" s="197"/>
      <c r="B208" s="198"/>
      <c r="C208" s="197">
        <v>4210</v>
      </c>
      <c r="D208" s="201" t="s">
        <v>128</v>
      </c>
      <c r="E208" s="198"/>
      <c r="F208" s="278"/>
      <c r="G208" s="198"/>
      <c r="H208" s="278">
        <v>100</v>
      </c>
      <c r="I208" s="278"/>
      <c r="J208" s="278">
        <v>100</v>
      </c>
    </row>
    <row r="209" spans="1:10" ht="15.75">
      <c r="A209" s="197"/>
      <c r="B209" s="198"/>
      <c r="C209" s="197">
        <v>4300</v>
      </c>
      <c r="D209" s="201" t="s">
        <v>17</v>
      </c>
      <c r="E209" s="198"/>
      <c r="F209" s="278"/>
      <c r="G209" s="198"/>
      <c r="H209" s="278">
        <v>1100</v>
      </c>
      <c r="I209" s="278"/>
      <c r="J209" s="278">
        <v>1100</v>
      </c>
    </row>
    <row r="210" spans="1:10" ht="15.75">
      <c r="A210" s="197"/>
      <c r="B210" s="198"/>
      <c r="C210" s="197">
        <v>4430</v>
      </c>
      <c r="D210" s="200" t="s">
        <v>145</v>
      </c>
      <c r="E210" s="198"/>
      <c r="F210" s="279"/>
      <c r="G210" s="198"/>
      <c r="H210" s="279">
        <v>326780.76</v>
      </c>
      <c r="I210" s="279"/>
      <c r="J210" s="279">
        <v>326780.76</v>
      </c>
    </row>
    <row r="211" spans="1:10" ht="15.75">
      <c r="A211" s="190">
        <v>750</v>
      </c>
      <c r="B211" s="191"/>
      <c r="C211" s="190"/>
      <c r="D211" s="192" t="s">
        <v>115</v>
      </c>
      <c r="E211" s="274">
        <f t="shared" ref="E211:J211" si="1">SUM(E212)</f>
        <v>61208</v>
      </c>
      <c r="F211" s="275">
        <f t="shared" si="1"/>
        <v>0</v>
      </c>
      <c r="G211" s="274">
        <f t="shared" si="1"/>
        <v>61208</v>
      </c>
      <c r="H211" s="275">
        <f t="shared" si="1"/>
        <v>61208</v>
      </c>
      <c r="I211" s="275">
        <f t="shared" si="1"/>
        <v>0</v>
      </c>
      <c r="J211" s="275">
        <f t="shared" si="1"/>
        <v>61208</v>
      </c>
    </row>
    <row r="212" spans="1:10" ht="15.75">
      <c r="A212" s="193"/>
      <c r="B212" s="194">
        <v>75011</v>
      </c>
      <c r="C212" s="195"/>
      <c r="D212" s="196" t="s">
        <v>116</v>
      </c>
      <c r="E212" s="276">
        <f>SUM(E213)</f>
        <v>61208</v>
      </c>
      <c r="F212" s="277">
        <f>SUM(F214:F221)</f>
        <v>0</v>
      </c>
      <c r="G212" s="276">
        <f>SUM(G213)</f>
        <v>61208</v>
      </c>
      <c r="H212" s="277">
        <f>SUM(H214:H221)</f>
        <v>61208</v>
      </c>
      <c r="I212" s="277">
        <f>SUM(I214:I221)</f>
        <v>0</v>
      </c>
      <c r="J212" s="277">
        <f>SUM(J214:J221)</f>
        <v>61208</v>
      </c>
    </row>
    <row r="213" spans="1:10" ht="51.75">
      <c r="A213" s="197"/>
      <c r="B213" s="198"/>
      <c r="C213" s="197">
        <v>2010</v>
      </c>
      <c r="D213" s="199" t="s">
        <v>147</v>
      </c>
      <c r="E213" s="278">
        <v>61208</v>
      </c>
      <c r="F213" s="278"/>
      <c r="G213" s="278">
        <v>61208</v>
      </c>
      <c r="H213" s="278"/>
      <c r="I213" s="278"/>
      <c r="J213" s="278"/>
    </row>
    <row r="214" spans="1:10" ht="15.75">
      <c r="A214" s="197"/>
      <c r="B214" s="198"/>
      <c r="C214" s="197">
        <v>4010</v>
      </c>
      <c r="D214" s="200" t="s">
        <v>118</v>
      </c>
      <c r="E214" s="198"/>
      <c r="F214" s="278"/>
      <c r="G214" s="198"/>
      <c r="H214" s="278">
        <v>41062</v>
      </c>
      <c r="I214" s="278"/>
      <c r="J214" s="278">
        <v>41062</v>
      </c>
    </row>
    <row r="215" spans="1:10" ht="15.75">
      <c r="A215" s="197"/>
      <c r="B215" s="198"/>
      <c r="C215" s="197">
        <v>4110</v>
      </c>
      <c r="D215" s="200" t="s">
        <v>120</v>
      </c>
      <c r="E215" s="198"/>
      <c r="F215" s="278"/>
      <c r="G215" s="198"/>
      <c r="H215" s="278">
        <v>7022</v>
      </c>
      <c r="I215" s="278"/>
      <c r="J215" s="278">
        <v>7022</v>
      </c>
    </row>
    <row r="216" spans="1:10" ht="15.75">
      <c r="A216" s="197"/>
      <c r="B216" s="198"/>
      <c r="C216" s="197">
        <v>4120</v>
      </c>
      <c r="D216" s="200" t="s">
        <v>121</v>
      </c>
      <c r="E216" s="198"/>
      <c r="F216" s="278"/>
      <c r="G216" s="198"/>
      <c r="H216" s="278">
        <v>1004</v>
      </c>
      <c r="I216" s="278"/>
      <c r="J216" s="278">
        <v>1004</v>
      </c>
    </row>
    <row r="217" spans="1:10" ht="15.75">
      <c r="A217" s="198"/>
      <c r="B217" s="198"/>
      <c r="C217" s="197">
        <v>4210</v>
      </c>
      <c r="D217" s="201" t="s">
        <v>128</v>
      </c>
      <c r="E217" s="198"/>
      <c r="F217" s="278"/>
      <c r="G217" s="198"/>
      <c r="H217" s="278">
        <v>1000</v>
      </c>
      <c r="I217" s="278"/>
      <c r="J217" s="278">
        <v>1000</v>
      </c>
    </row>
    <row r="218" spans="1:10" ht="15.75">
      <c r="A218" s="198"/>
      <c r="B218" s="198"/>
      <c r="C218" s="197">
        <v>4300</v>
      </c>
      <c r="D218" s="201" t="s">
        <v>17</v>
      </c>
      <c r="E218" s="198"/>
      <c r="F218" s="278"/>
      <c r="G218" s="198"/>
      <c r="H218" s="278">
        <v>9630</v>
      </c>
      <c r="I218" s="278"/>
      <c r="J218" s="278">
        <v>9630</v>
      </c>
    </row>
    <row r="219" spans="1:10" ht="15.75">
      <c r="A219" s="198"/>
      <c r="B219" s="198"/>
      <c r="C219" s="197">
        <v>4380</v>
      </c>
      <c r="D219" s="202" t="s">
        <v>148</v>
      </c>
      <c r="E219" s="198"/>
      <c r="F219" s="278"/>
      <c r="G219" s="198"/>
      <c r="H219" s="278">
        <v>600</v>
      </c>
      <c r="I219" s="278"/>
      <c r="J219" s="278">
        <v>600</v>
      </c>
    </row>
    <row r="220" spans="1:10" ht="15.75">
      <c r="A220" s="198"/>
      <c r="B220" s="198"/>
      <c r="C220" s="197">
        <v>4410</v>
      </c>
      <c r="D220" s="202" t="s">
        <v>149</v>
      </c>
      <c r="E220" s="198"/>
      <c r="F220" s="278"/>
      <c r="G220" s="198"/>
      <c r="H220" s="278">
        <v>200</v>
      </c>
      <c r="I220" s="278"/>
      <c r="J220" s="278">
        <v>200</v>
      </c>
    </row>
    <row r="221" spans="1:10" ht="28.5" customHeight="1">
      <c r="A221" s="198"/>
      <c r="B221" s="198"/>
      <c r="C221" s="197">
        <v>4700</v>
      </c>
      <c r="D221" s="203" t="s">
        <v>150</v>
      </c>
      <c r="E221" s="198"/>
      <c r="F221" s="278"/>
      <c r="G221" s="198"/>
      <c r="H221" s="278">
        <v>690</v>
      </c>
      <c r="I221" s="278"/>
      <c r="J221" s="278">
        <v>690</v>
      </c>
    </row>
    <row r="222" spans="1:10" ht="31.5">
      <c r="A222" s="191">
        <v>751</v>
      </c>
      <c r="B222" s="191"/>
      <c r="C222" s="190"/>
      <c r="D222" s="204" t="s">
        <v>151</v>
      </c>
      <c r="E222" s="274">
        <f t="shared" ref="E222:J222" si="2">E223+E229</f>
        <v>30556</v>
      </c>
      <c r="F222" s="280">
        <f t="shared" si="2"/>
        <v>0</v>
      </c>
      <c r="G222" s="274">
        <f t="shared" si="2"/>
        <v>30556</v>
      </c>
      <c r="H222" s="280">
        <f t="shared" si="2"/>
        <v>30556</v>
      </c>
      <c r="I222" s="280">
        <f t="shared" si="2"/>
        <v>0</v>
      </c>
      <c r="J222" s="280">
        <f t="shared" si="2"/>
        <v>30556</v>
      </c>
    </row>
    <row r="223" spans="1:10" ht="31.5">
      <c r="A223" s="193"/>
      <c r="B223" s="194">
        <v>75101</v>
      </c>
      <c r="C223" s="193"/>
      <c r="D223" s="205" t="s">
        <v>152</v>
      </c>
      <c r="E223" s="276">
        <f>E225</f>
        <v>1429</v>
      </c>
      <c r="F223" s="277">
        <f>SUM(F226:F228)</f>
        <v>0</v>
      </c>
      <c r="G223" s="276">
        <f>G225</f>
        <v>1429</v>
      </c>
      <c r="H223" s="277">
        <f>SUM(H226:H228)</f>
        <v>1429</v>
      </c>
      <c r="I223" s="277">
        <f>SUM(I226:I228)</f>
        <v>0</v>
      </c>
      <c r="J223" s="277">
        <f>SUM(J226:J228)</f>
        <v>1429</v>
      </c>
    </row>
    <row r="224" spans="1:10" ht="15.75">
      <c r="A224" s="193"/>
      <c r="B224" s="194"/>
      <c r="C224" s="193"/>
      <c r="D224" s="206"/>
      <c r="E224" s="276"/>
      <c r="F224" s="277"/>
      <c r="G224" s="276"/>
      <c r="H224" s="277"/>
      <c r="I224" s="277"/>
      <c r="J224" s="277"/>
    </row>
    <row r="225" spans="1:10" ht="51.75">
      <c r="A225" s="197"/>
      <c r="B225" s="207"/>
      <c r="C225" s="197">
        <v>2010</v>
      </c>
      <c r="D225" s="199" t="s">
        <v>153</v>
      </c>
      <c r="E225" s="278">
        <v>1429</v>
      </c>
      <c r="F225" s="281"/>
      <c r="G225" s="278">
        <v>1429</v>
      </c>
      <c r="H225" s="281"/>
      <c r="I225" s="281"/>
      <c r="J225" s="281"/>
    </row>
    <row r="226" spans="1:10" ht="15.75">
      <c r="A226" s="197"/>
      <c r="B226" s="207"/>
      <c r="C226" s="197">
        <v>4010</v>
      </c>
      <c r="D226" s="200" t="s">
        <v>118</v>
      </c>
      <c r="E226" s="278"/>
      <c r="F226" s="278"/>
      <c r="G226" s="278"/>
      <c r="H226" s="278">
        <v>1196</v>
      </c>
      <c r="I226" s="278"/>
      <c r="J226" s="278">
        <v>1196</v>
      </c>
    </row>
    <row r="227" spans="1:10" ht="15.75">
      <c r="A227" s="197"/>
      <c r="B227" s="207"/>
      <c r="C227" s="197">
        <v>4110</v>
      </c>
      <c r="D227" s="200" t="s">
        <v>120</v>
      </c>
      <c r="E227" s="278"/>
      <c r="F227" s="278"/>
      <c r="G227" s="278"/>
      <c r="H227" s="278">
        <v>204</v>
      </c>
      <c r="I227" s="278"/>
      <c r="J227" s="278">
        <v>204</v>
      </c>
    </row>
    <row r="228" spans="1:10" ht="15.75">
      <c r="A228" s="197"/>
      <c r="B228" s="207"/>
      <c r="C228" s="197">
        <v>4120</v>
      </c>
      <c r="D228" s="200" t="s">
        <v>121</v>
      </c>
      <c r="E228" s="278"/>
      <c r="F228" s="278"/>
      <c r="G228" s="278"/>
      <c r="H228" s="278">
        <v>29</v>
      </c>
      <c r="I228" s="278"/>
      <c r="J228" s="278">
        <v>29</v>
      </c>
    </row>
    <row r="229" spans="1:10" ht="31.5">
      <c r="A229" s="193"/>
      <c r="B229" s="194">
        <v>75109</v>
      </c>
      <c r="C229" s="193"/>
      <c r="D229" s="205" t="s">
        <v>171</v>
      </c>
      <c r="E229" s="276">
        <f>E230</f>
        <v>29127</v>
      </c>
      <c r="F229" s="277">
        <f>SUM(F231:F236)</f>
        <v>0</v>
      </c>
      <c r="G229" s="276">
        <f>G230</f>
        <v>29127</v>
      </c>
      <c r="H229" s="277">
        <f>SUM(H231:H236)</f>
        <v>29127</v>
      </c>
      <c r="I229" s="277">
        <f>SUM(I231:I236)</f>
        <v>0</v>
      </c>
      <c r="J229" s="277">
        <f>SUM(J231:J236)</f>
        <v>29127</v>
      </c>
    </row>
    <row r="230" spans="1:10" ht="51.75">
      <c r="A230" s="198"/>
      <c r="B230" s="207"/>
      <c r="C230" s="197">
        <v>2010</v>
      </c>
      <c r="D230" s="199" t="s">
        <v>153</v>
      </c>
      <c r="E230" s="282">
        <v>29127</v>
      </c>
      <c r="F230" s="278"/>
      <c r="G230" s="282">
        <v>29127</v>
      </c>
      <c r="H230" s="278"/>
      <c r="I230" s="278"/>
      <c r="J230" s="278"/>
    </row>
    <row r="231" spans="1:10" ht="15.75">
      <c r="A231" s="198"/>
      <c r="B231" s="207"/>
      <c r="C231" s="197">
        <v>4110</v>
      </c>
      <c r="D231" s="200" t="s">
        <v>120</v>
      </c>
      <c r="E231" s="282"/>
      <c r="F231" s="278"/>
      <c r="G231" s="282"/>
      <c r="H231" s="278">
        <v>208.7</v>
      </c>
      <c r="I231" s="278"/>
      <c r="J231" s="278">
        <v>208.7</v>
      </c>
    </row>
    <row r="232" spans="1:10" ht="15.75">
      <c r="A232" s="198"/>
      <c r="B232" s="207"/>
      <c r="C232" s="197">
        <v>4120</v>
      </c>
      <c r="D232" s="200" t="s">
        <v>121</v>
      </c>
      <c r="E232" s="282"/>
      <c r="F232" s="278"/>
      <c r="G232" s="282"/>
      <c r="H232" s="278">
        <v>29.9</v>
      </c>
      <c r="I232" s="278"/>
      <c r="J232" s="278">
        <v>29.9</v>
      </c>
    </row>
    <row r="233" spans="1:10" ht="15.75">
      <c r="A233" s="198"/>
      <c r="B233" s="207"/>
      <c r="C233" s="197">
        <v>4170</v>
      </c>
      <c r="D233" s="200" t="s">
        <v>155</v>
      </c>
      <c r="E233" s="282"/>
      <c r="F233" s="278"/>
      <c r="G233" s="282"/>
      <c r="H233" s="278">
        <v>17812.400000000001</v>
      </c>
      <c r="I233" s="278"/>
      <c r="J233" s="278">
        <v>17812.400000000001</v>
      </c>
    </row>
    <row r="234" spans="1:10" ht="15.75">
      <c r="A234" s="198"/>
      <c r="B234" s="207"/>
      <c r="C234" s="197">
        <v>4210</v>
      </c>
      <c r="D234" s="201" t="s">
        <v>128</v>
      </c>
      <c r="E234" s="282"/>
      <c r="F234" s="278"/>
      <c r="G234" s="282"/>
      <c r="H234" s="278">
        <v>2288</v>
      </c>
      <c r="I234" s="278"/>
      <c r="J234" s="278">
        <v>2288</v>
      </c>
    </row>
    <row r="235" spans="1:10" ht="15.75">
      <c r="A235" s="198"/>
      <c r="B235" s="207"/>
      <c r="C235" s="197">
        <v>4300</v>
      </c>
      <c r="D235" s="201" t="s">
        <v>17</v>
      </c>
      <c r="E235" s="282"/>
      <c r="F235" s="278"/>
      <c r="G235" s="282"/>
      <c r="H235" s="278">
        <v>8728</v>
      </c>
      <c r="I235" s="278">
        <v>-100</v>
      </c>
      <c r="J235" s="278">
        <f>H235+I235</f>
        <v>8628</v>
      </c>
    </row>
    <row r="236" spans="1:10" ht="15.75">
      <c r="A236" s="198"/>
      <c r="B236" s="207"/>
      <c r="C236" s="197">
        <v>4410</v>
      </c>
      <c r="D236" s="202" t="s">
        <v>149</v>
      </c>
      <c r="E236" s="282"/>
      <c r="F236" s="278"/>
      <c r="G236" s="282"/>
      <c r="H236" s="278">
        <v>60</v>
      </c>
      <c r="I236" s="278">
        <v>100</v>
      </c>
      <c r="J236" s="278">
        <f>H236+I236</f>
        <v>160</v>
      </c>
    </row>
    <row r="237" spans="1:10" ht="15.75">
      <c r="A237" s="191">
        <v>801</v>
      </c>
      <c r="B237" s="191"/>
      <c r="C237" s="190"/>
      <c r="D237" s="204" t="s">
        <v>167</v>
      </c>
      <c r="E237" s="274">
        <f t="shared" ref="E237:J237" si="3">E238</f>
        <v>127472.24</v>
      </c>
      <c r="F237" s="280">
        <f t="shared" si="3"/>
        <v>0</v>
      </c>
      <c r="G237" s="274">
        <f t="shared" si="3"/>
        <v>128042.18000000001</v>
      </c>
      <c r="H237" s="280">
        <f t="shared" si="3"/>
        <v>127472.23999999999</v>
      </c>
      <c r="I237" s="280">
        <f t="shared" si="3"/>
        <v>569.93999999999983</v>
      </c>
      <c r="J237" s="280">
        <f t="shared" si="3"/>
        <v>128042.18</v>
      </c>
    </row>
    <row r="238" spans="1:10" ht="47.25">
      <c r="A238" s="193"/>
      <c r="B238" s="194">
        <v>80153</v>
      </c>
      <c r="C238" s="193"/>
      <c r="D238" s="205" t="s">
        <v>168</v>
      </c>
      <c r="E238" s="276">
        <f>E239</f>
        <v>127472.24</v>
      </c>
      <c r="F238" s="277">
        <f>F241+F242+F243+F244+F240</f>
        <v>0</v>
      </c>
      <c r="G238" s="276">
        <f>G239</f>
        <v>128042.18000000001</v>
      </c>
      <c r="H238" s="277">
        <f>H241+H242+H243+H244+H240</f>
        <v>127472.23999999999</v>
      </c>
      <c r="I238" s="277">
        <f>I241+I242+I243+I244+I240</f>
        <v>569.93999999999983</v>
      </c>
      <c r="J238" s="277">
        <f>J241+J242+J243+J244+J240</f>
        <v>128042.18</v>
      </c>
    </row>
    <row r="239" spans="1:10" ht="51.75">
      <c r="A239" s="197"/>
      <c r="B239" s="207"/>
      <c r="C239" s="197">
        <v>2010</v>
      </c>
      <c r="D239" s="199" t="s">
        <v>153</v>
      </c>
      <c r="E239" s="278">
        <v>127472.24</v>
      </c>
      <c r="F239" s="278">
        <v>569.94000000000005</v>
      </c>
      <c r="G239" s="278">
        <f>E239+F239</f>
        <v>128042.18000000001</v>
      </c>
      <c r="H239" s="281"/>
      <c r="I239" s="281"/>
      <c r="J239" s="281"/>
    </row>
    <row r="240" spans="1:10" ht="39">
      <c r="A240" s="197"/>
      <c r="B240" s="207"/>
      <c r="C240" s="197">
        <v>2830</v>
      </c>
      <c r="D240" s="199" t="s">
        <v>173</v>
      </c>
      <c r="E240" s="278"/>
      <c r="F240" s="278"/>
      <c r="G240" s="278"/>
      <c r="H240" s="278">
        <v>27155.7</v>
      </c>
      <c r="I240" s="278">
        <v>-1999.8</v>
      </c>
      <c r="J240" s="278">
        <f>H240+I240</f>
        <v>25155.9</v>
      </c>
    </row>
    <row r="241" spans="1:10" ht="15.75">
      <c r="A241" s="197"/>
      <c r="B241" s="207"/>
      <c r="C241" s="197">
        <v>4010</v>
      </c>
      <c r="D241" s="200" t="s">
        <v>118</v>
      </c>
      <c r="E241" s="278"/>
      <c r="F241" s="278"/>
      <c r="G241" s="278"/>
      <c r="H241" s="278">
        <v>1057.24</v>
      </c>
      <c r="I241" s="278">
        <v>5.64</v>
      </c>
      <c r="J241" s="278">
        <f t="shared" ref="J241:J244" si="4">H241+I241</f>
        <v>1062.8800000000001</v>
      </c>
    </row>
    <row r="242" spans="1:10" ht="15.75">
      <c r="A242" s="197"/>
      <c r="B242" s="207"/>
      <c r="C242" s="197">
        <v>4110</v>
      </c>
      <c r="D242" s="200" t="s">
        <v>120</v>
      </c>
      <c r="E242" s="278"/>
      <c r="F242" s="278"/>
      <c r="G242" s="278"/>
      <c r="H242" s="278">
        <v>179.18</v>
      </c>
      <c r="I242" s="278"/>
      <c r="J242" s="278">
        <f t="shared" si="4"/>
        <v>179.18</v>
      </c>
    </row>
    <row r="243" spans="1:10" ht="15.75">
      <c r="A243" s="197"/>
      <c r="B243" s="207"/>
      <c r="C243" s="197">
        <v>4120</v>
      </c>
      <c r="D243" s="200" t="s">
        <v>121</v>
      </c>
      <c r="E243" s="278"/>
      <c r="F243" s="278"/>
      <c r="G243" s="278"/>
      <c r="H243" s="278">
        <v>25.67</v>
      </c>
      <c r="I243" s="278"/>
      <c r="J243" s="278">
        <f t="shared" si="4"/>
        <v>25.67</v>
      </c>
    </row>
    <row r="244" spans="1:10" ht="15.75">
      <c r="A244" s="197"/>
      <c r="B244" s="207"/>
      <c r="C244" s="197">
        <v>4240</v>
      </c>
      <c r="D244" s="200" t="s">
        <v>169</v>
      </c>
      <c r="E244" s="278"/>
      <c r="F244" s="278"/>
      <c r="G244" s="278"/>
      <c r="H244" s="278">
        <v>99054.45</v>
      </c>
      <c r="I244" s="278">
        <v>2564.1</v>
      </c>
      <c r="J244" s="278">
        <f t="shared" si="4"/>
        <v>101618.55</v>
      </c>
    </row>
    <row r="245" spans="1:10" ht="15.75">
      <c r="A245" s="208">
        <v>851</v>
      </c>
      <c r="B245" s="191"/>
      <c r="C245" s="190"/>
      <c r="D245" s="192" t="s">
        <v>154</v>
      </c>
      <c r="E245" s="283">
        <f t="shared" ref="E245:J245" si="5">E246</f>
        <v>1085</v>
      </c>
      <c r="F245" s="283">
        <f t="shared" si="5"/>
        <v>0</v>
      </c>
      <c r="G245" s="283">
        <f t="shared" si="5"/>
        <v>1085</v>
      </c>
      <c r="H245" s="283">
        <f t="shared" si="5"/>
        <v>1085</v>
      </c>
      <c r="I245" s="283">
        <f t="shared" si="5"/>
        <v>0</v>
      </c>
      <c r="J245" s="283">
        <f t="shared" si="5"/>
        <v>1085</v>
      </c>
    </row>
    <row r="246" spans="1:10" ht="15.75">
      <c r="A246" s="209"/>
      <c r="B246" s="194">
        <v>85195</v>
      </c>
      <c r="C246" s="195"/>
      <c r="D246" s="210" t="s">
        <v>2</v>
      </c>
      <c r="E246" s="277">
        <f>E247</f>
        <v>1085</v>
      </c>
      <c r="F246" s="277">
        <f>F248+F249+F250+F251+F252</f>
        <v>0</v>
      </c>
      <c r="G246" s="277">
        <f>G247</f>
        <v>1085</v>
      </c>
      <c r="H246" s="277">
        <f>H248+H249+H250+H251+H252</f>
        <v>1085</v>
      </c>
      <c r="I246" s="277">
        <f>I248+I249+I250+I251+I252</f>
        <v>0</v>
      </c>
      <c r="J246" s="277">
        <f>J248+J249+J250+J251+J252</f>
        <v>1085</v>
      </c>
    </row>
    <row r="247" spans="1:10" ht="51.75">
      <c r="A247" s="197"/>
      <c r="B247" s="207"/>
      <c r="C247" s="197">
        <v>2010</v>
      </c>
      <c r="D247" s="199" t="s">
        <v>153</v>
      </c>
      <c r="E247" s="278">
        <v>1085</v>
      </c>
      <c r="F247" s="278"/>
      <c r="G247" s="278">
        <v>1085</v>
      </c>
      <c r="H247" s="278"/>
      <c r="I247" s="278"/>
      <c r="J247" s="278"/>
    </row>
    <row r="248" spans="1:10" ht="15.75">
      <c r="A248" s="197"/>
      <c r="B248" s="207"/>
      <c r="C248" s="197">
        <v>4110</v>
      </c>
      <c r="D248" s="200" t="s">
        <v>120</v>
      </c>
      <c r="E248" s="278"/>
      <c r="F248" s="278"/>
      <c r="G248" s="278"/>
      <c r="H248" s="278">
        <v>122.7</v>
      </c>
      <c r="I248" s="278"/>
      <c r="J248" s="278">
        <v>122.7</v>
      </c>
    </row>
    <row r="249" spans="1:10" ht="15.75">
      <c r="A249" s="197"/>
      <c r="B249" s="207"/>
      <c r="C249" s="197">
        <v>4120</v>
      </c>
      <c r="D249" s="200" t="s">
        <v>121</v>
      </c>
      <c r="E249" s="278"/>
      <c r="F249" s="278"/>
      <c r="G249" s="278"/>
      <c r="H249" s="278">
        <v>17.2</v>
      </c>
      <c r="I249" s="278"/>
      <c r="J249" s="278">
        <v>17.2</v>
      </c>
    </row>
    <row r="250" spans="1:10" ht="15.75">
      <c r="A250" s="197"/>
      <c r="B250" s="207"/>
      <c r="C250" s="197">
        <v>4170</v>
      </c>
      <c r="D250" s="200" t="s">
        <v>155</v>
      </c>
      <c r="E250" s="278"/>
      <c r="F250" s="278"/>
      <c r="G250" s="278"/>
      <c r="H250" s="278">
        <v>710.2</v>
      </c>
      <c r="I250" s="278"/>
      <c r="J250" s="278">
        <v>710.2</v>
      </c>
    </row>
    <row r="251" spans="1:10" ht="15.75">
      <c r="A251" s="197"/>
      <c r="B251" s="207"/>
      <c r="C251" s="197">
        <v>4210</v>
      </c>
      <c r="D251" s="201" t="s">
        <v>128</v>
      </c>
      <c r="E251" s="278"/>
      <c r="F251" s="278"/>
      <c r="G251" s="278"/>
      <c r="H251" s="278">
        <v>102.1</v>
      </c>
      <c r="I251" s="278"/>
      <c r="J251" s="278">
        <v>102.1</v>
      </c>
    </row>
    <row r="252" spans="1:10" ht="15.75">
      <c r="A252" s="197"/>
      <c r="B252" s="207"/>
      <c r="C252" s="197">
        <v>4300</v>
      </c>
      <c r="D252" s="201" t="s">
        <v>17</v>
      </c>
      <c r="E252" s="278"/>
      <c r="F252" s="278"/>
      <c r="G252" s="278"/>
      <c r="H252" s="278">
        <v>132.80000000000001</v>
      </c>
      <c r="I252" s="278"/>
      <c r="J252" s="278">
        <v>132.80000000000001</v>
      </c>
    </row>
    <row r="253" spans="1:10" ht="15.75">
      <c r="A253" s="208">
        <v>852</v>
      </c>
      <c r="B253" s="191"/>
      <c r="C253" s="190"/>
      <c r="D253" s="192" t="s">
        <v>124</v>
      </c>
      <c r="E253" s="283">
        <f>E254+E265+E268</f>
        <v>120790</v>
      </c>
      <c r="F253" s="283">
        <f>F254+F265++F268</f>
        <v>0</v>
      </c>
      <c r="G253" s="283">
        <f>G254+G265+G268</f>
        <v>120790</v>
      </c>
      <c r="H253" s="283">
        <f>H254+H265++H268</f>
        <v>120790</v>
      </c>
      <c r="I253" s="283">
        <f>I254+I265++I268</f>
        <v>0</v>
      </c>
      <c r="J253" s="283">
        <f>J254+J265++J268</f>
        <v>120790</v>
      </c>
    </row>
    <row r="254" spans="1:10" ht="15.75">
      <c r="A254" s="209"/>
      <c r="B254" s="194">
        <v>85203</v>
      </c>
      <c r="C254" s="195"/>
      <c r="D254" s="210" t="s">
        <v>156</v>
      </c>
      <c r="E254" s="277">
        <f>E255</f>
        <v>91296</v>
      </c>
      <c r="F254" s="277">
        <f>SUM(F256:F264)</f>
        <v>0</v>
      </c>
      <c r="G254" s="277">
        <f>G255</f>
        <v>91296</v>
      </c>
      <c r="H254" s="277">
        <f>SUM(H256:H264)</f>
        <v>91296</v>
      </c>
      <c r="I254" s="277">
        <f>SUM(I256:I264)</f>
        <v>0</v>
      </c>
      <c r="J254" s="277">
        <f>SUM(J256:J264)</f>
        <v>91296</v>
      </c>
    </row>
    <row r="255" spans="1:10" ht="51.75">
      <c r="A255" s="211"/>
      <c r="B255" s="198"/>
      <c r="C255" s="197">
        <v>2010</v>
      </c>
      <c r="D255" s="199" t="s">
        <v>153</v>
      </c>
      <c r="E255" s="278">
        <v>91296</v>
      </c>
      <c r="F255" s="281"/>
      <c r="G255" s="278">
        <v>91296</v>
      </c>
      <c r="H255" s="281"/>
      <c r="I255" s="281"/>
      <c r="J255" s="281"/>
    </row>
    <row r="256" spans="1:10" ht="15.75">
      <c r="A256" s="211"/>
      <c r="B256" s="198"/>
      <c r="C256" s="197">
        <v>4010</v>
      </c>
      <c r="D256" s="200" t="s">
        <v>118</v>
      </c>
      <c r="E256" s="282"/>
      <c r="F256" s="278"/>
      <c r="G256" s="282"/>
      <c r="H256" s="278">
        <v>45622</v>
      </c>
      <c r="I256" s="278"/>
      <c r="J256" s="278">
        <v>45622</v>
      </c>
    </row>
    <row r="257" spans="1:10" ht="15.75">
      <c r="A257" s="211"/>
      <c r="B257" s="198"/>
      <c r="C257" s="197">
        <v>4040</v>
      </c>
      <c r="D257" s="200" t="s">
        <v>119</v>
      </c>
      <c r="E257" s="282"/>
      <c r="F257" s="278"/>
      <c r="G257" s="282"/>
      <c r="H257" s="278">
        <v>3621</v>
      </c>
      <c r="I257" s="278"/>
      <c r="J257" s="278">
        <v>3621</v>
      </c>
    </row>
    <row r="258" spans="1:10" ht="15.75">
      <c r="A258" s="211"/>
      <c r="B258" s="198"/>
      <c r="C258" s="197">
        <v>4110</v>
      </c>
      <c r="D258" s="200" t="s">
        <v>120</v>
      </c>
      <c r="E258" s="282"/>
      <c r="F258" s="278"/>
      <c r="G258" s="282"/>
      <c r="H258" s="278">
        <v>8450</v>
      </c>
      <c r="I258" s="278"/>
      <c r="J258" s="278">
        <v>8450</v>
      </c>
    </row>
    <row r="259" spans="1:10" ht="15.75">
      <c r="A259" s="211"/>
      <c r="B259" s="198"/>
      <c r="C259" s="197">
        <v>4120</v>
      </c>
      <c r="D259" s="200" t="s">
        <v>121</v>
      </c>
      <c r="E259" s="282"/>
      <c r="F259" s="278"/>
      <c r="G259" s="282"/>
      <c r="H259" s="278">
        <v>1190</v>
      </c>
      <c r="I259" s="278"/>
      <c r="J259" s="278">
        <v>1190</v>
      </c>
    </row>
    <row r="260" spans="1:10" ht="15.75">
      <c r="A260" s="211"/>
      <c r="B260" s="198"/>
      <c r="C260" s="197">
        <v>4210</v>
      </c>
      <c r="D260" s="201" t="s">
        <v>128</v>
      </c>
      <c r="E260" s="282"/>
      <c r="F260" s="278"/>
      <c r="G260" s="282"/>
      <c r="H260" s="278">
        <v>6200</v>
      </c>
      <c r="I260" s="278"/>
      <c r="J260" s="278">
        <v>6200</v>
      </c>
    </row>
    <row r="261" spans="1:10" ht="15.75">
      <c r="A261" s="211"/>
      <c r="B261" s="198"/>
      <c r="C261" s="197">
        <v>4220</v>
      </c>
      <c r="D261" s="201" t="s">
        <v>18</v>
      </c>
      <c r="E261" s="282"/>
      <c r="F261" s="278"/>
      <c r="G261" s="282"/>
      <c r="H261" s="278">
        <v>10082</v>
      </c>
      <c r="I261" s="278"/>
      <c r="J261" s="278">
        <v>10082</v>
      </c>
    </row>
    <row r="262" spans="1:10" ht="15.75">
      <c r="A262" s="211"/>
      <c r="B262" s="198"/>
      <c r="C262" s="197">
        <v>4260</v>
      </c>
      <c r="D262" s="201" t="s">
        <v>157</v>
      </c>
      <c r="E262" s="282"/>
      <c r="F262" s="278"/>
      <c r="G262" s="282"/>
      <c r="H262" s="278">
        <v>1908</v>
      </c>
      <c r="I262" s="278"/>
      <c r="J262" s="278">
        <v>1908</v>
      </c>
    </row>
    <row r="263" spans="1:10" ht="15.75">
      <c r="A263" s="211"/>
      <c r="B263" s="207"/>
      <c r="C263" s="197">
        <v>4300</v>
      </c>
      <c r="D263" s="201" t="s">
        <v>17</v>
      </c>
      <c r="E263" s="198"/>
      <c r="F263" s="278"/>
      <c r="G263" s="198"/>
      <c r="H263" s="278">
        <v>13037</v>
      </c>
      <c r="I263" s="278"/>
      <c r="J263" s="278">
        <v>13037</v>
      </c>
    </row>
    <row r="264" spans="1:10" ht="15.75">
      <c r="A264" s="211"/>
      <c r="B264" s="207"/>
      <c r="C264" s="197">
        <v>4440</v>
      </c>
      <c r="D264" s="200" t="s">
        <v>131</v>
      </c>
      <c r="E264" s="198"/>
      <c r="F264" s="278"/>
      <c r="G264" s="198"/>
      <c r="H264" s="278">
        <v>1186</v>
      </c>
      <c r="I264" s="278"/>
      <c r="J264" s="278">
        <v>1186</v>
      </c>
    </row>
    <row r="265" spans="1:10" ht="80.25" customHeight="1">
      <c r="A265" s="209"/>
      <c r="B265" s="194">
        <v>85213</v>
      </c>
      <c r="C265" s="195"/>
      <c r="D265" s="210" t="s">
        <v>158</v>
      </c>
      <c r="E265" s="277">
        <f>SUM(E266)</f>
        <v>8254</v>
      </c>
      <c r="F265" s="277">
        <f>SUM(F267)</f>
        <v>0</v>
      </c>
      <c r="G265" s="277">
        <f>SUM(G266)</f>
        <v>8254</v>
      </c>
      <c r="H265" s="277">
        <f>SUM(H267)</f>
        <v>8254</v>
      </c>
      <c r="I265" s="277">
        <f>SUM(I267)</f>
        <v>0</v>
      </c>
      <c r="J265" s="277">
        <f>SUM(J267)</f>
        <v>8254</v>
      </c>
    </row>
    <row r="266" spans="1:10" ht="51.75">
      <c r="A266" s="211"/>
      <c r="B266" s="198"/>
      <c r="C266" s="197">
        <v>2010</v>
      </c>
      <c r="D266" s="199" t="s">
        <v>153</v>
      </c>
      <c r="E266" s="278">
        <v>8254</v>
      </c>
      <c r="F266" s="281"/>
      <c r="G266" s="278">
        <v>8254</v>
      </c>
      <c r="H266" s="281"/>
      <c r="I266" s="281"/>
      <c r="J266" s="281"/>
    </row>
    <row r="267" spans="1:10" ht="15.75">
      <c r="A267" s="211"/>
      <c r="B267" s="207"/>
      <c r="C267" s="197">
        <v>4130</v>
      </c>
      <c r="D267" s="200" t="s">
        <v>135</v>
      </c>
      <c r="E267" s="198"/>
      <c r="F267" s="278"/>
      <c r="G267" s="198"/>
      <c r="H267" s="278">
        <v>8254</v>
      </c>
      <c r="I267" s="278"/>
      <c r="J267" s="278">
        <v>8254</v>
      </c>
    </row>
    <row r="268" spans="1:10" ht="35.25" customHeight="1">
      <c r="A268" s="209"/>
      <c r="B268" s="194">
        <v>85228</v>
      </c>
      <c r="C268" s="195"/>
      <c r="D268" s="210" t="s">
        <v>159</v>
      </c>
      <c r="E268" s="277">
        <f>E269</f>
        <v>21240</v>
      </c>
      <c r="F268" s="277">
        <f>F270</f>
        <v>0</v>
      </c>
      <c r="G268" s="277">
        <f>G269</f>
        <v>21240</v>
      </c>
      <c r="H268" s="277">
        <f>H270</f>
        <v>21240</v>
      </c>
      <c r="I268" s="277">
        <f>I270</f>
        <v>0</v>
      </c>
      <c r="J268" s="277">
        <f>J270</f>
        <v>21240</v>
      </c>
    </row>
    <row r="269" spans="1:10" ht="51.75">
      <c r="A269" s="212"/>
      <c r="B269" s="198"/>
      <c r="C269" s="197">
        <v>2010</v>
      </c>
      <c r="D269" s="199" t="s">
        <v>147</v>
      </c>
      <c r="E269" s="278">
        <v>21240</v>
      </c>
      <c r="F269" s="278"/>
      <c r="G269" s="278">
        <v>21240</v>
      </c>
      <c r="H269" s="278"/>
      <c r="I269" s="278"/>
      <c r="J269" s="278"/>
    </row>
    <row r="270" spans="1:10" ht="15.75">
      <c r="A270" s="212"/>
      <c r="B270" s="198"/>
      <c r="C270" s="213">
        <v>4300</v>
      </c>
      <c r="D270" s="201" t="s">
        <v>17</v>
      </c>
      <c r="E270" s="284"/>
      <c r="F270" s="278"/>
      <c r="G270" s="284"/>
      <c r="H270" s="278">
        <v>21240</v>
      </c>
      <c r="I270" s="278"/>
      <c r="J270" s="278">
        <v>21240</v>
      </c>
    </row>
    <row r="271" spans="1:10" ht="15.75">
      <c r="A271" s="208">
        <v>855</v>
      </c>
      <c r="B271" s="191"/>
      <c r="C271" s="190"/>
      <c r="D271" s="192" t="s">
        <v>160</v>
      </c>
      <c r="E271" s="283">
        <f t="shared" ref="E271:J271" si="6">E272+E287+E300+E305</f>
        <v>7538278</v>
      </c>
      <c r="F271" s="283">
        <f t="shared" si="6"/>
        <v>0</v>
      </c>
      <c r="G271" s="283">
        <f t="shared" si="6"/>
        <v>7538278</v>
      </c>
      <c r="H271" s="283">
        <f t="shared" si="6"/>
        <v>7538278</v>
      </c>
      <c r="I271" s="283">
        <f t="shared" si="6"/>
        <v>0</v>
      </c>
      <c r="J271" s="283">
        <f t="shared" si="6"/>
        <v>7538278</v>
      </c>
    </row>
    <row r="272" spans="1:10" ht="15.75">
      <c r="A272" s="209"/>
      <c r="B272" s="194">
        <v>85501</v>
      </c>
      <c r="C272" s="195"/>
      <c r="D272" s="210" t="s">
        <v>161</v>
      </c>
      <c r="E272" s="277">
        <f>SUM(E273)</f>
        <v>5579914</v>
      </c>
      <c r="F272" s="277">
        <f>SUM(F274:F286)</f>
        <v>0</v>
      </c>
      <c r="G272" s="277">
        <f>SUM(G273)</f>
        <v>5579914</v>
      </c>
      <c r="H272" s="277">
        <f>SUM(H274:H286)</f>
        <v>5579914</v>
      </c>
      <c r="I272" s="277">
        <f>SUM(I274:I286)</f>
        <v>0</v>
      </c>
      <c r="J272" s="277">
        <f>SUM(J274:J286)</f>
        <v>5579914</v>
      </c>
    </row>
    <row r="273" spans="1:11" ht="64.5" customHeight="1">
      <c r="A273" s="197"/>
      <c r="B273" s="198"/>
      <c r="C273" s="197">
        <v>2060</v>
      </c>
      <c r="D273" s="214" t="s">
        <v>162</v>
      </c>
      <c r="E273" s="278">
        <v>5579914</v>
      </c>
      <c r="F273" s="278">
        <v>0</v>
      </c>
      <c r="G273" s="278">
        <f>E273+F273</f>
        <v>5579914</v>
      </c>
      <c r="H273" s="278"/>
      <c r="I273" s="278"/>
      <c r="J273" s="278"/>
    </row>
    <row r="274" spans="1:11" ht="15.75">
      <c r="A274" s="197"/>
      <c r="B274" s="198"/>
      <c r="C274" s="197">
        <v>3110</v>
      </c>
      <c r="D274" s="200" t="s">
        <v>126</v>
      </c>
      <c r="E274" s="198"/>
      <c r="F274" s="278"/>
      <c r="G274" s="198"/>
      <c r="H274" s="278">
        <v>5498127</v>
      </c>
      <c r="I274" s="278">
        <v>0</v>
      </c>
      <c r="J274" s="278">
        <f>H274+I274</f>
        <v>5498127</v>
      </c>
    </row>
    <row r="275" spans="1:11" ht="15.75">
      <c r="A275" s="197"/>
      <c r="B275" s="198"/>
      <c r="C275" s="197">
        <v>4010</v>
      </c>
      <c r="D275" s="200" t="s">
        <v>118</v>
      </c>
      <c r="E275" s="198"/>
      <c r="F275" s="278"/>
      <c r="G275" s="198"/>
      <c r="H275" s="278">
        <v>37667.370000000003</v>
      </c>
      <c r="I275" s="278">
        <v>-1110</v>
      </c>
      <c r="J275" s="278">
        <f>H275+I275</f>
        <v>36557.370000000003</v>
      </c>
    </row>
    <row r="276" spans="1:11" ht="15.75">
      <c r="A276" s="197"/>
      <c r="B276" s="198"/>
      <c r="C276" s="197">
        <v>4040</v>
      </c>
      <c r="D276" s="200" t="s">
        <v>119</v>
      </c>
      <c r="E276" s="198"/>
      <c r="F276" s="278"/>
      <c r="G276" s="198"/>
      <c r="H276" s="278">
        <v>3300</v>
      </c>
      <c r="I276" s="278"/>
      <c r="J276" s="278">
        <f t="shared" ref="J276:J286" si="7">H276+I276</f>
        <v>3300</v>
      </c>
    </row>
    <row r="277" spans="1:11" ht="15.75">
      <c r="A277" s="197"/>
      <c r="B277" s="198"/>
      <c r="C277" s="197">
        <v>4110</v>
      </c>
      <c r="D277" s="203" t="s">
        <v>127</v>
      </c>
      <c r="E277" s="278"/>
      <c r="F277" s="278"/>
      <c r="G277" s="278"/>
      <c r="H277" s="278">
        <v>7791.52</v>
      </c>
      <c r="I277" s="278">
        <v>0</v>
      </c>
      <c r="J277" s="278">
        <f t="shared" si="7"/>
        <v>7791.52</v>
      </c>
    </row>
    <row r="278" spans="1:11" ht="15.75">
      <c r="A278" s="197"/>
      <c r="B278" s="198"/>
      <c r="C278" s="197">
        <v>4120</v>
      </c>
      <c r="D278" s="200" t="s">
        <v>121</v>
      </c>
      <c r="E278" s="198"/>
      <c r="F278" s="278"/>
      <c r="G278" s="198"/>
      <c r="H278" s="278">
        <v>1094.1099999999999</v>
      </c>
      <c r="I278" s="278">
        <v>0</v>
      </c>
      <c r="J278" s="278">
        <f t="shared" si="7"/>
        <v>1094.1099999999999</v>
      </c>
    </row>
    <row r="279" spans="1:11" ht="15.75">
      <c r="A279" s="197"/>
      <c r="B279" s="198"/>
      <c r="C279" s="197">
        <v>4170</v>
      </c>
      <c r="D279" s="200" t="s">
        <v>155</v>
      </c>
      <c r="E279" s="198"/>
      <c r="F279" s="278"/>
      <c r="G279" s="198"/>
      <c r="H279" s="278">
        <v>3600</v>
      </c>
      <c r="I279" s="278"/>
      <c r="J279" s="278">
        <f t="shared" si="7"/>
        <v>3600</v>
      </c>
    </row>
    <row r="280" spans="1:11" ht="15.75">
      <c r="A280" s="197"/>
      <c r="B280" s="198"/>
      <c r="C280" s="197">
        <v>4210</v>
      </c>
      <c r="D280" s="200" t="s">
        <v>128</v>
      </c>
      <c r="E280" s="198"/>
      <c r="F280" s="278"/>
      <c r="G280" s="198"/>
      <c r="H280" s="278">
        <v>10648</v>
      </c>
      <c r="I280" s="278"/>
      <c r="J280" s="278">
        <f t="shared" si="7"/>
        <v>10648</v>
      </c>
    </row>
    <row r="281" spans="1:11" ht="15.75">
      <c r="A281" s="197"/>
      <c r="B281" s="198"/>
      <c r="C281" s="197">
        <v>4260</v>
      </c>
      <c r="D281" s="200" t="s">
        <v>157</v>
      </c>
      <c r="E281" s="198"/>
      <c r="F281" s="278"/>
      <c r="G281" s="198"/>
      <c r="H281" s="278">
        <v>2500</v>
      </c>
      <c r="I281" s="278"/>
      <c r="J281" s="278">
        <f t="shared" si="7"/>
        <v>2500</v>
      </c>
    </row>
    <row r="282" spans="1:11" ht="15.75">
      <c r="A282" s="197"/>
      <c r="B282" s="198"/>
      <c r="C282" s="197">
        <v>4300</v>
      </c>
      <c r="D282" s="203" t="s">
        <v>17</v>
      </c>
      <c r="E282" s="278"/>
      <c r="F282" s="278"/>
      <c r="G282" s="278"/>
      <c r="H282" s="278">
        <v>12000</v>
      </c>
      <c r="I282" s="278">
        <v>1110</v>
      </c>
      <c r="J282" s="278">
        <f>H282+I282</f>
        <v>13110</v>
      </c>
      <c r="K282" s="93" t="s">
        <v>3</v>
      </c>
    </row>
    <row r="283" spans="1:11" ht="17.25" customHeight="1">
      <c r="A283" s="197"/>
      <c r="B283" s="198"/>
      <c r="C283" s="197">
        <v>4360</v>
      </c>
      <c r="D283" s="200" t="s">
        <v>163</v>
      </c>
      <c r="E283" s="198"/>
      <c r="F283" s="278"/>
      <c r="G283" s="198"/>
      <c r="H283" s="278">
        <v>800</v>
      </c>
      <c r="I283" s="278"/>
      <c r="J283" s="278">
        <f t="shared" si="7"/>
        <v>800</v>
      </c>
    </row>
    <row r="284" spans="1:11" ht="17.25" customHeight="1">
      <c r="A284" s="197"/>
      <c r="B284" s="198"/>
      <c r="C284" s="197">
        <v>4410</v>
      </c>
      <c r="D284" s="200" t="s">
        <v>149</v>
      </c>
      <c r="E284" s="198"/>
      <c r="F284" s="278"/>
      <c r="G284" s="198"/>
      <c r="H284" s="278">
        <v>200</v>
      </c>
      <c r="I284" s="278"/>
      <c r="J284" s="278">
        <f t="shared" si="7"/>
        <v>200</v>
      </c>
    </row>
    <row r="285" spans="1:11" ht="17.25" customHeight="1">
      <c r="A285" s="197"/>
      <c r="B285" s="198"/>
      <c r="C285" s="197">
        <v>4440</v>
      </c>
      <c r="D285" s="200" t="s">
        <v>131</v>
      </c>
      <c r="E285" s="198"/>
      <c r="F285" s="278"/>
      <c r="G285" s="198"/>
      <c r="H285" s="278">
        <v>1186</v>
      </c>
      <c r="I285" s="278"/>
      <c r="J285" s="278">
        <f t="shared" si="7"/>
        <v>1186</v>
      </c>
    </row>
    <row r="286" spans="1:11" ht="27.75" customHeight="1">
      <c r="A286" s="197"/>
      <c r="B286" s="198"/>
      <c r="C286" s="197">
        <v>4700</v>
      </c>
      <c r="D286" s="215" t="s">
        <v>164</v>
      </c>
      <c r="E286" s="198"/>
      <c r="F286" s="278"/>
      <c r="G286" s="198"/>
      <c r="H286" s="278">
        <v>1000</v>
      </c>
      <c r="I286" s="278"/>
      <c r="J286" s="278">
        <f t="shared" si="7"/>
        <v>1000</v>
      </c>
    </row>
    <row r="287" spans="1:11" ht="49.5" customHeight="1">
      <c r="A287" s="209"/>
      <c r="B287" s="194">
        <v>85502</v>
      </c>
      <c r="C287" s="195"/>
      <c r="D287" s="210" t="s">
        <v>165</v>
      </c>
      <c r="E287" s="277">
        <f>SUM(E288)</f>
        <v>1523888</v>
      </c>
      <c r="F287" s="277">
        <f>SUM(F289:F299)</f>
        <v>0</v>
      </c>
      <c r="G287" s="277">
        <f>SUM(G288)</f>
        <v>1523888</v>
      </c>
      <c r="H287" s="277">
        <f>SUM(H289:H299)</f>
        <v>1523888</v>
      </c>
      <c r="I287" s="277">
        <f>SUM(I289:I299)</f>
        <v>0</v>
      </c>
      <c r="J287" s="277">
        <f>SUM(J289:J299)</f>
        <v>1523888</v>
      </c>
    </row>
    <row r="288" spans="1:11" ht="53.25" customHeight="1">
      <c r="A288" s="197"/>
      <c r="B288" s="198"/>
      <c r="C288" s="197">
        <v>2010</v>
      </c>
      <c r="D288" s="199" t="s">
        <v>153</v>
      </c>
      <c r="E288" s="278">
        <v>1523888</v>
      </c>
      <c r="F288" s="278"/>
      <c r="G288" s="278">
        <v>1523888</v>
      </c>
      <c r="H288" s="278"/>
      <c r="I288" s="278"/>
      <c r="J288" s="278"/>
    </row>
    <row r="289" spans="1:3071 3073:6143 6145:9215 9217:12287 12289:15359 15361:16384" ht="17.25" customHeight="1">
      <c r="A289" s="197"/>
      <c r="B289" s="198"/>
      <c r="C289" s="197">
        <v>3110</v>
      </c>
      <c r="D289" s="200" t="s">
        <v>126</v>
      </c>
      <c r="E289" s="278"/>
      <c r="F289" s="278"/>
      <c r="G289" s="278"/>
      <c r="H289" s="278">
        <v>1399663</v>
      </c>
      <c r="I289" s="278"/>
      <c r="J289" s="278">
        <v>1399663</v>
      </c>
    </row>
    <row r="290" spans="1:3071 3073:6143 6145:9215 9217:12287 12289:15359 15361:16384" ht="20.25" customHeight="1">
      <c r="A290" s="197"/>
      <c r="B290" s="198"/>
      <c r="C290" s="197">
        <v>4010</v>
      </c>
      <c r="D290" s="200" t="s">
        <v>118</v>
      </c>
      <c r="E290" s="198"/>
      <c r="F290" s="278"/>
      <c r="G290" s="198"/>
      <c r="H290" s="278">
        <v>21899</v>
      </c>
      <c r="I290" s="278"/>
      <c r="J290" s="278">
        <v>21899</v>
      </c>
    </row>
    <row r="291" spans="1:3071 3073:6143 6145:9215 9217:12287 12289:15359 15361:16384" ht="16.5" customHeight="1">
      <c r="A291" s="197"/>
      <c r="B291" s="198"/>
      <c r="C291" s="197">
        <v>4110</v>
      </c>
      <c r="D291" s="200" t="s">
        <v>127</v>
      </c>
      <c r="E291" s="198"/>
      <c r="F291" s="278"/>
      <c r="G291" s="198"/>
      <c r="H291" s="278">
        <v>86019</v>
      </c>
      <c r="I291" s="278"/>
      <c r="J291" s="278">
        <v>86019</v>
      </c>
    </row>
    <row r="292" spans="1:3071 3073:6143 6145:9215 9217:12287 12289:15359 15361:16384" ht="15" customHeight="1">
      <c r="A292" s="197"/>
      <c r="B292" s="198"/>
      <c r="C292" s="197">
        <v>4120</v>
      </c>
      <c r="D292" s="203" t="s">
        <v>121</v>
      </c>
      <c r="E292" s="278"/>
      <c r="F292" s="278"/>
      <c r="G292" s="278"/>
      <c r="H292" s="278">
        <v>570</v>
      </c>
      <c r="I292" s="278"/>
      <c r="J292" s="278">
        <v>570</v>
      </c>
    </row>
    <row r="293" spans="1:3071 3073:6143 6145:9215 9217:12287 12289:15359 15361:16384" ht="16.5" customHeight="1">
      <c r="A293" s="197"/>
      <c r="B293" s="198"/>
      <c r="C293" s="197">
        <v>4210</v>
      </c>
      <c r="D293" s="200" t="s">
        <v>128</v>
      </c>
      <c r="E293" s="198"/>
      <c r="F293" s="278"/>
      <c r="G293" s="198"/>
      <c r="H293" s="278">
        <v>4008</v>
      </c>
      <c r="I293" s="278"/>
      <c r="J293" s="278">
        <v>4008</v>
      </c>
    </row>
    <row r="294" spans="1:3071 3073:6143 6145:9215 9217:12287 12289:15359 15361:16384" ht="16.5" customHeight="1">
      <c r="A294" s="197"/>
      <c r="B294" s="198"/>
      <c r="C294" s="197">
        <v>4260</v>
      </c>
      <c r="D294" s="200" t="s">
        <v>157</v>
      </c>
      <c r="E294" s="198"/>
      <c r="F294" s="278"/>
      <c r="G294" s="198"/>
      <c r="H294" s="278">
        <v>1500</v>
      </c>
      <c r="I294" s="278"/>
      <c r="J294" s="278">
        <v>1500</v>
      </c>
    </row>
    <row r="295" spans="1:3071 3073:6143 6145:9215 9217:12287 12289:15359 15361:16384" ht="17.25" customHeight="1">
      <c r="A295" s="197"/>
      <c r="B295" s="198"/>
      <c r="C295" s="197">
        <v>4300</v>
      </c>
      <c r="D295" s="203" t="s">
        <v>17</v>
      </c>
      <c r="E295" s="278"/>
      <c r="F295" s="278"/>
      <c r="G295" s="278"/>
      <c r="H295" s="278">
        <v>7093</v>
      </c>
      <c r="I295" s="278"/>
      <c r="J295" s="278">
        <v>7093</v>
      </c>
    </row>
    <row r="296" spans="1:3071 3073:6143 6145:9215 9217:12287 12289:15359 15361:16384" ht="17.25" customHeight="1">
      <c r="A296" s="197"/>
      <c r="B296" s="198"/>
      <c r="C296" s="197">
        <v>4360</v>
      </c>
      <c r="D296" s="200" t="s">
        <v>163</v>
      </c>
      <c r="E296" s="278"/>
      <c r="F296" s="278"/>
      <c r="G296" s="278"/>
      <c r="H296" s="278">
        <v>700</v>
      </c>
      <c r="I296" s="278"/>
      <c r="J296" s="278">
        <v>700</v>
      </c>
    </row>
    <row r="297" spans="1:3071 3073:6143 6145:9215 9217:12287 12289:15359 15361:16384" ht="17.25" customHeight="1">
      <c r="A297" s="197"/>
      <c r="B297" s="198"/>
      <c r="C297" s="197">
        <v>4410</v>
      </c>
      <c r="D297" s="200" t="s">
        <v>149</v>
      </c>
      <c r="E297" s="282"/>
      <c r="F297" s="278"/>
      <c r="G297" s="282"/>
      <c r="H297" s="278">
        <v>50</v>
      </c>
      <c r="I297" s="278"/>
      <c r="J297" s="278">
        <v>50</v>
      </c>
    </row>
    <row r="298" spans="1:3071 3073:6143 6145:9215 9217:12287 12289:15359 15361:16384" ht="17.25" customHeight="1">
      <c r="A298" s="197"/>
      <c r="B298" s="198"/>
      <c r="C298" s="197">
        <v>4440</v>
      </c>
      <c r="D298" s="200" t="s">
        <v>131</v>
      </c>
      <c r="E298" s="198"/>
      <c r="F298" s="278"/>
      <c r="G298" s="198"/>
      <c r="H298" s="278">
        <v>1186</v>
      </c>
      <c r="I298" s="278"/>
      <c r="J298" s="278">
        <v>1186</v>
      </c>
    </row>
    <row r="299" spans="1:3071 3073:6143 6145:9215 9217:12287 12289:15359 15361:16384" ht="28.5" customHeight="1">
      <c r="A299" s="216"/>
      <c r="B299" s="217"/>
      <c r="C299" s="216">
        <v>4700</v>
      </c>
      <c r="D299" s="218" t="s">
        <v>164</v>
      </c>
      <c r="E299" s="217"/>
      <c r="F299" s="285"/>
      <c r="G299" s="217"/>
      <c r="H299" s="285">
        <v>1200</v>
      </c>
      <c r="I299" s="285"/>
      <c r="J299" s="285">
        <v>1200</v>
      </c>
    </row>
    <row r="300" spans="1:3071 3073:6143 6145:9215 9217:12287 12289:15359 15361:16384" ht="28.5" customHeight="1">
      <c r="A300" s="209"/>
      <c r="B300" s="194">
        <v>85503</v>
      </c>
      <c r="C300" s="195"/>
      <c r="D300" s="210" t="s">
        <v>166</v>
      </c>
      <c r="E300" s="277">
        <f>E301</f>
        <v>476</v>
      </c>
      <c r="F300" s="277">
        <f>F302+F303+F304</f>
        <v>0</v>
      </c>
      <c r="G300" s="277">
        <f>G301</f>
        <v>476</v>
      </c>
      <c r="H300" s="277">
        <f>H302+H303+H304</f>
        <v>476</v>
      </c>
      <c r="I300" s="277">
        <f>I302+I303+I304</f>
        <v>0</v>
      </c>
      <c r="J300" s="277">
        <f>J302+J303+J304</f>
        <v>476</v>
      </c>
      <c r="K300" s="229"/>
      <c r="M300" s="226"/>
      <c r="N300" s="225"/>
      <c r="O300" s="227"/>
      <c r="P300" s="228"/>
      <c r="Q300" s="229"/>
      <c r="S300" s="226"/>
      <c r="T300" s="225"/>
      <c r="U300" s="227"/>
      <c r="V300" s="228"/>
      <c r="W300" s="229"/>
      <c r="Y300" s="226"/>
      <c r="Z300" s="225"/>
      <c r="AA300" s="227"/>
      <c r="AB300" s="228"/>
      <c r="AC300" s="229"/>
      <c r="AE300" s="226"/>
      <c r="AF300" s="225"/>
      <c r="AG300" s="227"/>
      <c r="AH300" s="228"/>
      <c r="AI300" s="229"/>
      <c r="AK300" s="226"/>
      <c r="AL300" s="225"/>
      <c r="AM300" s="227"/>
      <c r="AN300" s="228"/>
      <c r="AO300" s="229"/>
      <c r="AQ300" s="226"/>
      <c r="AR300" s="225"/>
      <c r="AS300" s="227"/>
      <c r="AT300" s="228"/>
      <c r="AU300" s="229"/>
      <c r="AW300" s="226"/>
      <c r="AX300" s="225"/>
      <c r="AY300" s="227"/>
      <c r="AZ300" s="228"/>
      <c r="BA300" s="229"/>
      <c r="BC300" s="226"/>
      <c r="BD300" s="225"/>
      <c r="BE300" s="227"/>
      <c r="BF300" s="228"/>
      <c r="BG300" s="229"/>
      <c r="BI300" s="226"/>
      <c r="BJ300" s="225"/>
      <c r="BK300" s="227"/>
      <c r="BL300" s="228"/>
      <c r="BM300" s="229"/>
      <c r="BO300" s="226"/>
      <c r="BP300" s="225"/>
      <c r="BQ300" s="227"/>
      <c r="BR300" s="228"/>
      <c r="BS300" s="229"/>
      <c r="BU300" s="226"/>
      <c r="BV300" s="225"/>
      <c r="BW300" s="227"/>
      <c r="BX300" s="228"/>
      <c r="BY300" s="229"/>
      <c r="CA300" s="226"/>
      <c r="CB300" s="225"/>
      <c r="CC300" s="227"/>
      <c r="CD300" s="228"/>
      <c r="CE300" s="229"/>
      <c r="CG300" s="226"/>
      <c r="CH300" s="225"/>
      <c r="CI300" s="227"/>
      <c r="CJ300" s="228"/>
      <c r="CK300" s="229"/>
      <c r="CM300" s="226"/>
      <c r="CN300" s="225"/>
      <c r="CO300" s="227"/>
      <c r="CP300" s="228"/>
      <c r="CQ300" s="229"/>
      <c r="CS300" s="226"/>
      <c r="CT300" s="225"/>
      <c r="CU300" s="227"/>
      <c r="CV300" s="228"/>
      <c r="CW300" s="229"/>
      <c r="CY300" s="226"/>
      <c r="CZ300" s="225"/>
      <c r="DA300" s="227"/>
      <c r="DB300" s="228"/>
      <c r="DC300" s="229"/>
      <c r="DE300" s="226"/>
      <c r="DF300" s="225"/>
      <c r="DG300" s="227"/>
      <c r="DH300" s="228"/>
      <c r="DI300" s="229"/>
      <c r="DK300" s="226"/>
      <c r="DL300" s="225"/>
      <c r="DM300" s="227"/>
      <c r="DN300" s="228"/>
      <c r="DO300" s="229"/>
      <c r="DQ300" s="226"/>
      <c r="DR300" s="225"/>
      <c r="DS300" s="227"/>
      <c r="DT300" s="228"/>
      <c r="DU300" s="229"/>
      <c r="DW300" s="226"/>
      <c r="DX300" s="225"/>
      <c r="DY300" s="227"/>
      <c r="DZ300" s="228"/>
      <c r="EA300" s="229"/>
      <c r="EC300" s="226"/>
      <c r="ED300" s="225"/>
      <c r="EE300" s="227"/>
      <c r="EF300" s="228"/>
      <c r="EG300" s="229"/>
      <c r="EI300" s="226"/>
      <c r="EJ300" s="225"/>
      <c r="EK300" s="227"/>
      <c r="EL300" s="228"/>
      <c r="EM300" s="229"/>
      <c r="EO300" s="226"/>
      <c r="EP300" s="225"/>
      <c r="EQ300" s="227"/>
      <c r="ER300" s="228"/>
      <c r="ES300" s="229"/>
      <c r="EU300" s="226"/>
      <c r="EV300" s="225"/>
      <c r="EW300" s="227"/>
      <c r="EX300" s="228"/>
      <c r="EY300" s="229"/>
      <c r="FA300" s="226"/>
      <c r="FB300" s="225"/>
      <c r="FC300" s="227"/>
      <c r="FD300" s="228"/>
      <c r="FE300" s="229"/>
      <c r="FG300" s="226"/>
      <c r="FH300" s="225"/>
      <c r="FI300" s="227"/>
      <c r="FJ300" s="228"/>
      <c r="FK300" s="229"/>
      <c r="FM300" s="226"/>
      <c r="FN300" s="225"/>
      <c r="FO300" s="227"/>
      <c r="FP300" s="228"/>
      <c r="FQ300" s="229"/>
      <c r="FS300" s="226"/>
      <c r="FT300" s="225"/>
      <c r="FU300" s="227"/>
      <c r="FV300" s="228"/>
      <c r="FW300" s="229"/>
      <c r="FY300" s="226"/>
      <c r="FZ300" s="225"/>
      <c r="GA300" s="227"/>
      <c r="GB300" s="228"/>
      <c r="GC300" s="229"/>
      <c r="GE300" s="226"/>
      <c r="GF300" s="225"/>
      <c r="GG300" s="227"/>
      <c r="GH300" s="228"/>
      <c r="GI300" s="229"/>
      <c r="GK300" s="226"/>
      <c r="GL300" s="225"/>
      <c r="GM300" s="227"/>
      <c r="GN300" s="228"/>
      <c r="GO300" s="229"/>
      <c r="GQ300" s="226"/>
      <c r="GR300" s="225"/>
      <c r="GS300" s="227"/>
      <c r="GT300" s="228"/>
      <c r="GU300" s="229"/>
      <c r="GW300" s="226"/>
      <c r="GX300" s="225"/>
      <c r="GY300" s="227"/>
      <c r="GZ300" s="228"/>
      <c r="HA300" s="229"/>
      <c r="HC300" s="226"/>
      <c r="HD300" s="225"/>
      <c r="HE300" s="227"/>
      <c r="HF300" s="228"/>
      <c r="HG300" s="229"/>
      <c r="HI300" s="226"/>
      <c r="HJ300" s="225"/>
      <c r="HK300" s="227"/>
      <c r="HL300" s="228"/>
      <c r="HM300" s="229"/>
      <c r="HO300" s="226"/>
      <c r="HP300" s="225"/>
      <c r="HQ300" s="227"/>
      <c r="HR300" s="228"/>
      <c r="HS300" s="229"/>
      <c r="HU300" s="226"/>
      <c r="HV300" s="225"/>
      <c r="HW300" s="227"/>
      <c r="HX300" s="228"/>
      <c r="HY300" s="229"/>
      <c r="IA300" s="226"/>
      <c r="IB300" s="225"/>
      <c r="IC300" s="227"/>
      <c r="ID300" s="228"/>
      <c r="IE300" s="229"/>
      <c r="IG300" s="226"/>
      <c r="IH300" s="225"/>
      <c r="II300" s="227"/>
      <c r="IJ300" s="228"/>
      <c r="IK300" s="229"/>
      <c r="IM300" s="226"/>
      <c r="IN300" s="225"/>
      <c r="IO300" s="227"/>
      <c r="IP300" s="228"/>
      <c r="IQ300" s="229"/>
      <c r="IS300" s="226"/>
      <c r="IT300" s="225"/>
      <c r="IU300" s="227"/>
      <c r="IV300" s="228"/>
      <c r="IW300" s="229"/>
      <c r="IY300" s="226"/>
      <c r="IZ300" s="225"/>
      <c r="JA300" s="227"/>
      <c r="JB300" s="228"/>
      <c r="JC300" s="229"/>
      <c r="JE300" s="226"/>
      <c r="JF300" s="225"/>
      <c r="JG300" s="227"/>
      <c r="JH300" s="228"/>
      <c r="JI300" s="229"/>
      <c r="JK300" s="226"/>
      <c r="JL300" s="225"/>
      <c r="JM300" s="227"/>
      <c r="JN300" s="228"/>
      <c r="JO300" s="229"/>
      <c r="JQ300" s="226"/>
      <c r="JR300" s="225"/>
      <c r="JS300" s="227"/>
      <c r="JT300" s="228"/>
      <c r="JU300" s="229"/>
      <c r="JW300" s="226"/>
      <c r="JX300" s="225"/>
      <c r="JY300" s="227"/>
      <c r="JZ300" s="228"/>
      <c r="KA300" s="229"/>
      <c r="KC300" s="226"/>
      <c r="KD300" s="225"/>
      <c r="KE300" s="227"/>
      <c r="KF300" s="228"/>
      <c r="KG300" s="229"/>
      <c r="KI300" s="226"/>
      <c r="KJ300" s="225"/>
      <c r="KK300" s="227"/>
      <c r="KL300" s="228"/>
      <c r="KM300" s="229"/>
      <c r="KO300" s="226"/>
      <c r="KP300" s="225"/>
      <c r="KQ300" s="227"/>
      <c r="KR300" s="228"/>
      <c r="KS300" s="229"/>
      <c r="KU300" s="226"/>
      <c r="KV300" s="225"/>
      <c r="KW300" s="227"/>
      <c r="KX300" s="228"/>
      <c r="KY300" s="229"/>
      <c r="LA300" s="226"/>
      <c r="LB300" s="225"/>
      <c r="LC300" s="227"/>
      <c r="LD300" s="228"/>
      <c r="LE300" s="229"/>
      <c r="LG300" s="226"/>
      <c r="LH300" s="225"/>
      <c r="LI300" s="227"/>
      <c r="LJ300" s="228"/>
      <c r="LK300" s="229"/>
      <c r="LM300" s="226"/>
      <c r="LN300" s="225"/>
      <c r="LO300" s="227"/>
      <c r="LP300" s="228"/>
      <c r="LQ300" s="229"/>
      <c r="LS300" s="226"/>
      <c r="LT300" s="225"/>
      <c r="LU300" s="227"/>
      <c r="LV300" s="228"/>
      <c r="LW300" s="229"/>
      <c r="LY300" s="226"/>
      <c r="LZ300" s="225"/>
      <c r="MA300" s="227"/>
      <c r="MB300" s="228"/>
      <c r="MC300" s="229"/>
      <c r="ME300" s="226"/>
      <c r="MF300" s="225"/>
      <c r="MG300" s="227"/>
      <c r="MH300" s="228"/>
      <c r="MI300" s="229"/>
      <c r="MK300" s="226"/>
      <c r="ML300" s="225"/>
      <c r="MM300" s="227"/>
      <c r="MN300" s="228"/>
      <c r="MO300" s="229"/>
      <c r="MQ300" s="226"/>
      <c r="MR300" s="225"/>
      <c r="MS300" s="227"/>
      <c r="MT300" s="228"/>
      <c r="MU300" s="229"/>
      <c r="MW300" s="226"/>
      <c r="MX300" s="225"/>
      <c r="MY300" s="227"/>
      <c r="MZ300" s="228"/>
      <c r="NA300" s="229"/>
      <c r="NC300" s="226"/>
      <c r="ND300" s="225"/>
      <c r="NE300" s="227"/>
      <c r="NF300" s="228"/>
      <c r="NG300" s="229"/>
      <c r="NI300" s="226"/>
      <c r="NJ300" s="225"/>
      <c r="NK300" s="227"/>
      <c r="NL300" s="228"/>
      <c r="NM300" s="229"/>
      <c r="NO300" s="226"/>
      <c r="NP300" s="225"/>
      <c r="NQ300" s="227"/>
      <c r="NR300" s="228"/>
      <c r="NS300" s="229"/>
      <c r="NU300" s="226"/>
      <c r="NV300" s="225"/>
      <c r="NW300" s="227"/>
      <c r="NX300" s="228"/>
      <c r="NY300" s="229"/>
      <c r="OA300" s="226"/>
      <c r="OB300" s="225"/>
      <c r="OC300" s="227"/>
      <c r="OD300" s="228"/>
      <c r="OE300" s="229"/>
      <c r="OG300" s="226"/>
      <c r="OH300" s="225"/>
      <c r="OI300" s="227"/>
      <c r="OJ300" s="228"/>
      <c r="OK300" s="229"/>
      <c r="OM300" s="226"/>
      <c r="ON300" s="225"/>
      <c r="OO300" s="227"/>
      <c r="OP300" s="228"/>
      <c r="OQ300" s="229"/>
      <c r="OS300" s="226"/>
      <c r="OT300" s="225"/>
      <c r="OU300" s="227"/>
      <c r="OV300" s="228"/>
      <c r="OW300" s="229"/>
      <c r="OY300" s="226"/>
      <c r="OZ300" s="225"/>
      <c r="PA300" s="227"/>
      <c r="PB300" s="228"/>
      <c r="PC300" s="229"/>
      <c r="PE300" s="226"/>
      <c r="PF300" s="225"/>
      <c r="PG300" s="227"/>
      <c r="PH300" s="228"/>
      <c r="PI300" s="229"/>
      <c r="PK300" s="226"/>
      <c r="PL300" s="225"/>
      <c r="PM300" s="227"/>
      <c r="PN300" s="228"/>
      <c r="PO300" s="229"/>
      <c r="PQ300" s="226"/>
      <c r="PR300" s="225"/>
      <c r="PS300" s="227"/>
      <c r="PT300" s="228"/>
      <c r="PU300" s="229"/>
      <c r="PW300" s="226"/>
      <c r="PX300" s="225"/>
      <c r="PY300" s="227"/>
      <c r="PZ300" s="228"/>
      <c r="QA300" s="229"/>
      <c r="QC300" s="226"/>
      <c r="QD300" s="225"/>
      <c r="QE300" s="227"/>
      <c r="QF300" s="228"/>
      <c r="QG300" s="229"/>
      <c r="QI300" s="226"/>
      <c r="QJ300" s="225"/>
      <c r="QK300" s="227"/>
      <c r="QL300" s="228"/>
      <c r="QM300" s="229"/>
      <c r="QO300" s="226"/>
      <c r="QP300" s="225"/>
      <c r="QQ300" s="227"/>
      <c r="QR300" s="228"/>
      <c r="QS300" s="229"/>
      <c r="QU300" s="226"/>
      <c r="QV300" s="225"/>
      <c r="QW300" s="227"/>
      <c r="QX300" s="228"/>
      <c r="QY300" s="229"/>
      <c r="RA300" s="226"/>
      <c r="RB300" s="225"/>
      <c r="RC300" s="227"/>
      <c r="RD300" s="228"/>
      <c r="RE300" s="229"/>
      <c r="RG300" s="226"/>
      <c r="RH300" s="225"/>
      <c r="RI300" s="227"/>
      <c r="RJ300" s="228"/>
      <c r="RK300" s="229"/>
      <c r="RM300" s="226"/>
      <c r="RN300" s="225"/>
      <c r="RO300" s="227"/>
      <c r="RP300" s="228"/>
      <c r="RQ300" s="229"/>
      <c r="RS300" s="226"/>
      <c r="RT300" s="225"/>
      <c r="RU300" s="227"/>
      <c r="RV300" s="228"/>
      <c r="RW300" s="229"/>
      <c r="RY300" s="226"/>
      <c r="RZ300" s="225"/>
      <c r="SA300" s="227"/>
      <c r="SB300" s="228"/>
      <c r="SC300" s="229"/>
      <c r="SE300" s="226"/>
      <c r="SF300" s="225"/>
      <c r="SG300" s="227"/>
      <c r="SH300" s="228"/>
      <c r="SI300" s="229"/>
      <c r="SK300" s="226"/>
      <c r="SL300" s="225"/>
      <c r="SM300" s="227"/>
      <c r="SN300" s="228"/>
      <c r="SO300" s="229"/>
      <c r="SQ300" s="226"/>
      <c r="SR300" s="225"/>
      <c r="SS300" s="227"/>
      <c r="ST300" s="228"/>
      <c r="SU300" s="229"/>
      <c r="SW300" s="226"/>
      <c r="SX300" s="225"/>
      <c r="SY300" s="227"/>
      <c r="SZ300" s="228"/>
      <c r="TA300" s="229"/>
      <c r="TC300" s="226"/>
      <c r="TD300" s="225"/>
      <c r="TE300" s="227"/>
      <c r="TF300" s="228"/>
      <c r="TG300" s="229"/>
      <c r="TI300" s="226"/>
      <c r="TJ300" s="225"/>
      <c r="TK300" s="227"/>
      <c r="TL300" s="228"/>
      <c r="TM300" s="229"/>
      <c r="TO300" s="226"/>
      <c r="TP300" s="225"/>
      <c r="TQ300" s="227"/>
      <c r="TR300" s="228"/>
      <c r="TS300" s="229"/>
      <c r="TU300" s="226"/>
      <c r="TV300" s="225"/>
      <c r="TW300" s="227"/>
      <c r="TX300" s="228"/>
      <c r="TY300" s="229"/>
      <c r="UA300" s="226"/>
      <c r="UB300" s="225"/>
      <c r="UC300" s="227"/>
      <c r="UD300" s="228"/>
      <c r="UE300" s="229"/>
      <c r="UG300" s="226"/>
      <c r="UH300" s="225"/>
      <c r="UI300" s="227"/>
      <c r="UJ300" s="228"/>
      <c r="UK300" s="229"/>
      <c r="UM300" s="226"/>
      <c r="UN300" s="225"/>
      <c r="UO300" s="227"/>
      <c r="UP300" s="228"/>
      <c r="UQ300" s="229"/>
      <c r="US300" s="226"/>
      <c r="UT300" s="225"/>
      <c r="UU300" s="227"/>
      <c r="UV300" s="228"/>
      <c r="UW300" s="229"/>
      <c r="UY300" s="226"/>
      <c r="UZ300" s="225"/>
      <c r="VA300" s="227"/>
      <c r="VB300" s="228"/>
      <c r="VC300" s="229"/>
      <c r="VE300" s="226"/>
      <c r="VF300" s="225"/>
      <c r="VG300" s="227"/>
      <c r="VH300" s="228"/>
      <c r="VI300" s="229"/>
      <c r="VK300" s="226"/>
      <c r="VL300" s="225"/>
      <c r="VM300" s="227"/>
      <c r="VN300" s="228"/>
      <c r="VO300" s="229"/>
      <c r="VQ300" s="226"/>
      <c r="VR300" s="225"/>
      <c r="VS300" s="227"/>
      <c r="VT300" s="228"/>
      <c r="VU300" s="229"/>
      <c r="VW300" s="226"/>
      <c r="VX300" s="225"/>
      <c r="VY300" s="227"/>
      <c r="VZ300" s="228"/>
      <c r="WA300" s="229"/>
      <c r="WC300" s="226"/>
      <c r="WD300" s="225"/>
      <c r="WE300" s="227"/>
      <c r="WF300" s="228"/>
      <c r="WG300" s="229"/>
      <c r="WI300" s="226"/>
      <c r="WJ300" s="225"/>
      <c r="WK300" s="227"/>
      <c r="WL300" s="228"/>
      <c r="WM300" s="229"/>
      <c r="WO300" s="226"/>
      <c r="WP300" s="225"/>
      <c r="WQ300" s="227"/>
      <c r="WR300" s="228"/>
      <c r="WS300" s="229"/>
      <c r="WU300" s="226"/>
      <c r="WV300" s="225"/>
      <c r="WW300" s="227"/>
      <c r="WX300" s="228"/>
      <c r="WY300" s="229"/>
      <c r="XA300" s="226"/>
      <c r="XB300" s="225"/>
      <c r="XC300" s="227"/>
      <c r="XD300" s="228"/>
      <c r="XE300" s="229"/>
      <c r="XG300" s="226"/>
      <c r="XH300" s="225"/>
      <c r="XI300" s="227"/>
      <c r="XJ300" s="228"/>
      <c r="XK300" s="229"/>
      <c r="XM300" s="226"/>
      <c r="XN300" s="225"/>
      <c r="XO300" s="227"/>
      <c r="XP300" s="228"/>
      <c r="XQ300" s="229"/>
      <c r="XS300" s="226"/>
      <c r="XT300" s="225"/>
      <c r="XU300" s="227"/>
      <c r="XV300" s="228"/>
      <c r="XW300" s="229"/>
      <c r="XY300" s="226"/>
      <c r="XZ300" s="225"/>
      <c r="YA300" s="227"/>
      <c r="YB300" s="228"/>
      <c r="YC300" s="229"/>
      <c r="YE300" s="226"/>
      <c r="YF300" s="225"/>
      <c r="YG300" s="227"/>
      <c r="YH300" s="228"/>
      <c r="YI300" s="229"/>
      <c r="YK300" s="226"/>
      <c r="YL300" s="225"/>
      <c r="YM300" s="227"/>
      <c r="YN300" s="228"/>
      <c r="YO300" s="229"/>
      <c r="YQ300" s="226"/>
      <c r="YR300" s="225"/>
      <c r="YS300" s="227"/>
      <c r="YT300" s="228"/>
      <c r="YU300" s="229"/>
      <c r="YW300" s="226"/>
      <c r="YX300" s="225"/>
      <c r="YY300" s="227"/>
      <c r="YZ300" s="228"/>
      <c r="ZA300" s="229"/>
      <c r="ZC300" s="226"/>
      <c r="ZD300" s="225"/>
      <c r="ZE300" s="227"/>
      <c r="ZF300" s="228"/>
      <c r="ZG300" s="229"/>
      <c r="ZI300" s="226"/>
      <c r="ZJ300" s="225"/>
      <c r="ZK300" s="227"/>
      <c r="ZL300" s="228"/>
      <c r="ZM300" s="229"/>
      <c r="ZO300" s="226"/>
      <c r="ZP300" s="225"/>
      <c r="ZQ300" s="227"/>
      <c r="ZR300" s="228"/>
      <c r="ZS300" s="229"/>
      <c r="ZU300" s="226"/>
      <c r="ZV300" s="225"/>
      <c r="ZW300" s="227"/>
      <c r="ZX300" s="228"/>
      <c r="ZY300" s="229"/>
      <c r="AAA300" s="226"/>
      <c r="AAB300" s="225"/>
      <c r="AAC300" s="227"/>
      <c r="AAD300" s="228"/>
      <c r="AAE300" s="229"/>
      <c r="AAG300" s="226"/>
      <c r="AAH300" s="225"/>
      <c r="AAI300" s="227"/>
      <c r="AAJ300" s="228"/>
      <c r="AAK300" s="229"/>
      <c r="AAM300" s="226"/>
      <c r="AAN300" s="225"/>
      <c r="AAO300" s="227"/>
      <c r="AAP300" s="228"/>
      <c r="AAQ300" s="229"/>
      <c r="AAS300" s="226"/>
      <c r="AAT300" s="225"/>
      <c r="AAU300" s="227"/>
      <c r="AAV300" s="228"/>
      <c r="AAW300" s="229"/>
      <c r="AAY300" s="226"/>
      <c r="AAZ300" s="225"/>
      <c r="ABA300" s="227"/>
      <c r="ABB300" s="228"/>
      <c r="ABC300" s="229"/>
      <c r="ABE300" s="226"/>
      <c r="ABF300" s="225"/>
      <c r="ABG300" s="227"/>
      <c r="ABH300" s="228"/>
      <c r="ABI300" s="229"/>
      <c r="ABK300" s="226"/>
      <c r="ABL300" s="225"/>
      <c r="ABM300" s="227"/>
      <c r="ABN300" s="228"/>
      <c r="ABO300" s="229"/>
      <c r="ABQ300" s="226"/>
      <c r="ABR300" s="225"/>
      <c r="ABS300" s="227"/>
      <c r="ABT300" s="228"/>
      <c r="ABU300" s="229"/>
      <c r="ABW300" s="226"/>
      <c r="ABX300" s="225"/>
      <c r="ABY300" s="227"/>
      <c r="ABZ300" s="228"/>
      <c r="ACA300" s="229"/>
      <c r="ACC300" s="226"/>
      <c r="ACD300" s="225"/>
      <c r="ACE300" s="227"/>
      <c r="ACF300" s="228"/>
      <c r="ACG300" s="229"/>
      <c r="ACI300" s="226"/>
      <c r="ACJ300" s="225"/>
      <c r="ACK300" s="227"/>
      <c r="ACL300" s="228"/>
      <c r="ACM300" s="229"/>
      <c r="ACO300" s="226"/>
      <c r="ACP300" s="225"/>
      <c r="ACQ300" s="227"/>
      <c r="ACR300" s="228"/>
      <c r="ACS300" s="229"/>
      <c r="ACU300" s="226"/>
      <c r="ACV300" s="225"/>
      <c r="ACW300" s="227"/>
      <c r="ACX300" s="228"/>
      <c r="ACY300" s="229"/>
      <c r="ADA300" s="226"/>
      <c r="ADB300" s="225"/>
      <c r="ADC300" s="227"/>
      <c r="ADD300" s="228"/>
      <c r="ADE300" s="229"/>
      <c r="ADG300" s="226"/>
      <c r="ADH300" s="225"/>
      <c r="ADI300" s="227"/>
      <c r="ADJ300" s="228"/>
      <c r="ADK300" s="229"/>
      <c r="ADM300" s="226"/>
      <c r="ADN300" s="225"/>
      <c r="ADO300" s="227"/>
      <c r="ADP300" s="228"/>
      <c r="ADQ300" s="229"/>
      <c r="ADS300" s="226"/>
      <c r="ADT300" s="225"/>
      <c r="ADU300" s="227"/>
      <c r="ADV300" s="228"/>
      <c r="ADW300" s="229"/>
      <c r="ADY300" s="226"/>
      <c r="ADZ300" s="225"/>
      <c r="AEA300" s="227"/>
      <c r="AEB300" s="228"/>
      <c r="AEC300" s="229"/>
      <c r="AEE300" s="226"/>
      <c r="AEF300" s="225"/>
      <c r="AEG300" s="227"/>
      <c r="AEH300" s="228"/>
      <c r="AEI300" s="229"/>
      <c r="AEK300" s="226"/>
      <c r="AEL300" s="225"/>
      <c r="AEM300" s="227"/>
      <c r="AEN300" s="228"/>
      <c r="AEO300" s="229"/>
      <c r="AEQ300" s="226"/>
      <c r="AER300" s="225"/>
      <c r="AES300" s="227"/>
      <c r="AET300" s="228"/>
      <c r="AEU300" s="229"/>
      <c r="AEW300" s="226"/>
      <c r="AEX300" s="225"/>
      <c r="AEY300" s="227"/>
      <c r="AEZ300" s="228"/>
      <c r="AFA300" s="229"/>
      <c r="AFC300" s="226"/>
      <c r="AFD300" s="225"/>
      <c r="AFE300" s="227"/>
      <c r="AFF300" s="228"/>
      <c r="AFG300" s="229"/>
      <c r="AFI300" s="226"/>
      <c r="AFJ300" s="225"/>
      <c r="AFK300" s="227"/>
      <c r="AFL300" s="228"/>
      <c r="AFM300" s="229"/>
      <c r="AFO300" s="226"/>
      <c r="AFP300" s="225"/>
      <c r="AFQ300" s="227"/>
      <c r="AFR300" s="228"/>
      <c r="AFS300" s="229"/>
      <c r="AFU300" s="226"/>
      <c r="AFV300" s="225"/>
      <c r="AFW300" s="227"/>
      <c r="AFX300" s="228"/>
      <c r="AFY300" s="229"/>
      <c r="AGA300" s="226"/>
      <c r="AGB300" s="225"/>
      <c r="AGC300" s="227"/>
      <c r="AGD300" s="228"/>
      <c r="AGE300" s="229"/>
      <c r="AGG300" s="226"/>
      <c r="AGH300" s="225"/>
      <c r="AGI300" s="227"/>
      <c r="AGJ300" s="228"/>
      <c r="AGK300" s="229"/>
      <c r="AGM300" s="226"/>
      <c r="AGN300" s="225"/>
      <c r="AGO300" s="227"/>
      <c r="AGP300" s="228"/>
      <c r="AGQ300" s="229"/>
      <c r="AGS300" s="226"/>
      <c r="AGT300" s="225"/>
      <c r="AGU300" s="227"/>
      <c r="AGV300" s="228"/>
      <c r="AGW300" s="229"/>
      <c r="AGY300" s="226"/>
      <c r="AGZ300" s="225"/>
      <c r="AHA300" s="227"/>
      <c r="AHB300" s="228"/>
      <c r="AHC300" s="229"/>
      <c r="AHE300" s="226"/>
      <c r="AHF300" s="225"/>
      <c r="AHG300" s="227"/>
      <c r="AHH300" s="228"/>
      <c r="AHI300" s="229"/>
      <c r="AHK300" s="226"/>
      <c r="AHL300" s="225"/>
      <c r="AHM300" s="227"/>
      <c r="AHN300" s="228"/>
      <c r="AHO300" s="229"/>
      <c r="AHQ300" s="226"/>
      <c r="AHR300" s="225"/>
      <c r="AHS300" s="227"/>
      <c r="AHT300" s="228"/>
      <c r="AHU300" s="229"/>
      <c r="AHW300" s="226"/>
      <c r="AHX300" s="225"/>
      <c r="AHY300" s="227"/>
      <c r="AHZ300" s="228"/>
      <c r="AIA300" s="229"/>
      <c r="AIC300" s="226"/>
      <c r="AID300" s="225"/>
      <c r="AIE300" s="227"/>
      <c r="AIF300" s="228"/>
      <c r="AIG300" s="229"/>
      <c r="AII300" s="226"/>
      <c r="AIJ300" s="225"/>
      <c r="AIK300" s="227"/>
      <c r="AIL300" s="228"/>
      <c r="AIM300" s="229"/>
      <c r="AIO300" s="226"/>
      <c r="AIP300" s="225"/>
      <c r="AIQ300" s="227"/>
      <c r="AIR300" s="228"/>
      <c r="AIS300" s="229"/>
      <c r="AIU300" s="226"/>
      <c r="AIV300" s="225"/>
      <c r="AIW300" s="227"/>
      <c r="AIX300" s="228"/>
      <c r="AIY300" s="229"/>
      <c r="AJA300" s="226"/>
      <c r="AJB300" s="225"/>
      <c r="AJC300" s="227"/>
      <c r="AJD300" s="228"/>
      <c r="AJE300" s="229"/>
      <c r="AJG300" s="226"/>
      <c r="AJH300" s="225"/>
      <c r="AJI300" s="227"/>
      <c r="AJJ300" s="228"/>
      <c r="AJK300" s="229"/>
      <c r="AJM300" s="226"/>
      <c r="AJN300" s="225"/>
      <c r="AJO300" s="227"/>
      <c r="AJP300" s="228"/>
      <c r="AJQ300" s="229"/>
      <c r="AJS300" s="226"/>
      <c r="AJT300" s="225"/>
      <c r="AJU300" s="227"/>
      <c r="AJV300" s="228"/>
      <c r="AJW300" s="229"/>
      <c r="AJY300" s="226"/>
      <c r="AJZ300" s="225"/>
      <c r="AKA300" s="227"/>
      <c r="AKB300" s="228"/>
      <c r="AKC300" s="229"/>
      <c r="AKE300" s="226"/>
      <c r="AKF300" s="225"/>
      <c r="AKG300" s="227"/>
      <c r="AKH300" s="228"/>
      <c r="AKI300" s="229"/>
      <c r="AKK300" s="226"/>
      <c r="AKL300" s="225"/>
      <c r="AKM300" s="227"/>
      <c r="AKN300" s="228"/>
      <c r="AKO300" s="229"/>
      <c r="AKQ300" s="226"/>
      <c r="AKR300" s="225"/>
      <c r="AKS300" s="227"/>
      <c r="AKT300" s="228"/>
      <c r="AKU300" s="229"/>
      <c r="AKW300" s="226"/>
      <c r="AKX300" s="225"/>
      <c r="AKY300" s="227"/>
      <c r="AKZ300" s="228"/>
      <c r="ALA300" s="229"/>
      <c r="ALC300" s="226"/>
      <c r="ALD300" s="225"/>
      <c r="ALE300" s="227"/>
      <c r="ALF300" s="228"/>
      <c r="ALG300" s="229"/>
      <c r="ALI300" s="226"/>
      <c r="ALJ300" s="225"/>
      <c r="ALK300" s="227"/>
      <c r="ALL300" s="228"/>
      <c r="ALM300" s="229"/>
      <c r="ALO300" s="226"/>
      <c r="ALP300" s="225"/>
      <c r="ALQ300" s="227"/>
      <c r="ALR300" s="228"/>
      <c r="ALS300" s="229"/>
      <c r="ALU300" s="226"/>
      <c r="ALV300" s="225"/>
      <c r="ALW300" s="227"/>
      <c r="ALX300" s="228"/>
      <c r="ALY300" s="229"/>
      <c r="AMA300" s="226"/>
      <c r="AMB300" s="225"/>
      <c r="AMC300" s="227"/>
      <c r="AMD300" s="228"/>
      <c r="AME300" s="229"/>
      <c r="AMG300" s="226"/>
      <c r="AMH300" s="225"/>
      <c r="AMI300" s="227"/>
      <c r="AMJ300" s="228"/>
      <c r="AMK300" s="229"/>
      <c r="AMM300" s="226"/>
      <c r="AMN300" s="225"/>
      <c r="AMO300" s="227"/>
      <c r="AMP300" s="228"/>
      <c r="AMQ300" s="229"/>
      <c r="AMS300" s="226"/>
      <c r="AMT300" s="225"/>
      <c r="AMU300" s="227"/>
      <c r="AMV300" s="228"/>
      <c r="AMW300" s="229"/>
      <c r="AMY300" s="226"/>
      <c r="AMZ300" s="225"/>
      <c r="ANA300" s="227"/>
      <c r="ANB300" s="228"/>
      <c r="ANC300" s="229"/>
      <c r="ANE300" s="226"/>
      <c r="ANF300" s="225"/>
      <c r="ANG300" s="227"/>
      <c r="ANH300" s="228"/>
      <c r="ANI300" s="229"/>
      <c r="ANK300" s="226"/>
      <c r="ANL300" s="225"/>
      <c r="ANM300" s="227"/>
      <c r="ANN300" s="228"/>
      <c r="ANO300" s="229"/>
      <c r="ANQ300" s="226"/>
      <c r="ANR300" s="225"/>
      <c r="ANS300" s="227"/>
      <c r="ANT300" s="228"/>
      <c r="ANU300" s="229"/>
      <c r="ANW300" s="226"/>
      <c r="ANX300" s="225"/>
      <c r="ANY300" s="227"/>
      <c r="ANZ300" s="228"/>
      <c r="AOA300" s="229"/>
      <c r="AOC300" s="226"/>
      <c r="AOD300" s="225"/>
      <c r="AOE300" s="227"/>
      <c r="AOF300" s="228"/>
      <c r="AOG300" s="229"/>
      <c r="AOI300" s="226"/>
      <c r="AOJ300" s="225"/>
      <c r="AOK300" s="227"/>
      <c r="AOL300" s="228"/>
      <c r="AOM300" s="229"/>
      <c r="AOO300" s="226"/>
      <c r="AOP300" s="225"/>
      <c r="AOQ300" s="227"/>
      <c r="AOR300" s="228"/>
      <c r="AOS300" s="229"/>
      <c r="AOU300" s="226"/>
      <c r="AOV300" s="225"/>
      <c r="AOW300" s="227"/>
      <c r="AOX300" s="228"/>
      <c r="AOY300" s="229"/>
      <c r="APA300" s="226"/>
      <c r="APB300" s="225"/>
      <c r="APC300" s="227"/>
      <c r="APD300" s="228"/>
      <c r="APE300" s="229"/>
      <c r="APG300" s="226"/>
      <c r="APH300" s="225"/>
      <c r="API300" s="227"/>
      <c r="APJ300" s="228"/>
      <c r="APK300" s="229"/>
      <c r="APM300" s="226"/>
      <c r="APN300" s="225"/>
      <c r="APO300" s="227"/>
      <c r="APP300" s="228"/>
      <c r="APQ300" s="229"/>
      <c r="APS300" s="226"/>
      <c r="APT300" s="225"/>
      <c r="APU300" s="227"/>
      <c r="APV300" s="228"/>
      <c r="APW300" s="229"/>
      <c r="APY300" s="226"/>
      <c r="APZ300" s="225"/>
      <c r="AQA300" s="227"/>
      <c r="AQB300" s="228"/>
      <c r="AQC300" s="229"/>
      <c r="AQE300" s="226"/>
      <c r="AQF300" s="225"/>
      <c r="AQG300" s="227"/>
      <c r="AQH300" s="228"/>
      <c r="AQI300" s="229"/>
      <c r="AQK300" s="226"/>
      <c r="AQL300" s="225"/>
      <c r="AQM300" s="227"/>
      <c r="AQN300" s="228"/>
      <c r="AQO300" s="229"/>
      <c r="AQQ300" s="226"/>
      <c r="AQR300" s="225"/>
      <c r="AQS300" s="227"/>
      <c r="AQT300" s="228"/>
      <c r="AQU300" s="229"/>
      <c r="AQW300" s="226"/>
      <c r="AQX300" s="225"/>
      <c r="AQY300" s="227"/>
      <c r="AQZ300" s="228"/>
      <c r="ARA300" s="229"/>
      <c r="ARC300" s="226"/>
      <c r="ARD300" s="225"/>
      <c r="ARE300" s="227"/>
      <c r="ARF300" s="228"/>
      <c r="ARG300" s="229"/>
      <c r="ARI300" s="226"/>
      <c r="ARJ300" s="225"/>
      <c r="ARK300" s="227"/>
      <c r="ARL300" s="228"/>
      <c r="ARM300" s="229"/>
      <c r="ARO300" s="226"/>
      <c r="ARP300" s="225"/>
      <c r="ARQ300" s="227"/>
      <c r="ARR300" s="228"/>
      <c r="ARS300" s="229"/>
      <c r="ARU300" s="226"/>
      <c r="ARV300" s="225"/>
      <c r="ARW300" s="227"/>
      <c r="ARX300" s="228"/>
      <c r="ARY300" s="229"/>
      <c r="ASA300" s="226"/>
      <c r="ASB300" s="225"/>
      <c r="ASC300" s="227"/>
      <c r="ASD300" s="228"/>
      <c r="ASE300" s="229"/>
      <c r="ASG300" s="226"/>
      <c r="ASH300" s="225"/>
      <c r="ASI300" s="227"/>
      <c r="ASJ300" s="228"/>
      <c r="ASK300" s="229"/>
      <c r="ASM300" s="226"/>
      <c r="ASN300" s="225"/>
      <c r="ASO300" s="227"/>
      <c r="ASP300" s="228"/>
      <c r="ASQ300" s="229"/>
      <c r="ASS300" s="226"/>
      <c r="AST300" s="225"/>
      <c r="ASU300" s="227"/>
      <c r="ASV300" s="228"/>
      <c r="ASW300" s="229"/>
      <c r="ASY300" s="226"/>
      <c r="ASZ300" s="225"/>
      <c r="ATA300" s="227"/>
      <c r="ATB300" s="228"/>
      <c r="ATC300" s="229"/>
      <c r="ATE300" s="226"/>
      <c r="ATF300" s="225"/>
      <c r="ATG300" s="227"/>
      <c r="ATH300" s="228"/>
      <c r="ATI300" s="229"/>
      <c r="ATK300" s="226"/>
      <c r="ATL300" s="225"/>
      <c r="ATM300" s="227"/>
      <c r="ATN300" s="228"/>
      <c r="ATO300" s="229"/>
      <c r="ATQ300" s="226"/>
      <c r="ATR300" s="225"/>
      <c r="ATS300" s="227"/>
      <c r="ATT300" s="228"/>
      <c r="ATU300" s="229"/>
      <c r="ATW300" s="226"/>
      <c r="ATX300" s="225"/>
      <c r="ATY300" s="227"/>
      <c r="ATZ300" s="228"/>
      <c r="AUA300" s="229"/>
      <c r="AUC300" s="226"/>
      <c r="AUD300" s="225"/>
      <c r="AUE300" s="227"/>
      <c r="AUF300" s="228"/>
      <c r="AUG300" s="229"/>
      <c r="AUI300" s="226"/>
      <c r="AUJ300" s="225"/>
      <c r="AUK300" s="227"/>
      <c r="AUL300" s="228"/>
      <c r="AUM300" s="229"/>
      <c r="AUO300" s="226"/>
      <c r="AUP300" s="225"/>
      <c r="AUQ300" s="227"/>
      <c r="AUR300" s="228"/>
      <c r="AUS300" s="229"/>
      <c r="AUU300" s="226"/>
      <c r="AUV300" s="225"/>
      <c r="AUW300" s="227"/>
      <c r="AUX300" s="228"/>
      <c r="AUY300" s="229"/>
      <c r="AVA300" s="226"/>
      <c r="AVB300" s="225"/>
      <c r="AVC300" s="227"/>
      <c r="AVD300" s="228"/>
      <c r="AVE300" s="229"/>
      <c r="AVG300" s="226"/>
      <c r="AVH300" s="225"/>
      <c r="AVI300" s="227"/>
      <c r="AVJ300" s="228"/>
      <c r="AVK300" s="229"/>
      <c r="AVM300" s="226"/>
      <c r="AVN300" s="225"/>
      <c r="AVO300" s="227"/>
      <c r="AVP300" s="228"/>
      <c r="AVQ300" s="229"/>
      <c r="AVS300" s="226"/>
      <c r="AVT300" s="225"/>
      <c r="AVU300" s="227"/>
      <c r="AVV300" s="228"/>
      <c r="AVW300" s="229"/>
      <c r="AVY300" s="226"/>
      <c r="AVZ300" s="225"/>
      <c r="AWA300" s="227"/>
      <c r="AWB300" s="228"/>
      <c r="AWC300" s="229"/>
      <c r="AWE300" s="226"/>
      <c r="AWF300" s="225"/>
      <c r="AWG300" s="227"/>
      <c r="AWH300" s="228"/>
      <c r="AWI300" s="229"/>
      <c r="AWK300" s="226"/>
      <c r="AWL300" s="225"/>
      <c r="AWM300" s="227"/>
      <c r="AWN300" s="228"/>
      <c r="AWO300" s="229"/>
      <c r="AWQ300" s="226"/>
      <c r="AWR300" s="225"/>
      <c r="AWS300" s="227"/>
      <c r="AWT300" s="228"/>
      <c r="AWU300" s="229"/>
      <c r="AWW300" s="226"/>
      <c r="AWX300" s="225"/>
      <c r="AWY300" s="227"/>
      <c r="AWZ300" s="228"/>
      <c r="AXA300" s="229"/>
      <c r="AXC300" s="226"/>
      <c r="AXD300" s="225"/>
      <c r="AXE300" s="227"/>
      <c r="AXF300" s="228"/>
      <c r="AXG300" s="229"/>
      <c r="AXI300" s="226"/>
      <c r="AXJ300" s="225"/>
      <c r="AXK300" s="227"/>
      <c r="AXL300" s="228"/>
      <c r="AXM300" s="229"/>
      <c r="AXO300" s="226"/>
      <c r="AXP300" s="225"/>
      <c r="AXQ300" s="227"/>
      <c r="AXR300" s="228"/>
      <c r="AXS300" s="229"/>
      <c r="AXU300" s="226"/>
      <c r="AXV300" s="225"/>
      <c r="AXW300" s="227"/>
      <c r="AXX300" s="228"/>
      <c r="AXY300" s="229"/>
      <c r="AYA300" s="226"/>
      <c r="AYB300" s="225"/>
      <c r="AYC300" s="227"/>
      <c r="AYD300" s="228"/>
      <c r="AYE300" s="229"/>
      <c r="AYG300" s="226"/>
      <c r="AYH300" s="225"/>
      <c r="AYI300" s="227"/>
      <c r="AYJ300" s="228"/>
      <c r="AYK300" s="229"/>
      <c r="AYM300" s="226"/>
      <c r="AYN300" s="225"/>
      <c r="AYO300" s="227"/>
      <c r="AYP300" s="228"/>
      <c r="AYQ300" s="229"/>
      <c r="AYS300" s="226"/>
      <c r="AYT300" s="225"/>
      <c r="AYU300" s="227"/>
      <c r="AYV300" s="228"/>
      <c r="AYW300" s="229"/>
      <c r="AYY300" s="226"/>
      <c r="AYZ300" s="225"/>
      <c r="AZA300" s="227"/>
      <c r="AZB300" s="228"/>
      <c r="AZC300" s="229"/>
      <c r="AZE300" s="226"/>
      <c r="AZF300" s="225"/>
      <c r="AZG300" s="227"/>
      <c r="AZH300" s="228"/>
      <c r="AZI300" s="229"/>
      <c r="AZK300" s="226"/>
      <c r="AZL300" s="225"/>
      <c r="AZM300" s="227"/>
      <c r="AZN300" s="228"/>
      <c r="AZO300" s="229"/>
      <c r="AZQ300" s="226"/>
      <c r="AZR300" s="225"/>
      <c r="AZS300" s="227"/>
      <c r="AZT300" s="228"/>
      <c r="AZU300" s="229"/>
      <c r="AZW300" s="226"/>
      <c r="AZX300" s="225"/>
      <c r="AZY300" s="227"/>
      <c r="AZZ300" s="228"/>
      <c r="BAA300" s="229"/>
      <c r="BAC300" s="226"/>
      <c r="BAD300" s="225"/>
      <c r="BAE300" s="227"/>
      <c r="BAF300" s="228"/>
      <c r="BAG300" s="229"/>
      <c r="BAI300" s="226"/>
      <c r="BAJ300" s="225"/>
      <c r="BAK300" s="227"/>
      <c r="BAL300" s="228"/>
      <c r="BAM300" s="229"/>
      <c r="BAO300" s="226"/>
      <c r="BAP300" s="225"/>
      <c r="BAQ300" s="227"/>
      <c r="BAR300" s="228"/>
      <c r="BAS300" s="229"/>
      <c r="BAU300" s="226"/>
      <c r="BAV300" s="225"/>
      <c r="BAW300" s="227"/>
      <c r="BAX300" s="228"/>
      <c r="BAY300" s="229"/>
      <c r="BBA300" s="226"/>
      <c r="BBB300" s="225"/>
      <c r="BBC300" s="227"/>
      <c r="BBD300" s="228"/>
      <c r="BBE300" s="229"/>
      <c r="BBG300" s="226"/>
      <c r="BBH300" s="225"/>
      <c r="BBI300" s="227"/>
      <c r="BBJ300" s="228"/>
      <c r="BBK300" s="229"/>
      <c r="BBM300" s="226"/>
      <c r="BBN300" s="225"/>
      <c r="BBO300" s="227"/>
      <c r="BBP300" s="228"/>
      <c r="BBQ300" s="229"/>
      <c r="BBS300" s="226"/>
      <c r="BBT300" s="225"/>
      <c r="BBU300" s="227"/>
      <c r="BBV300" s="228"/>
      <c r="BBW300" s="229"/>
      <c r="BBY300" s="226"/>
      <c r="BBZ300" s="225"/>
      <c r="BCA300" s="227"/>
      <c r="BCB300" s="228"/>
      <c r="BCC300" s="229"/>
      <c r="BCE300" s="226"/>
      <c r="BCF300" s="225"/>
      <c r="BCG300" s="227"/>
      <c r="BCH300" s="228"/>
      <c r="BCI300" s="229"/>
      <c r="BCK300" s="226"/>
      <c r="BCL300" s="225"/>
      <c r="BCM300" s="227"/>
      <c r="BCN300" s="228"/>
      <c r="BCO300" s="229"/>
      <c r="BCQ300" s="226"/>
      <c r="BCR300" s="225"/>
      <c r="BCS300" s="227"/>
      <c r="BCT300" s="228"/>
      <c r="BCU300" s="229"/>
      <c r="BCW300" s="226"/>
      <c r="BCX300" s="225"/>
      <c r="BCY300" s="227"/>
      <c r="BCZ300" s="228"/>
      <c r="BDA300" s="229"/>
      <c r="BDC300" s="226"/>
      <c r="BDD300" s="225"/>
      <c r="BDE300" s="227"/>
      <c r="BDF300" s="228"/>
      <c r="BDG300" s="229"/>
      <c r="BDI300" s="226"/>
      <c r="BDJ300" s="225"/>
      <c r="BDK300" s="227"/>
      <c r="BDL300" s="228"/>
      <c r="BDM300" s="229"/>
      <c r="BDO300" s="226"/>
      <c r="BDP300" s="225"/>
      <c r="BDQ300" s="227"/>
      <c r="BDR300" s="228"/>
      <c r="BDS300" s="229"/>
      <c r="BDU300" s="226"/>
      <c r="BDV300" s="225"/>
      <c r="BDW300" s="227"/>
      <c r="BDX300" s="228"/>
      <c r="BDY300" s="229"/>
      <c r="BEA300" s="226"/>
      <c r="BEB300" s="225"/>
      <c r="BEC300" s="227"/>
      <c r="BED300" s="228"/>
      <c r="BEE300" s="229"/>
      <c r="BEG300" s="226"/>
      <c r="BEH300" s="225"/>
      <c r="BEI300" s="227"/>
      <c r="BEJ300" s="228"/>
      <c r="BEK300" s="229"/>
      <c r="BEM300" s="226"/>
      <c r="BEN300" s="225"/>
      <c r="BEO300" s="227"/>
      <c r="BEP300" s="228"/>
      <c r="BEQ300" s="229"/>
      <c r="BES300" s="226"/>
      <c r="BET300" s="225"/>
      <c r="BEU300" s="227"/>
      <c r="BEV300" s="228"/>
      <c r="BEW300" s="229"/>
      <c r="BEY300" s="226"/>
      <c r="BEZ300" s="225"/>
      <c r="BFA300" s="227"/>
      <c r="BFB300" s="228"/>
      <c r="BFC300" s="229"/>
      <c r="BFE300" s="226"/>
      <c r="BFF300" s="225"/>
      <c r="BFG300" s="227"/>
      <c r="BFH300" s="228"/>
      <c r="BFI300" s="229"/>
      <c r="BFK300" s="226"/>
      <c r="BFL300" s="225"/>
      <c r="BFM300" s="227"/>
      <c r="BFN300" s="228"/>
      <c r="BFO300" s="229"/>
      <c r="BFQ300" s="226"/>
      <c r="BFR300" s="225"/>
      <c r="BFS300" s="227"/>
      <c r="BFT300" s="228"/>
      <c r="BFU300" s="229"/>
      <c r="BFW300" s="226"/>
      <c r="BFX300" s="225"/>
      <c r="BFY300" s="227"/>
      <c r="BFZ300" s="228"/>
      <c r="BGA300" s="229"/>
      <c r="BGC300" s="226"/>
      <c r="BGD300" s="225"/>
      <c r="BGE300" s="227"/>
      <c r="BGF300" s="228"/>
      <c r="BGG300" s="229"/>
      <c r="BGI300" s="226"/>
      <c r="BGJ300" s="225"/>
      <c r="BGK300" s="227"/>
      <c r="BGL300" s="228"/>
      <c r="BGM300" s="229"/>
      <c r="BGO300" s="226"/>
      <c r="BGP300" s="225"/>
      <c r="BGQ300" s="227"/>
      <c r="BGR300" s="228"/>
      <c r="BGS300" s="229"/>
      <c r="BGU300" s="226"/>
      <c r="BGV300" s="225"/>
      <c r="BGW300" s="227"/>
      <c r="BGX300" s="228"/>
      <c r="BGY300" s="229"/>
      <c r="BHA300" s="226"/>
      <c r="BHB300" s="225"/>
      <c r="BHC300" s="227"/>
      <c r="BHD300" s="228"/>
      <c r="BHE300" s="229"/>
      <c r="BHG300" s="226"/>
      <c r="BHH300" s="225"/>
      <c r="BHI300" s="227"/>
      <c r="BHJ300" s="228"/>
      <c r="BHK300" s="229"/>
      <c r="BHM300" s="226"/>
      <c r="BHN300" s="225"/>
      <c r="BHO300" s="227"/>
      <c r="BHP300" s="228"/>
      <c r="BHQ300" s="229"/>
      <c r="BHS300" s="226"/>
      <c r="BHT300" s="225"/>
      <c r="BHU300" s="227"/>
      <c r="BHV300" s="228"/>
      <c r="BHW300" s="229"/>
      <c r="BHY300" s="226"/>
      <c r="BHZ300" s="225"/>
      <c r="BIA300" s="227"/>
      <c r="BIB300" s="228"/>
      <c r="BIC300" s="229"/>
      <c r="BIE300" s="226"/>
      <c r="BIF300" s="225"/>
      <c r="BIG300" s="227"/>
      <c r="BIH300" s="228"/>
      <c r="BII300" s="229"/>
      <c r="BIK300" s="226"/>
      <c r="BIL300" s="225"/>
      <c r="BIM300" s="227"/>
      <c r="BIN300" s="228"/>
      <c r="BIO300" s="229"/>
      <c r="BIQ300" s="226"/>
      <c r="BIR300" s="225"/>
      <c r="BIS300" s="227"/>
      <c r="BIT300" s="228"/>
      <c r="BIU300" s="229"/>
      <c r="BIW300" s="226"/>
      <c r="BIX300" s="225"/>
      <c r="BIY300" s="227"/>
      <c r="BIZ300" s="228"/>
      <c r="BJA300" s="229"/>
      <c r="BJC300" s="226"/>
      <c r="BJD300" s="225"/>
      <c r="BJE300" s="227"/>
      <c r="BJF300" s="228"/>
      <c r="BJG300" s="229"/>
      <c r="BJI300" s="226"/>
      <c r="BJJ300" s="225"/>
      <c r="BJK300" s="227"/>
      <c r="BJL300" s="228"/>
      <c r="BJM300" s="229"/>
      <c r="BJO300" s="226"/>
      <c r="BJP300" s="225"/>
      <c r="BJQ300" s="227"/>
      <c r="BJR300" s="228"/>
      <c r="BJS300" s="229"/>
      <c r="BJU300" s="226"/>
      <c r="BJV300" s="225"/>
      <c r="BJW300" s="227"/>
      <c r="BJX300" s="228"/>
      <c r="BJY300" s="229"/>
      <c r="BKA300" s="226"/>
      <c r="BKB300" s="225"/>
      <c r="BKC300" s="227"/>
      <c r="BKD300" s="228"/>
      <c r="BKE300" s="229"/>
      <c r="BKG300" s="226"/>
      <c r="BKH300" s="225"/>
      <c r="BKI300" s="227"/>
      <c r="BKJ300" s="228"/>
      <c r="BKK300" s="229"/>
      <c r="BKM300" s="226"/>
      <c r="BKN300" s="225"/>
      <c r="BKO300" s="227"/>
      <c r="BKP300" s="228"/>
      <c r="BKQ300" s="229"/>
      <c r="BKS300" s="226"/>
      <c r="BKT300" s="225"/>
      <c r="BKU300" s="227"/>
      <c r="BKV300" s="228"/>
      <c r="BKW300" s="229"/>
      <c r="BKY300" s="226"/>
      <c r="BKZ300" s="225"/>
      <c r="BLA300" s="227"/>
      <c r="BLB300" s="228"/>
      <c r="BLC300" s="229"/>
      <c r="BLE300" s="226"/>
      <c r="BLF300" s="225"/>
      <c r="BLG300" s="227"/>
      <c r="BLH300" s="228"/>
      <c r="BLI300" s="229"/>
      <c r="BLK300" s="226"/>
      <c r="BLL300" s="225"/>
      <c r="BLM300" s="227"/>
      <c r="BLN300" s="228"/>
      <c r="BLO300" s="229"/>
      <c r="BLQ300" s="226"/>
      <c r="BLR300" s="225"/>
      <c r="BLS300" s="227"/>
      <c r="BLT300" s="228"/>
      <c r="BLU300" s="229"/>
      <c r="BLW300" s="226"/>
      <c r="BLX300" s="225"/>
      <c r="BLY300" s="227"/>
      <c r="BLZ300" s="228"/>
      <c r="BMA300" s="229"/>
      <c r="BMC300" s="226"/>
      <c r="BMD300" s="225"/>
      <c r="BME300" s="227"/>
      <c r="BMF300" s="228"/>
      <c r="BMG300" s="229"/>
      <c r="BMI300" s="226"/>
      <c r="BMJ300" s="225"/>
      <c r="BMK300" s="227"/>
      <c r="BML300" s="228"/>
      <c r="BMM300" s="229"/>
      <c r="BMO300" s="226"/>
      <c r="BMP300" s="225"/>
      <c r="BMQ300" s="227"/>
      <c r="BMR300" s="228"/>
      <c r="BMS300" s="229"/>
      <c r="BMU300" s="226"/>
      <c r="BMV300" s="225"/>
      <c r="BMW300" s="227"/>
      <c r="BMX300" s="228"/>
      <c r="BMY300" s="229"/>
      <c r="BNA300" s="226"/>
      <c r="BNB300" s="225"/>
      <c r="BNC300" s="227"/>
      <c r="BND300" s="228"/>
      <c r="BNE300" s="229"/>
      <c r="BNG300" s="226"/>
      <c r="BNH300" s="225"/>
      <c r="BNI300" s="227"/>
      <c r="BNJ300" s="228"/>
      <c r="BNK300" s="229"/>
      <c r="BNM300" s="226"/>
      <c r="BNN300" s="225"/>
      <c r="BNO300" s="227"/>
      <c r="BNP300" s="228"/>
      <c r="BNQ300" s="229"/>
      <c r="BNS300" s="226"/>
      <c r="BNT300" s="225"/>
      <c r="BNU300" s="227"/>
      <c r="BNV300" s="228"/>
      <c r="BNW300" s="229"/>
      <c r="BNY300" s="226"/>
      <c r="BNZ300" s="225"/>
      <c r="BOA300" s="227"/>
      <c r="BOB300" s="228"/>
      <c r="BOC300" s="229"/>
      <c r="BOE300" s="226"/>
      <c r="BOF300" s="225"/>
      <c r="BOG300" s="227"/>
      <c r="BOH300" s="228"/>
      <c r="BOI300" s="229"/>
      <c r="BOK300" s="226"/>
      <c r="BOL300" s="225"/>
      <c r="BOM300" s="227"/>
      <c r="BON300" s="228"/>
      <c r="BOO300" s="229"/>
      <c r="BOQ300" s="226"/>
      <c r="BOR300" s="225"/>
      <c r="BOS300" s="227"/>
      <c r="BOT300" s="228"/>
      <c r="BOU300" s="229"/>
      <c r="BOW300" s="226"/>
      <c r="BOX300" s="225"/>
      <c r="BOY300" s="227"/>
      <c r="BOZ300" s="228"/>
      <c r="BPA300" s="229"/>
      <c r="BPC300" s="226"/>
      <c r="BPD300" s="225"/>
      <c r="BPE300" s="227"/>
      <c r="BPF300" s="228"/>
      <c r="BPG300" s="229"/>
      <c r="BPI300" s="226"/>
      <c r="BPJ300" s="225"/>
      <c r="BPK300" s="227"/>
      <c r="BPL300" s="228"/>
      <c r="BPM300" s="229"/>
      <c r="BPO300" s="226"/>
      <c r="BPP300" s="225"/>
      <c r="BPQ300" s="227"/>
      <c r="BPR300" s="228"/>
      <c r="BPS300" s="229"/>
      <c r="BPU300" s="226"/>
      <c r="BPV300" s="225"/>
      <c r="BPW300" s="227"/>
      <c r="BPX300" s="228"/>
      <c r="BPY300" s="229"/>
      <c r="BQA300" s="226"/>
      <c r="BQB300" s="225"/>
      <c r="BQC300" s="227"/>
      <c r="BQD300" s="228"/>
      <c r="BQE300" s="229"/>
      <c r="BQG300" s="226"/>
      <c r="BQH300" s="225"/>
      <c r="BQI300" s="227"/>
      <c r="BQJ300" s="228"/>
      <c r="BQK300" s="229"/>
      <c r="BQM300" s="226"/>
      <c r="BQN300" s="225"/>
      <c r="BQO300" s="227"/>
      <c r="BQP300" s="228"/>
      <c r="BQQ300" s="229"/>
      <c r="BQS300" s="226"/>
      <c r="BQT300" s="225"/>
      <c r="BQU300" s="227"/>
      <c r="BQV300" s="228"/>
      <c r="BQW300" s="229"/>
      <c r="BQY300" s="226"/>
      <c r="BQZ300" s="225"/>
      <c r="BRA300" s="227"/>
      <c r="BRB300" s="228"/>
      <c r="BRC300" s="229"/>
      <c r="BRE300" s="226"/>
      <c r="BRF300" s="225"/>
      <c r="BRG300" s="227"/>
      <c r="BRH300" s="228"/>
      <c r="BRI300" s="229"/>
      <c r="BRK300" s="226"/>
      <c r="BRL300" s="225"/>
      <c r="BRM300" s="227"/>
      <c r="BRN300" s="228"/>
      <c r="BRO300" s="229"/>
      <c r="BRQ300" s="226"/>
      <c r="BRR300" s="225"/>
      <c r="BRS300" s="227"/>
      <c r="BRT300" s="228"/>
      <c r="BRU300" s="229"/>
      <c r="BRW300" s="226"/>
      <c r="BRX300" s="225"/>
      <c r="BRY300" s="227"/>
      <c r="BRZ300" s="228"/>
      <c r="BSA300" s="229"/>
      <c r="BSC300" s="226"/>
      <c r="BSD300" s="225"/>
      <c r="BSE300" s="227"/>
      <c r="BSF300" s="228"/>
      <c r="BSG300" s="229"/>
      <c r="BSI300" s="226"/>
      <c r="BSJ300" s="225"/>
      <c r="BSK300" s="227"/>
      <c r="BSL300" s="228"/>
      <c r="BSM300" s="229"/>
      <c r="BSO300" s="226"/>
      <c r="BSP300" s="225"/>
      <c r="BSQ300" s="227"/>
      <c r="BSR300" s="228"/>
      <c r="BSS300" s="229"/>
      <c r="BSU300" s="226"/>
      <c r="BSV300" s="225"/>
      <c r="BSW300" s="227"/>
      <c r="BSX300" s="228"/>
      <c r="BSY300" s="229"/>
      <c r="BTA300" s="226"/>
      <c r="BTB300" s="225"/>
      <c r="BTC300" s="227"/>
      <c r="BTD300" s="228"/>
      <c r="BTE300" s="229"/>
      <c r="BTG300" s="226"/>
      <c r="BTH300" s="225"/>
      <c r="BTI300" s="227"/>
      <c r="BTJ300" s="228"/>
      <c r="BTK300" s="229"/>
      <c r="BTM300" s="226"/>
      <c r="BTN300" s="225"/>
      <c r="BTO300" s="227"/>
      <c r="BTP300" s="228"/>
      <c r="BTQ300" s="229"/>
      <c r="BTS300" s="226"/>
      <c r="BTT300" s="225"/>
      <c r="BTU300" s="227"/>
      <c r="BTV300" s="228"/>
      <c r="BTW300" s="229"/>
      <c r="BTY300" s="226"/>
      <c r="BTZ300" s="225"/>
      <c r="BUA300" s="227"/>
      <c r="BUB300" s="228"/>
      <c r="BUC300" s="229"/>
      <c r="BUE300" s="226"/>
      <c r="BUF300" s="225"/>
      <c r="BUG300" s="227"/>
      <c r="BUH300" s="228"/>
      <c r="BUI300" s="229"/>
      <c r="BUK300" s="226"/>
      <c r="BUL300" s="225"/>
      <c r="BUM300" s="227"/>
      <c r="BUN300" s="228"/>
      <c r="BUO300" s="229"/>
      <c r="BUQ300" s="226"/>
      <c r="BUR300" s="225"/>
      <c r="BUS300" s="227"/>
      <c r="BUT300" s="228"/>
      <c r="BUU300" s="229"/>
      <c r="BUW300" s="226"/>
      <c r="BUX300" s="225"/>
      <c r="BUY300" s="227"/>
      <c r="BUZ300" s="228"/>
      <c r="BVA300" s="229"/>
      <c r="BVC300" s="226"/>
      <c r="BVD300" s="225"/>
      <c r="BVE300" s="227"/>
      <c r="BVF300" s="228"/>
      <c r="BVG300" s="229"/>
      <c r="BVI300" s="226"/>
      <c r="BVJ300" s="225"/>
      <c r="BVK300" s="227"/>
      <c r="BVL300" s="228"/>
      <c r="BVM300" s="229"/>
      <c r="BVO300" s="226"/>
      <c r="BVP300" s="225"/>
      <c r="BVQ300" s="227"/>
      <c r="BVR300" s="228"/>
      <c r="BVS300" s="229"/>
      <c r="BVU300" s="226"/>
      <c r="BVV300" s="225"/>
      <c r="BVW300" s="227"/>
      <c r="BVX300" s="228"/>
      <c r="BVY300" s="229"/>
      <c r="BWA300" s="226"/>
      <c r="BWB300" s="225"/>
      <c r="BWC300" s="227"/>
      <c r="BWD300" s="228"/>
      <c r="BWE300" s="229"/>
      <c r="BWG300" s="226"/>
      <c r="BWH300" s="225"/>
      <c r="BWI300" s="227"/>
      <c r="BWJ300" s="228"/>
      <c r="BWK300" s="229"/>
      <c r="BWM300" s="226"/>
      <c r="BWN300" s="225"/>
      <c r="BWO300" s="227"/>
      <c r="BWP300" s="228"/>
      <c r="BWQ300" s="229"/>
      <c r="BWS300" s="226"/>
      <c r="BWT300" s="225"/>
      <c r="BWU300" s="227"/>
      <c r="BWV300" s="228"/>
      <c r="BWW300" s="229"/>
      <c r="BWY300" s="226"/>
      <c r="BWZ300" s="225"/>
      <c r="BXA300" s="227"/>
      <c r="BXB300" s="228"/>
      <c r="BXC300" s="229"/>
      <c r="BXE300" s="226"/>
      <c r="BXF300" s="225"/>
      <c r="BXG300" s="227"/>
      <c r="BXH300" s="228"/>
      <c r="BXI300" s="229"/>
      <c r="BXK300" s="226"/>
      <c r="BXL300" s="225"/>
      <c r="BXM300" s="227"/>
      <c r="BXN300" s="228"/>
      <c r="BXO300" s="229"/>
      <c r="BXQ300" s="226"/>
      <c r="BXR300" s="225"/>
      <c r="BXS300" s="227"/>
      <c r="BXT300" s="228"/>
      <c r="BXU300" s="229"/>
      <c r="BXW300" s="226"/>
      <c r="BXX300" s="225"/>
      <c r="BXY300" s="227"/>
      <c r="BXZ300" s="228"/>
      <c r="BYA300" s="229"/>
      <c r="BYC300" s="226"/>
      <c r="BYD300" s="225"/>
      <c r="BYE300" s="227"/>
      <c r="BYF300" s="228"/>
      <c r="BYG300" s="229"/>
      <c r="BYI300" s="226"/>
      <c r="BYJ300" s="225"/>
      <c r="BYK300" s="227"/>
      <c r="BYL300" s="228"/>
      <c r="BYM300" s="229"/>
      <c r="BYO300" s="226"/>
      <c r="BYP300" s="225"/>
      <c r="BYQ300" s="227"/>
      <c r="BYR300" s="228"/>
      <c r="BYS300" s="229"/>
      <c r="BYU300" s="226"/>
      <c r="BYV300" s="225"/>
      <c r="BYW300" s="227"/>
      <c r="BYX300" s="228"/>
      <c r="BYY300" s="229"/>
      <c r="BZA300" s="226"/>
      <c r="BZB300" s="225"/>
      <c r="BZC300" s="227"/>
      <c r="BZD300" s="228"/>
      <c r="BZE300" s="229"/>
      <c r="BZG300" s="226"/>
      <c r="BZH300" s="225"/>
      <c r="BZI300" s="227"/>
      <c r="BZJ300" s="228"/>
      <c r="BZK300" s="229"/>
      <c r="BZM300" s="226"/>
      <c r="BZN300" s="225"/>
      <c r="BZO300" s="227"/>
      <c r="BZP300" s="228"/>
      <c r="BZQ300" s="229"/>
      <c r="BZS300" s="226"/>
      <c r="BZT300" s="225"/>
      <c r="BZU300" s="227"/>
      <c r="BZV300" s="228"/>
      <c r="BZW300" s="229"/>
      <c r="BZY300" s="226"/>
      <c r="BZZ300" s="225"/>
      <c r="CAA300" s="227"/>
      <c r="CAB300" s="228"/>
      <c r="CAC300" s="229"/>
      <c r="CAE300" s="226"/>
      <c r="CAF300" s="225"/>
      <c r="CAG300" s="227"/>
      <c r="CAH300" s="228"/>
      <c r="CAI300" s="229"/>
      <c r="CAK300" s="226"/>
      <c r="CAL300" s="225"/>
      <c r="CAM300" s="227"/>
      <c r="CAN300" s="228"/>
      <c r="CAO300" s="229"/>
      <c r="CAQ300" s="226"/>
      <c r="CAR300" s="225"/>
      <c r="CAS300" s="227"/>
      <c r="CAT300" s="228"/>
      <c r="CAU300" s="229"/>
      <c r="CAW300" s="226"/>
      <c r="CAX300" s="225"/>
      <c r="CAY300" s="227"/>
      <c r="CAZ300" s="228"/>
      <c r="CBA300" s="229"/>
      <c r="CBC300" s="226"/>
      <c r="CBD300" s="225"/>
      <c r="CBE300" s="227"/>
      <c r="CBF300" s="228"/>
      <c r="CBG300" s="229"/>
      <c r="CBI300" s="226"/>
      <c r="CBJ300" s="225"/>
      <c r="CBK300" s="227"/>
      <c r="CBL300" s="228"/>
      <c r="CBM300" s="229"/>
      <c r="CBO300" s="226"/>
      <c r="CBP300" s="225"/>
      <c r="CBQ300" s="227"/>
      <c r="CBR300" s="228"/>
      <c r="CBS300" s="229"/>
      <c r="CBU300" s="226"/>
      <c r="CBV300" s="225"/>
      <c r="CBW300" s="227"/>
      <c r="CBX300" s="228"/>
      <c r="CBY300" s="229"/>
      <c r="CCA300" s="226"/>
      <c r="CCB300" s="225"/>
      <c r="CCC300" s="227"/>
      <c r="CCD300" s="228"/>
      <c r="CCE300" s="229"/>
      <c r="CCG300" s="226"/>
      <c r="CCH300" s="225"/>
      <c r="CCI300" s="227"/>
      <c r="CCJ300" s="228"/>
      <c r="CCK300" s="229"/>
      <c r="CCM300" s="226"/>
      <c r="CCN300" s="225"/>
      <c r="CCO300" s="227"/>
      <c r="CCP300" s="228"/>
      <c r="CCQ300" s="229"/>
      <c r="CCS300" s="226"/>
      <c r="CCT300" s="225"/>
      <c r="CCU300" s="227"/>
      <c r="CCV300" s="228"/>
      <c r="CCW300" s="229"/>
      <c r="CCY300" s="226"/>
      <c r="CCZ300" s="225"/>
      <c r="CDA300" s="227"/>
      <c r="CDB300" s="228"/>
      <c r="CDC300" s="229"/>
      <c r="CDE300" s="226"/>
      <c r="CDF300" s="225"/>
      <c r="CDG300" s="227"/>
      <c r="CDH300" s="228"/>
      <c r="CDI300" s="229"/>
      <c r="CDK300" s="226"/>
      <c r="CDL300" s="225"/>
      <c r="CDM300" s="227"/>
      <c r="CDN300" s="228"/>
      <c r="CDO300" s="229"/>
      <c r="CDQ300" s="226"/>
      <c r="CDR300" s="225"/>
      <c r="CDS300" s="227"/>
      <c r="CDT300" s="228"/>
      <c r="CDU300" s="229"/>
      <c r="CDW300" s="226"/>
      <c r="CDX300" s="225"/>
      <c r="CDY300" s="227"/>
      <c r="CDZ300" s="228"/>
      <c r="CEA300" s="229"/>
      <c r="CEC300" s="226"/>
      <c r="CED300" s="225"/>
      <c r="CEE300" s="227"/>
      <c r="CEF300" s="228"/>
      <c r="CEG300" s="229"/>
      <c r="CEI300" s="226"/>
      <c r="CEJ300" s="225"/>
      <c r="CEK300" s="227"/>
      <c r="CEL300" s="228"/>
      <c r="CEM300" s="229"/>
      <c r="CEO300" s="226"/>
      <c r="CEP300" s="225"/>
      <c r="CEQ300" s="227"/>
      <c r="CER300" s="228"/>
      <c r="CES300" s="229"/>
      <c r="CEU300" s="226"/>
      <c r="CEV300" s="225"/>
      <c r="CEW300" s="227"/>
      <c r="CEX300" s="228"/>
      <c r="CEY300" s="229"/>
      <c r="CFA300" s="226"/>
      <c r="CFB300" s="225"/>
      <c r="CFC300" s="227"/>
      <c r="CFD300" s="228"/>
      <c r="CFE300" s="229"/>
      <c r="CFG300" s="226"/>
      <c r="CFH300" s="225"/>
      <c r="CFI300" s="227"/>
      <c r="CFJ300" s="228"/>
      <c r="CFK300" s="229"/>
      <c r="CFM300" s="226"/>
      <c r="CFN300" s="225"/>
      <c r="CFO300" s="227"/>
      <c r="CFP300" s="228"/>
      <c r="CFQ300" s="229"/>
      <c r="CFS300" s="226"/>
      <c r="CFT300" s="225"/>
      <c r="CFU300" s="227"/>
      <c r="CFV300" s="228"/>
      <c r="CFW300" s="229"/>
      <c r="CFY300" s="226"/>
      <c r="CFZ300" s="225"/>
      <c r="CGA300" s="227"/>
      <c r="CGB300" s="228"/>
      <c r="CGC300" s="229"/>
      <c r="CGE300" s="226"/>
      <c r="CGF300" s="225"/>
      <c r="CGG300" s="227"/>
      <c r="CGH300" s="228"/>
      <c r="CGI300" s="229"/>
      <c r="CGK300" s="226"/>
      <c r="CGL300" s="225"/>
      <c r="CGM300" s="227"/>
      <c r="CGN300" s="228"/>
      <c r="CGO300" s="229"/>
      <c r="CGQ300" s="226"/>
      <c r="CGR300" s="225"/>
      <c r="CGS300" s="227"/>
      <c r="CGT300" s="228"/>
      <c r="CGU300" s="229"/>
      <c r="CGW300" s="226"/>
      <c r="CGX300" s="225"/>
      <c r="CGY300" s="227"/>
      <c r="CGZ300" s="228"/>
      <c r="CHA300" s="229"/>
      <c r="CHC300" s="226"/>
      <c r="CHD300" s="225"/>
      <c r="CHE300" s="227"/>
      <c r="CHF300" s="228"/>
      <c r="CHG300" s="229"/>
      <c r="CHI300" s="226"/>
      <c r="CHJ300" s="225"/>
      <c r="CHK300" s="227"/>
      <c r="CHL300" s="228"/>
      <c r="CHM300" s="229"/>
      <c r="CHO300" s="226"/>
      <c r="CHP300" s="225"/>
      <c r="CHQ300" s="227"/>
      <c r="CHR300" s="228"/>
      <c r="CHS300" s="229"/>
      <c r="CHU300" s="226"/>
      <c r="CHV300" s="225"/>
      <c r="CHW300" s="227"/>
      <c r="CHX300" s="228"/>
      <c r="CHY300" s="229"/>
      <c r="CIA300" s="226"/>
      <c r="CIB300" s="225"/>
      <c r="CIC300" s="227"/>
      <c r="CID300" s="228"/>
      <c r="CIE300" s="229"/>
      <c r="CIG300" s="226"/>
      <c r="CIH300" s="225"/>
      <c r="CII300" s="227"/>
      <c r="CIJ300" s="228"/>
      <c r="CIK300" s="229"/>
      <c r="CIM300" s="226"/>
      <c r="CIN300" s="225"/>
      <c r="CIO300" s="227"/>
      <c r="CIP300" s="228"/>
      <c r="CIQ300" s="229"/>
      <c r="CIS300" s="226"/>
      <c r="CIT300" s="225"/>
      <c r="CIU300" s="227"/>
      <c r="CIV300" s="228"/>
      <c r="CIW300" s="229"/>
      <c r="CIY300" s="226"/>
      <c r="CIZ300" s="225"/>
      <c r="CJA300" s="227"/>
      <c r="CJB300" s="228"/>
      <c r="CJC300" s="229"/>
      <c r="CJE300" s="226"/>
      <c r="CJF300" s="225"/>
      <c r="CJG300" s="227"/>
      <c r="CJH300" s="228"/>
      <c r="CJI300" s="229"/>
      <c r="CJK300" s="226"/>
      <c r="CJL300" s="225"/>
      <c r="CJM300" s="227"/>
      <c r="CJN300" s="228"/>
      <c r="CJO300" s="229"/>
      <c r="CJQ300" s="226"/>
      <c r="CJR300" s="225"/>
      <c r="CJS300" s="227"/>
      <c r="CJT300" s="228"/>
      <c r="CJU300" s="229"/>
      <c r="CJW300" s="226"/>
      <c r="CJX300" s="225"/>
      <c r="CJY300" s="227"/>
      <c r="CJZ300" s="228"/>
      <c r="CKA300" s="229"/>
      <c r="CKC300" s="226"/>
      <c r="CKD300" s="225"/>
      <c r="CKE300" s="227"/>
      <c r="CKF300" s="228"/>
      <c r="CKG300" s="229"/>
      <c r="CKI300" s="226"/>
      <c r="CKJ300" s="225"/>
      <c r="CKK300" s="227"/>
      <c r="CKL300" s="228"/>
      <c r="CKM300" s="229"/>
      <c r="CKO300" s="226"/>
      <c r="CKP300" s="225"/>
      <c r="CKQ300" s="227"/>
      <c r="CKR300" s="228"/>
      <c r="CKS300" s="229"/>
      <c r="CKU300" s="226"/>
      <c r="CKV300" s="225"/>
      <c r="CKW300" s="227"/>
      <c r="CKX300" s="228"/>
      <c r="CKY300" s="229"/>
      <c r="CLA300" s="226"/>
      <c r="CLB300" s="225"/>
      <c r="CLC300" s="227"/>
      <c r="CLD300" s="228"/>
      <c r="CLE300" s="229"/>
      <c r="CLG300" s="226"/>
      <c r="CLH300" s="225"/>
      <c r="CLI300" s="227"/>
      <c r="CLJ300" s="228"/>
      <c r="CLK300" s="229"/>
      <c r="CLM300" s="226"/>
      <c r="CLN300" s="225"/>
      <c r="CLO300" s="227"/>
      <c r="CLP300" s="228"/>
      <c r="CLQ300" s="229"/>
      <c r="CLS300" s="226"/>
      <c r="CLT300" s="225"/>
      <c r="CLU300" s="227"/>
      <c r="CLV300" s="228"/>
      <c r="CLW300" s="229"/>
      <c r="CLY300" s="226"/>
      <c r="CLZ300" s="225"/>
      <c r="CMA300" s="227"/>
      <c r="CMB300" s="228"/>
      <c r="CMC300" s="229"/>
      <c r="CME300" s="226"/>
      <c r="CMF300" s="225"/>
      <c r="CMG300" s="227"/>
      <c r="CMH300" s="228"/>
      <c r="CMI300" s="229"/>
      <c r="CMK300" s="226"/>
      <c r="CML300" s="225"/>
      <c r="CMM300" s="227"/>
      <c r="CMN300" s="228"/>
      <c r="CMO300" s="229"/>
      <c r="CMQ300" s="226"/>
      <c r="CMR300" s="225"/>
      <c r="CMS300" s="227"/>
      <c r="CMT300" s="228"/>
      <c r="CMU300" s="229"/>
      <c r="CMW300" s="226"/>
      <c r="CMX300" s="225"/>
      <c r="CMY300" s="227"/>
      <c r="CMZ300" s="228"/>
      <c r="CNA300" s="229"/>
      <c r="CNC300" s="226"/>
      <c r="CND300" s="225"/>
      <c r="CNE300" s="227"/>
      <c r="CNF300" s="228"/>
      <c r="CNG300" s="229"/>
      <c r="CNI300" s="226"/>
      <c r="CNJ300" s="225"/>
      <c r="CNK300" s="227"/>
      <c r="CNL300" s="228"/>
      <c r="CNM300" s="229"/>
      <c r="CNO300" s="226"/>
      <c r="CNP300" s="225"/>
      <c r="CNQ300" s="227"/>
      <c r="CNR300" s="228"/>
      <c r="CNS300" s="229"/>
      <c r="CNU300" s="226"/>
      <c r="CNV300" s="225"/>
      <c r="CNW300" s="227"/>
      <c r="CNX300" s="228"/>
      <c r="CNY300" s="229"/>
      <c r="COA300" s="226"/>
      <c r="COB300" s="225"/>
      <c r="COC300" s="227"/>
      <c r="COD300" s="228"/>
      <c r="COE300" s="229"/>
      <c r="COG300" s="226"/>
      <c r="COH300" s="225"/>
      <c r="COI300" s="227"/>
      <c r="COJ300" s="228"/>
      <c r="COK300" s="229"/>
      <c r="COM300" s="226"/>
      <c r="CON300" s="225"/>
      <c r="COO300" s="227"/>
      <c r="COP300" s="228"/>
      <c r="COQ300" s="229"/>
      <c r="COS300" s="226"/>
      <c r="COT300" s="225"/>
      <c r="COU300" s="227"/>
      <c r="COV300" s="228"/>
      <c r="COW300" s="229"/>
      <c r="COY300" s="226"/>
      <c r="COZ300" s="225"/>
      <c r="CPA300" s="227"/>
      <c r="CPB300" s="228"/>
      <c r="CPC300" s="229"/>
      <c r="CPE300" s="226"/>
      <c r="CPF300" s="225"/>
      <c r="CPG300" s="227"/>
      <c r="CPH300" s="228"/>
      <c r="CPI300" s="229"/>
      <c r="CPK300" s="226"/>
      <c r="CPL300" s="225"/>
      <c r="CPM300" s="227"/>
      <c r="CPN300" s="228"/>
      <c r="CPO300" s="229"/>
      <c r="CPQ300" s="226"/>
      <c r="CPR300" s="225"/>
      <c r="CPS300" s="227"/>
      <c r="CPT300" s="228"/>
      <c r="CPU300" s="229"/>
      <c r="CPW300" s="226"/>
      <c r="CPX300" s="225"/>
      <c r="CPY300" s="227"/>
      <c r="CPZ300" s="228"/>
      <c r="CQA300" s="229"/>
      <c r="CQC300" s="226"/>
      <c r="CQD300" s="225"/>
      <c r="CQE300" s="227"/>
      <c r="CQF300" s="228"/>
      <c r="CQG300" s="229"/>
      <c r="CQI300" s="226"/>
      <c r="CQJ300" s="225"/>
      <c r="CQK300" s="227"/>
      <c r="CQL300" s="228"/>
      <c r="CQM300" s="229"/>
      <c r="CQO300" s="226"/>
      <c r="CQP300" s="225"/>
      <c r="CQQ300" s="227"/>
      <c r="CQR300" s="228"/>
      <c r="CQS300" s="229"/>
      <c r="CQU300" s="226"/>
      <c r="CQV300" s="225"/>
      <c r="CQW300" s="227"/>
      <c r="CQX300" s="228"/>
      <c r="CQY300" s="229"/>
      <c r="CRA300" s="226"/>
      <c r="CRB300" s="225"/>
      <c r="CRC300" s="227"/>
      <c r="CRD300" s="228"/>
      <c r="CRE300" s="229"/>
      <c r="CRG300" s="226"/>
      <c r="CRH300" s="225"/>
      <c r="CRI300" s="227"/>
      <c r="CRJ300" s="228"/>
      <c r="CRK300" s="229"/>
      <c r="CRM300" s="226"/>
      <c r="CRN300" s="225"/>
      <c r="CRO300" s="227"/>
      <c r="CRP300" s="228"/>
      <c r="CRQ300" s="229"/>
      <c r="CRS300" s="226"/>
      <c r="CRT300" s="225"/>
      <c r="CRU300" s="227"/>
      <c r="CRV300" s="228"/>
      <c r="CRW300" s="229"/>
      <c r="CRY300" s="226"/>
      <c r="CRZ300" s="225"/>
      <c r="CSA300" s="227"/>
      <c r="CSB300" s="228"/>
      <c r="CSC300" s="229"/>
      <c r="CSE300" s="226"/>
      <c r="CSF300" s="225"/>
      <c r="CSG300" s="227"/>
      <c r="CSH300" s="228"/>
      <c r="CSI300" s="229"/>
      <c r="CSK300" s="226"/>
      <c r="CSL300" s="225"/>
      <c r="CSM300" s="227"/>
      <c r="CSN300" s="228"/>
      <c r="CSO300" s="229"/>
      <c r="CSQ300" s="226"/>
      <c r="CSR300" s="225"/>
      <c r="CSS300" s="227"/>
      <c r="CST300" s="228"/>
      <c r="CSU300" s="229"/>
      <c r="CSW300" s="226"/>
      <c r="CSX300" s="225"/>
      <c r="CSY300" s="227"/>
      <c r="CSZ300" s="228"/>
      <c r="CTA300" s="229"/>
      <c r="CTC300" s="226"/>
      <c r="CTD300" s="225"/>
      <c r="CTE300" s="227"/>
      <c r="CTF300" s="228"/>
      <c r="CTG300" s="229"/>
      <c r="CTI300" s="226"/>
      <c r="CTJ300" s="225"/>
      <c r="CTK300" s="227"/>
      <c r="CTL300" s="228"/>
      <c r="CTM300" s="229"/>
      <c r="CTO300" s="226"/>
      <c r="CTP300" s="225"/>
      <c r="CTQ300" s="227"/>
      <c r="CTR300" s="228"/>
      <c r="CTS300" s="229"/>
      <c r="CTU300" s="226"/>
      <c r="CTV300" s="225"/>
      <c r="CTW300" s="227"/>
      <c r="CTX300" s="228"/>
      <c r="CTY300" s="229"/>
      <c r="CUA300" s="226"/>
      <c r="CUB300" s="225"/>
      <c r="CUC300" s="227"/>
      <c r="CUD300" s="228"/>
      <c r="CUE300" s="229"/>
      <c r="CUG300" s="226"/>
      <c r="CUH300" s="225"/>
      <c r="CUI300" s="227"/>
      <c r="CUJ300" s="228"/>
      <c r="CUK300" s="229"/>
      <c r="CUM300" s="226"/>
      <c r="CUN300" s="225"/>
      <c r="CUO300" s="227"/>
      <c r="CUP300" s="228"/>
      <c r="CUQ300" s="229"/>
      <c r="CUS300" s="226"/>
      <c r="CUT300" s="225"/>
      <c r="CUU300" s="227"/>
      <c r="CUV300" s="228"/>
      <c r="CUW300" s="229"/>
      <c r="CUY300" s="226"/>
      <c r="CUZ300" s="225"/>
      <c r="CVA300" s="227"/>
      <c r="CVB300" s="228"/>
      <c r="CVC300" s="229"/>
      <c r="CVE300" s="226"/>
      <c r="CVF300" s="225"/>
      <c r="CVG300" s="227"/>
      <c r="CVH300" s="228"/>
      <c r="CVI300" s="229"/>
      <c r="CVK300" s="226"/>
      <c r="CVL300" s="225"/>
      <c r="CVM300" s="227"/>
      <c r="CVN300" s="228"/>
      <c r="CVO300" s="229"/>
      <c r="CVQ300" s="226"/>
      <c r="CVR300" s="225"/>
      <c r="CVS300" s="227"/>
      <c r="CVT300" s="228"/>
      <c r="CVU300" s="229"/>
      <c r="CVW300" s="226"/>
      <c r="CVX300" s="225"/>
      <c r="CVY300" s="227"/>
      <c r="CVZ300" s="228"/>
      <c r="CWA300" s="229"/>
      <c r="CWC300" s="226"/>
      <c r="CWD300" s="225"/>
      <c r="CWE300" s="227"/>
      <c r="CWF300" s="228"/>
      <c r="CWG300" s="229"/>
      <c r="CWI300" s="226"/>
      <c r="CWJ300" s="225"/>
      <c r="CWK300" s="227"/>
      <c r="CWL300" s="228"/>
      <c r="CWM300" s="229"/>
      <c r="CWO300" s="226"/>
      <c r="CWP300" s="225"/>
      <c r="CWQ300" s="227"/>
      <c r="CWR300" s="228"/>
      <c r="CWS300" s="229"/>
      <c r="CWU300" s="226"/>
      <c r="CWV300" s="225"/>
      <c r="CWW300" s="227"/>
      <c r="CWX300" s="228"/>
      <c r="CWY300" s="229"/>
      <c r="CXA300" s="226"/>
      <c r="CXB300" s="225"/>
      <c r="CXC300" s="227"/>
      <c r="CXD300" s="228"/>
      <c r="CXE300" s="229"/>
      <c r="CXG300" s="226"/>
      <c r="CXH300" s="225"/>
      <c r="CXI300" s="227"/>
      <c r="CXJ300" s="228"/>
      <c r="CXK300" s="229"/>
      <c r="CXM300" s="226"/>
      <c r="CXN300" s="225"/>
      <c r="CXO300" s="227"/>
      <c r="CXP300" s="228"/>
      <c r="CXQ300" s="229"/>
      <c r="CXS300" s="226"/>
      <c r="CXT300" s="225"/>
      <c r="CXU300" s="227"/>
      <c r="CXV300" s="228"/>
      <c r="CXW300" s="229"/>
      <c r="CXY300" s="226"/>
      <c r="CXZ300" s="225"/>
      <c r="CYA300" s="227"/>
      <c r="CYB300" s="228"/>
      <c r="CYC300" s="229"/>
      <c r="CYE300" s="226"/>
      <c r="CYF300" s="225"/>
      <c r="CYG300" s="227"/>
      <c r="CYH300" s="228"/>
      <c r="CYI300" s="229"/>
      <c r="CYK300" s="226"/>
      <c r="CYL300" s="225"/>
      <c r="CYM300" s="227"/>
      <c r="CYN300" s="228"/>
      <c r="CYO300" s="229"/>
      <c r="CYQ300" s="226"/>
      <c r="CYR300" s="225"/>
      <c r="CYS300" s="227"/>
      <c r="CYT300" s="228"/>
      <c r="CYU300" s="229"/>
      <c r="CYW300" s="226"/>
      <c r="CYX300" s="225"/>
      <c r="CYY300" s="227"/>
      <c r="CYZ300" s="228"/>
      <c r="CZA300" s="229"/>
      <c r="CZC300" s="226"/>
      <c r="CZD300" s="225"/>
      <c r="CZE300" s="227"/>
      <c r="CZF300" s="228"/>
      <c r="CZG300" s="229"/>
      <c r="CZI300" s="226"/>
      <c r="CZJ300" s="225"/>
      <c r="CZK300" s="227"/>
      <c r="CZL300" s="228"/>
      <c r="CZM300" s="229"/>
      <c r="CZO300" s="226"/>
      <c r="CZP300" s="225"/>
      <c r="CZQ300" s="227"/>
      <c r="CZR300" s="228"/>
      <c r="CZS300" s="229"/>
      <c r="CZU300" s="226"/>
      <c r="CZV300" s="225"/>
      <c r="CZW300" s="227"/>
      <c r="CZX300" s="228"/>
      <c r="CZY300" s="229"/>
      <c r="DAA300" s="226"/>
      <c r="DAB300" s="225"/>
      <c r="DAC300" s="227"/>
      <c r="DAD300" s="228"/>
      <c r="DAE300" s="229"/>
      <c r="DAG300" s="226"/>
      <c r="DAH300" s="225"/>
      <c r="DAI300" s="227"/>
      <c r="DAJ300" s="228"/>
      <c r="DAK300" s="229"/>
      <c r="DAM300" s="226"/>
      <c r="DAN300" s="225"/>
      <c r="DAO300" s="227"/>
      <c r="DAP300" s="228"/>
      <c r="DAQ300" s="229"/>
      <c r="DAS300" s="226"/>
      <c r="DAT300" s="225"/>
      <c r="DAU300" s="227"/>
      <c r="DAV300" s="228"/>
      <c r="DAW300" s="229"/>
      <c r="DAY300" s="226"/>
      <c r="DAZ300" s="225"/>
      <c r="DBA300" s="227"/>
      <c r="DBB300" s="228"/>
      <c r="DBC300" s="229"/>
      <c r="DBE300" s="226"/>
      <c r="DBF300" s="225"/>
      <c r="DBG300" s="227"/>
      <c r="DBH300" s="228"/>
      <c r="DBI300" s="229"/>
      <c r="DBK300" s="226"/>
      <c r="DBL300" s="225"/>
      <c r="DBM300" s="227"/>
      <c r="DBN300" s="228"/>
      <c r="DBO300" s="229"/>
      <c r="DBQ300" s="226"/>
      <c r="DBR300" s="225"/>
      <c r="DBS300" s="227"/>
      <c r="DBT300" s="228"/>
      <c r="DBU300" s="229"/>
      <c r="DBW300" s="226"/>
      <c r="DBX300" s="225"/>
      <c r="DBY300" s="227"/>
      <c r="DBZ300" s="228"/>
      <c r="DCA300" s="229"/>
      <c r="DCC300" s="226"/>
      <c r="DCD300" s="225"/>
      <c r="DCE300" s="227"/>
      <c r="DCF300" s="228"/>
      <c r="DCG300" s="229"/>
      <c r="DCI300" s="226"/>
      <c r="DCJ300" s="225"/>
      <c r="DCK300" s="227"/>
      <c r="DCL300" s="228"/>
      <c r="DCM300" s="229"/>
      <c r="DCO300" s="226"/>
      <c r="DCP300" s="225"/>
      <c r="DCQ300" s="227"/>
      <c r="DCR300" s="228"/>
      <c r="DCS300" s="229"/>
      <c r="DCU300" s="226"/>
      <c r="DCV300" s="225"/>
      <c r="DCW300" s="227"/>
      <c r="DCX300" s="228"/>
      <c r="DCY300" s="229"/>
      <c r="DDA300" s="226"/>
      <c r="DDB300" s="225"/>
      <c r="DDC300" s="227"/>
      <c r="DDD300" s="228"/>
      <c r="DDE300" s="229"/>
      <c r="DDG300" s="226"/>
      <c r="DDH300" s="225"/>
      <c r="DDI300" s="227"/>
      <c r="DDJ300" s="228"/>
      <c r="DDK300" s="229"/>
      <c r="DDM300" s="226"/>
      <c r="DDN300" s="225"/>
      <c r="DDO300" s="227"/>
      <c r="DDP300" s="228"/>
      <c r="DDQ300" s="229"/>
      <c r="DDS300" s="226"/>
      <c r="DDT300" s="225"/>
      <c r="DDU300" s="227"/>
      <c r="DDV300" s="228"/>
      <c r="DDW300" s="229"/>
      <c r="DDY300" s="226"/>
      <c r="DDZ300" s="225"/>
      <c r="DEA300" s="227"/>
      <c r="DEB300" s="228"/>
      <c r="DEC300" s="229"/>
      <c r="DEE300" s="226"/>
      <c r="DEF300" s="225"/>
      <c r="DEG300" s="227"/>
      <c r="DEH300" s="228"/>
      <c r="DEI300" s="229"/>
      <c r="DEK300" s="226"/>
      <c r="DEL300" s="225"/>
      <c r="DEM300" s="227"/>
      <c r="DEN300" s="228"/>
      <c r="DEO300" s="229"/>
      <c r="DEQ300" s="226"/>
      <c r="DER300" s="225"/>
      <c r="DES300" s="227"/>
      <c r="DET300" s="228"/>
      <c r="DEU300" s="229"/>
      <c r="DEW300" s="226"/>
      <c r="DEX300" s="225"/>
      <c r="DEY300" s="227"/>
      <c r="DEZ300" s="228"/>
      <c r="DFA300" s="229"/>
      <c r="DFC300" s="226"/>
      <c r="DFD300" s="225"/>
      <c r="DFE300" s="227"/>
      <c r="DFF300" s="228"/>
      <c r="DFG300" s="229"/>
      <c r="DFI300" s="226"/>
      <c r="DFJ300" s="225"/>
      <c r="DFK300" s="227"/>
      <c r="DFL300" s="228"/>
      <c r="DFM300" s="229"/>
      <c r="DFO300" s="226"/>
      <c r="DFP300" s="225"/>
      <c r="DFQ300" s="227"/>
      <c r="DFR300" s="228"/>
      <c r="DFS300" s="229"/>
      <c r="DFU300" s="226"/>
      <c r="DFV300" s="225"/>
      <c r="DFW300" s="227"/>
      <c r="DFX300" s="228"/>
      <c r="DFY300" s="229"/>
      <c r="DGA300" s="226"/>
      <c r="DGB300" s="225"/>
      <c r="DGC300" s="227"/>
      <c r="DGD300" s="228"/>
      <c r="DGE300" s="229"/>
      <c r="DGG300" s="226"/>
      <c r="DGH300" s="225"/>
      <c r="DGI300" s="227"/>
      <c r="DGJ300" s="228"/>
      <c r="DGK300" s="229"/>
      <c r="DGM300" s="226"/>
      <c r="DGN300" s="225"/>
      <c r="DGO300" s="227"/>
      <c r="DGP300" s="228"/>
      <c r="DGQ300" s="229"/>
      <c r="DGS300" s="226"/>
      <c r="DGT300" s="225"/>
      <c r="DGU300" s="227"/>
      <c r="DGV300" s="228"/>
      <c r="DGW300" s="229"/>
      <c r="DGY300" s="226"/>
      <c r="DGZ300" s="225"/>
      <c r="DHA300" s="227"/>
      <c r="DHB300" s="228"/>
      <c r="DHC300" s="229"/>
      <c r="DHE300" s="226"/>
      <c r="DHF300" s="225"/>
      <c r="DHG300" s="227"/>
      <c r="DHH300" s="228"/>
      <c r="DHI300" s="229"/>
      <c r="DHK300" s="226"/>
      <c r="DHL300" s="225"/>
      <c r="DHM300" s="227"/>
      <c r="DHN300" s="228"/>
      <c r="DHO300" s="229"/>
      <c r="DHQ300" s="226"/>
      <c r="DHR300" s="225"/>
      <c r="DHS300" s="227"/>
      <c r="DHT300" s="228"/>
      <c r="DHU300" s="229"/>
      <c r="DHW300" s="226"/>
      <c r="DHX300" s="225"/>
      <c r="DHY300" s="227"/>
      <c r="DHZ300" s="228"/>
      <c r="DIA300" s="229"/>
      <c r="DIC300" s="226"/>
      <c r="DID300" s="225"/>
      <c r="DIE300" s="227"/>
      <c r="DIF300" s="228"/>
      <c r="DIG300" s="229"/>
      <c r="DII300" s="226"/>
      <c r="DIJ300" s="225"/>
      <c r="DIK300" s="227"/>
      <c r="DIL300" s="228"/>
      <c r="DIM300" s="229"/>
      <c r="DIO300" s="226"/>
      <c r="DIP300" s="225"/>
      <c r="DIQ300" s="227"/>
      <c r="DIR300" s="228"/>
      <c r="DIS300" s="229"/>
      <c r="DIU300" s="226"/>
      <c r="DIV300" s="225"/>
      <c r="DIW300" s="227"/>
      <c r="DIX300" s="228"/>
      <c r="DIY300" s="229"/>
      <c r="DJA300" s="226"/>
      <c r="DJB300" s="225"/>
      <c r="DJC300" s="227"/>
      <c r="DJD300" s="228"/>
      <c r="DJE300" s="229"/>
      <c r="DJG300" s="226"/>
      <c r="DJH300" s="225"/>
      <c r="DJI300" s="227"/>
      <c r="DJJ300" s="228"/>
      <c r="DJK300" s="229"/>
      <c r="DJM300" s="226"/>
      <c r="DJN300" s="225"/>
      <c r="DJO300" s="227"/>
      <c r="DJP300" s="228"/>
      <c r="DJQ300" s="229"/>
      <c r="DJS300" s="226"/>
      <c r="DJT300" s="225"/>
      <c r="DJU300" s="227"/>
      <c r="DJV300" s="228"/>
      <c r="DJW300" s="229"/>
      <c r="DJY300" s="226"/>
      <c r="DJZ300" s="225"/>
      <c r="DKA300" s="227"/>
      <c r="DKB300" s="228"/>
      <c r="DKC300" s="229"/>
      <c r="DKE300" s="226"/>
      <c r="DKF300" s="225"/>
      <c r="DKG300" s="227"/>
      <c r="DKH300" s="228"/>
      <c r="DKI300" s="229"/>
      <c r="DKK300" s="226"/>
      <c r="DKL300" s="225"/>
      <c r="DKM300" s="227"/>
      <c r="DKN300" s="228"/>
      <c r="DKO300" s="229"/>
      <c r="DKQ300" s="226"/>
      <c r="DKR300" s="225"/>
      <c r="DKS300" s="227"/>
      <c r="DKT300" s="228"/>
      <c r="DKU300" s="229"/>
      <c r="DKW300" s="226"/>
      <c r="DKX300" s="225"/>
      <c r="DKY300" s="227"/>
      <c r="DKZ300" s="228"/>
      <c r="DLA300" s="229"/>
      <c r="DLC300" s="226"/>
      <c r="DLD300" s="225"/>
      <c r="DLE300" s="227"/>
      <c r="DLF300" s="228"/>
      <c r="DLG300" s="229"/>
      <c r="DLI300" s="226"/>
      <c r="DLJ300" s="225"/>
      <c r="DLK300" s="227"/>
      <c r="DLL300" s="228"/>
      <c r="DLM300" s="229"/>
      <c r="DLO300" s="226"/>
      <c r="DLP300" s="225"/>
      <c r="DLQ300" s="227"/>
      <c r="DLR300" s="228"/>
      <c r="DLS300" s="229"/>
      <c r="DLU300" s="226"/>
      <c r="DLV300" s="225"/>
      <c r="DLW300" s="227"/>
      <c r="DLX300" s="228"/>
      <c r="DLY300" s="229"/>
      <c r="DMA300" s="226"/>
      <c r="DMB300" s="225"/>
      <c r="DMC300" s="227"/>
      <c r="DMD300" s="228"/>
      <c r="DME300" s="229"/>
      <c r="DMG300" s="226"/>
      <c r="DMH300" s="225"/>
      <c r="DMI300" s="227"/>
      <c r="DMJ300" s="228"/>
      <c r="DMK300" s="229"/>
      <c r="DMM300" s="226"/>
      <c r="DMN300" s="225"/>
      <c r="DMO300" s="227"/>
      <c r="DMP300" s="228"/>
      <c r="DMQ300" s="229"/>
      <c r="DMS300" s="226"/>
      <c r="DMT300" s="225"/>
      <c r="DMU300" s="227"/>
      <c r="DMV300" s="228"/>
      <c r="DMW300" s="229"/>
      <c r="DMY300" s="226"/>
      <c r="DMZ300" s="225"/>
      <c r="DNA300" s="227"/>
      <c r="DNB300" s="228"/>
      <c r="DNC300" s="229"/>
      <c r="DNE300" s="226"/>
      <c r="DNF300" s="225"/>
      <c r="DNG300" s="227"/>
      <c r="DNH300" s="228"/>
      <c r="DNI300" s="229"/>
      <c r="DNK300" s="226"/>
      <c r="DNL300" s="225"/>
      <c r="DNM300" s="227"/>
      <c r="DNN300" s="228"/>
      <c r="DNO300" s="229"/>
      <c r="DNQ300" s="226"/>
      <c r="DNR300" s="225"/>
      <c r="DNS300" s="227"/>
      <c r="DNT300" s="228"/>
      <c r="DNU300" s="229"/>
      <c r="DNW300" s="226"/>
      <c r="DNX300" s="225"/>
      <c r="DNY300" s="227"/>
      <c r="DNZ300" s="228"/>
      <c r="DOA300" s="229"/>
      <c r="DOC300" s="226"/>
      <c r="DOD300" s="225"/>
      <c r="DOE300" s="227"/>
      <c r="DOF300" s="228"/>
      <c r="DOG300" s="229"/>
      <c r="DOI300" s="226"/>
      <c r="DOJ300" s="225"/>
      <c r="DOK300" s="227"/>
      <c r="DOL300" s="228"/>
      <c r="DOM300" s="229"/>
      <c r="DOO300" s="226"/>
      <c r="DOP300" s="225"/>
      <c r="DOQ300" s="227"/>
      <c r="DOR300" s="228"/>
      <c r="DOS300" s="229"/>
      <c r="DOU300" s="226"/>
      <c r="DOV300" s="225"/>
      <c r="DOW300" s="227"/>
      <c r="DOX300" s="228"/>
      <c r="DOY300" s="229"/>
      <c r="DPA300" s="226"/>
      <c r="DPB300" s="225"/>
      <c r="DPC300" s="227"/>
      <c r="DPD300" s="228"/>
      <c r="DPE300" s="229"/>
      <c r="DPG300" s="226"/>
      <c r="DPH300" s="225"/>
      <c r="DPI300" s="227"/>
      <c r="DPJ300" s="228"/>
      <c r="DPK300" s="229"/>
      <c r="DPM300" s="226"/>
      <c r="DPN300" s="225"/>
      <c r="DPO300" s="227"/>
      <c r="DPP300" s="228"/>
      <c r="DPQ300" s="229"/>
      <c r="DPS300" s="226"/>
      <c r="DPT300" s="225"/>
      <c r="DPU300" s="227"/>
      <c r="DPV300" s="228"/>
      <c r="DPW300" s="229"/>
      <c r="DPY300" s="226"/>
      <c r="DPZ300" s="225"/>
      <c r="DQA300" s="227"/>
      <c r="DQB300" s="228"/>
      <c r="DQC300" s="229"/>
      <c r="DQE300" s="226"/>
      <c r="DQF300" s="225"/>
      <c r="DQG300" s="227"/>
      <c r="DQH300" s="228"/>
      <c r="DQI300" s="229"/>
      <c r="DQK300" s="226"/>
      <c r="DQL300" s="225"/>
      <c r="DQM300" s="227"/>
      <c r="DQN300" s="228"/>
      <c r="DQO300" s="229"/>
      <c r="DQQ300" s="226"/>
      <c r="DQR300" s="225"/>
      <c r="DQS300" s="227"/>
      <c r="DQT300" s="228"/>
      <c r="DQU300" s="229"/>
      <c r="DQW300" s="226"/>
      <c r="DQX300" s="225"/>
      <c r="DQY300" s="227"/>
      <c r="DQZ300" s="228"/>
      <c r="DRA300" s="229"/>
      <c r="DRC300" s="226"/>
      <c r="DRD300" s="225"/>
      <c r="DRE300" s="227"/>
      <c r="DRF300" s="228"/>
      <c r="DRG300" s="229"/>
      <c r="DRI300" s="226"/>
      <c r="DRJ300" s="225"/>
      <c r="DRK300" s="227"/>
      <c r="DRL300" s="228"/>
      <c r="DRM300" s="229"/>
      <c r="DRO300" s="226"/>
      <c r="DRP300" s="225"/>
      <c r="DRQ300" s="227"/>
      <c r="DRR300" s="228"/>
      <c r="DRS300" s="229"/>
      <c r="DRU300" s="226"/>
      <c r="DRV300" s="225"/>
      <c r="DRW300" s="227"/>
      <c r="DRX300" s="228"/>
      <c r="DRY300" s="229"/>
      <c r="DSA300" s="226"/>
      <c r="DSB300" s="225"/>
      <c r="DSC300" s="227"/>
      <c r="DSD300" s="228"/>
      <c r="DSE300" s="229"/>
      <c r="DSG300" s="226"/>
      <c r="DSH300" s="225"/>
      <c r="DSI300" s="227"/>
      <c r="DSJ300" s="228"/>
      <c r="DSK300" s="229"/>
      <c r="DSM300" s="226"/>
      <c r="DSN300" s="225"/>
      <c r="DSO300" s="227"/>
      <c r="DSP300" s="228"/>
      <c r="DSQ300" s="229"/>
      <c r="DSS300" s="226"/>
      <c r="DST300" s="225"/>
      <c r="DSU300" s="227"/>
      <c r="DSV300" s="228"/>
      <c r="DSW300" s="229"/>
      <c r="DSY300" s="226"/>
      <c r="DSZ300" s="225"/>
      <c r="DTA300" s="227"/>
      <c r="DTB300" s="228"/>
      <c r="DTC300" s="229"/>
      <c r="DTE300" s="226"/>
      <c r="DTF300" s="225"/>
      <c r="DTG300" s="227"/>
      <c r="DTH300" s="228"/>
      <c r="DTI300" s="229"/>
      <c r="DTK300" s="226"/>
      <c r="DTL300" s="225"/>
      <c r="DTM300" s="227"/>
      <c r="DTN300" s="228"/>
      <c r="DTO300" s="229"/>
      <c r="DTQ300" s="226"/>
      <c r="DTR300" s="225"/>
      <c r="DTS300" s="227"/>
      <c r="DTT300" s="228"/>
      <c r="DTU300" s="229"/>
      <c r="DTW300" s="226"/>
      <c r="DTX300" s="225"/>
      <c r="DTY300" s="227"/>
      <c r="DTZ300" s="228"/>
      <c r="DUA300" s="229"/>
      <c r="DUC300" s="226"/>
      <c r="DUD300" s="225"/>
      <c r="DUE300" s="227"/>
      <c r="DUF300" s="228"/>
      <c r="DUG300" s="229"/>
      <c r="DUI300" s="226"/>
      <c r="DUJ300" s="225"/>
      <c r="DUK300" s="227"/>
      <c r="DUL300" s="228"/>
      <c r="DUM300" s="229"/>
      <c r="DUO300" s="226"/>
      <c r="DUP300" s="225"/>
      <c r="DUQ300" s="227"/>
      <c r="DUR300" s="228"/>
      <c r="DUS300" s="229"/>
      <c r="DUU300" s="226"/>
      <c r="DUV300" s="225"/>
      <c r="DUW300" s="227"/>
      <c r="DUX300" s="228"/>
      <c r="DUY300" s="229"/>
      <c r="DVA300" s="226"/>
      <c r="DVB300" s="225"/>
      <c r="DVC300" s="227"/>
      <c r="DVD300" s="228"/>
      <c r="DVE300" s="229"/>
      <c r="DVG300" s="226"/>
      <c r="DVH300" s="225"/>
      <c r="DVI300" s="227"/>
      <c r="DVJ300" s="228"/>
      <c r="DVK300" s="229"/>
      <c r="DVM300" s="226"/>
      <c r="DVN300" s="225"/>
      <c r="DVO300" s="227"/>
      <c r="DVP300" s="228"/>
      <c r="DVQ300" s="229"/>
      <c r="DVS300" s="226"/>
      <c r="DVT300" s="225"/>
      <c r="DVU300" s="227"/>
      <c r="DVV300" s="228"/>
      <c r="DVW300" s="229"/>
      <c r="DVY300" s="226"/>
      <c r="DVZ300" s="225"/>
      <c r="DWA300" s="227"/>
      <c r="DWB300" s="228"/>
      <c r="DWC300" s="229"/>
      <c r="DWE300" s="226"/>
      <c r="DWF300" s="225"/>
      <c r="DWG300" s="227"/>
      <c r="DWH300" s="228"/>
      <c r="DWI300" s="229"/>
      <c r="DWK300" s="226"/>
      <c r="DWL300" s="225"/>
      <c r="DWM300" s="227"/>
      <c r="DWN300" s="228"/>
      <c r="DWO300" s="229"/>
      <c r="DWQ300" s="226"/>
      <c r="DWR300" s="225"/>
      <c r="DWS300" s="227"/>
      <c r="DWT300" s="228"/>
      <c r="DWU300" s="229"/>
      <c r="DWW300" s="226"/>
      <c r="DWX300" s="225"/>
      <c r="DWY300" s="227"/>
      <c r="DWZ300" s="228"/>
      <c r="DXA300" s="229"/>
      <c r="DXC300" s="226"/>
      <c r="DXD300" s="225"/>
      <c r="DXE300" s="227"/>
      <c r="DXF300" s="228"/>
      <c r="DXG300" s="229"/>
      <c r="DXI300" s="226"/>
      <c r="DXJ300" s="225"/>
      <c r="DXK300" s="227"/>
      <c r="DXL300" s="228"/>
      <c r="DXM300" s="229"/>
      <c r="DXO300" s="226"/>
      <c r="DXP300" s="225"/>
      <c r="DXQ300" s="227"/>
      <c r="DXR300" s="228"/>
      <c r="DXS300" s="229"/>
      <c r="DXU300" s="226"/>
      <c r="DXV300" s="225"/>
      <c r="DXW300" s="227"/>
      <c r="DXX300" s="228"/>
      <c r="DXY300" s="229"/>
      <c r="DYA300" s="226"/>
      <c r="DYB300" s="225"/>
      <c r="DYC300" s="227"/>
      <c r="DYD300" s="228"/>
      <c r="DYE300" s="229"/>
      <c r="DYG300" s="226"/>
      <c r="DYH300" s="225"/>
      <c r="DYI300" s="227"/>
      <c r="DYJ300" s="228"/>
      <c r="DYK300" s="229"/>
      <c r="DYM300" s="226"/>
      <c r="DYN300" s="225"/>
      <c r="DYO300" s="227"/>
      <c r="DYP300" s="228"/>
      <c r="DYQ300" s="229"/>
      <c r="DYS300" s="226"/>
      <c r="DYT300" s="225"/>
      <c r="DYU300" s="227"/>
      <c r="DYV300" s="228"/>
      <c r="DYW300" s="229"/>
      <c r="DYY300" s="226"/>
      <c r="DYZ300" s="225"/>
      <c r="DZA300" s="227"/>
      <c r="DZB300" s="228"/>
      <c r="DZC300" s="229"/>
      <c r="DZE300" s="226"/>
      <c r="DZF300" s="225"/>
      <c r="DZG300" s="227"/>
      <c r="DZH300" s="228"/>
      <c r="DZI300" s="229"/>
      <c r="DZK300" s="226"/>
      <c r="DZL300" s="225"/>
      <c r="DZM300" s="227"/>
      <c r="DZN300" s="228"/>
      <c r="DZO300" s="229"/>
      <c r="DZQ300" s="226"/>
      <c r="DZR300" s="225"/>
      <c r="DZS300" s="227"/>
      <c r="DZT300" s="228"/>
      <c r="DZU300" s="229"/>
      <c r="DZW300" s="226"/>
      <c r="DZX300" s="225"/>
      <c r="DZY300" s="227"/>
      <c r="DZZ300" s="228"/>
      <c r="EAA300" s="229"/>
      <c r="EAC300" s="226"/>
      <c r="EAD300" s="225"/>
      <c r="EAE300" s="227"/>
      <c r="EAF300" s="228"/>
      <c r="EAG300" s="229"/>
      <c r="EAI300" s="226"/>
      <c r="EAJ300" s="225"/>
      <c r="EAK300" s="227"/>
      <c r="EAL300" s="228"/>
      <c r="EAM300" s="229"/>
      <c r="EAO300" s="226"/>
      <c r="EAP300" s="225"/>
      <c r="EAQ300" s="227"/>
      <c r="EAR300" s="228"/>
      <c r="EAS300" s="229"/>
      <c r="EAU300" s="226"/>
      <c r="EAV300" s="225"/>
      <c r="EAW300" s="227"/>
      <c r="EAX300" s="228"/>
      <c r="EAY300" s="229"/>
      <c r="EBA300" s="226"/>
      <c r="EBB300" s="225"/>
      <c r="EBC300" s="227"/>
      <c r="EBD300" s="228"/>
      <c r="EBE300" s="229"/>
      <c r="EBG300" s="226"/>
      <c r="EBH300" s="225"/>
      <c r="EBI300" s="227"/>
      <c r="EBJ300" s="228"/>
      <c r="EBK300" s="229"/>
      <c r="EBM300" s="226"/>
      <c r="EBN300" s="225"/>
      <c r="EBO300" s="227"/>
      <c r="EBP300" s="228"/>
      <c r="EBQ300" s="229"/>
      <c r="EBS300" s="226"/>
      <c r="EBT300" s="225"/>
      <c r="EBU300" s="227"/>
      <c r="EBV300" s="228"/>
      <c r="EBW300" s="229"/>
      <c r="EBY300" s="226"/>
      <c r="EBZ300" s="225"/>
      <c r="ECA300" s="227"/>
      <c r="ECB300" s="228"/>
      <c r="ECC300" s="229"/>
      <c r="ECE300" s="226"/>
      <c r="ECF300" s="225"/>
      <c r="ECG300" s="227"/>
      <c r="ECH300" s="228"/>
      <c r="ECI300" s="229"/>
      <c r="ECK300" s="226"/>
      <c r="ECL300" s="225"/>
      <c r="ECM300" s="227"/>
      <c r="ECN300" s="228"/>
      <c r="ECO300" s="229"/>
      <c r="ECQ300" s="226"/>
      <c r="ECR300" s="225"/>
      <c r="ECS300" s="227"/>
      <c r="ECT300" s="228"/>
      <c r="ECU300" s="229"/>
      <c r="ECW300" s="226"/>
      <c r="ECX300" s="225"/>
      <c r="ECY300" s="227"/>
      <c r="ECZ300" s="228"/>
      <c r="EDA300" s="229"/>
      <c r="EDC300" s="226"/>
      <c r="EDD300" s="225"/>
      <c r="EDE300" s="227"/>
      <c r="EDF300" s="228"/>
      <c r="EDG300" s="229"/>
      <c r="EDI300" s="226"/>
      <c r="EDJ300" s="225"/>
      <c r="EDK300" s="227"/>
      <c r="EDL300" s="228"/>
      <c r="EDM300" s="229"/>
      <c r="EDO300" s="226"/>
      <c r="EDP300" s="225"/>
      <c r="EDQ300" s="227"/>
      <c r="EDR300" s="228"/>
      <c r="EDS300" s="229"/>
      <c r="EDU300" s="226"/>
      <c r="EDV300" s="225"/>
      <c r="EDW300" s="227"/>
      <c r="EDX300" s="228"/>
      <c r="EDY300" s="229"/>
      <c r="EEA300" s="226"/>
      <c r="EEB300" s="225"/>
      <c r="EEC300" s="227"/>
      <c r="EED300" s="228"/>
      <c r="EEE300" s="229"/>
      <c r="EEG300" s="226"/>
      <c r="EEH300" s="225"/>
      <c r="EEI300" s="227"/>
      <c r="EEJ300" s="228"/>
      <c r="EEK300" s="229"/>
      <c r="EEM300" s="226"/>
      <c r="EEN300" s="225"/>
      <c r="EEO300" s="227"/>
      <c r="EEP300" s="228"/>
      <c r="EEQ300" s="229"/>
      <c r="EES300" s="226"/>
      <c r="EET300" s="225"/>
      <c r="EEU300" s="227"/>
      <c r="EEV300" s="228"/>
      <c r="EEW300" s="229"/>
      <c r="EEY300" s="226"/>
      <c r="EEZ300" s="225"/>
      <c r="EFA300" s="227"/>
      <c r="EFB300" s="228"/>
      <c r="EFC300" s="229"/>
      <c r="EFE300" s="226"/>
      <c r="EFF300" s="225"/>
      <c r="EFG300" s="227"/>
      <c r="EFH300" s="228"/>
      <c r="EFI300" s="229"/>
      <c r="EFK300" s="226"/>
      <c r="EFL300" s="225"/>
      <c r="EFM300" s="227"/>
      <c r="EFN300" s="228"/>
      <c r="EFO300" s="229"/>
      <c r="EFQ300" s="226"/>
      <c r="EFR300" s="225"/>
      <c r="EFS300" s="227"/>
      <c r="EFT300" s="228"/>
      <c r="EFU300" s="229"/>
      <c r="EFW300" s="226"/>
      <c r="EFX300" s="225"/>
      <c r="EFY300" s="227"/>
      <c r="EFZ300" s="228"/>
      <c r="EGA300" s="229"/>
      <c r="EGC300" s="226"/>
      <c r="EGD300" s="225"/>
      <c r="EGE300" s="227"/>
      <c r="EGF300" s="228"/>
      <c r="EGG300" s="229"/>
      <c r="EGI300" s="226"/>
      <c r="EGJ300" s="225"/>
      <c r="EGK300" s="227"/>
      <c r="EGL300" s="228"/>
      <c r="EGM300" s="229"/>
      <c r="EGO300" s="226"/>
      <c r="EGP300" s="225"/>
      <c r="EGQ300" s="227"/>
      <c r="EGR300" s="228"/>
      <c r="EGS300" s="229"/>
      <c r="EGU300" s="226"/>
      <c r="EGV300" s="225"/>
      <c r="EGW300" s="227"/>
      <c r="EGX300" s="228"/>
      <c r="EGY300" s="229"/>
      <c r="EHA300" s="226"/>
      <c r="EHB300" s="225"/>
      <c r="EHC300" s="227"/>
      <c r="EHD300" s="228"/>
      <c r="EHE300" s="229"/>
      <c r="EHG300" s="226"/>
      <c r="EHH300" s="225"/>
      <c r="EHI300" s="227"/>
      <c r="EHJ300" s="228"/>
      <c r="EHK300" s="229"/>
      <c r="EHM300" s="226"/>
      <c r="EHN300" s="225"/>
      <c r="EHO300" s="227"/>
      <c r="EHP300" s="228"/>
      <c r="EHQ300" s="229"/>
      <c r="EHS300" s="226"/>
      <c r="EHT300" s="225"/>
      <c r="EHU300" s="227"/>
      <c r="EHV300" s="228"/>
      <c r="EHW300" s="229"/>
      <c r="EHY300" s="226"/>
      <c r="EHZ300" s="225"/>
      <c r="EIA300" s="227"/>
      <c r="EIB300" s="228"/>
      <c r="EIC300" s="229"/>
      <c r="EIE300" s="226"/>
      <c r="EIF300" s="225"/>
      <c r="EIG300" s="227"/>
      <c r="EIH300" s="228"/>
      <c r="EII300" s="229"/>
      <c r="EIK300" s="226"/>
      <c r="EIL300" s="225"/>
      <c r="EIM300" s="227"/>
      <c r="EIN300" s="228"/>
      <c r="EIO300" s="229"/>
      <c r="EIQ300" s="226"/>
      <c r="EIR300" s="225"/>
      <c r="EIS300" s="227"/>
      <c r="EIT300" s="228"/>
      <c r="EIU300" s="229"/>
      <c r="EIW300" s="226"/>
      <c r="EIX300" s="225"/>
      <c r="EIY300" s="227"/>
      <c r="EIZ300" s="228"/>
      <c r="EJA300" s="229"/>
      <c r="EJC300" s="226"/>
      <c r="EJD300" s="225"/>
      <c r="EJE300" s="227"/>
      <c r="EJF300" s="228"/>
      <c r="EJG300" s="229"/>
      <c r="EJI300" s="226"/>
      <c r="EJJ300" s="225"/>
      <c r="EJK300" s="227"/>
      <c r="EJL300" s="228"/>
      <c r="EJM300" s="229"/>
      <c r="EJO300" s="226"/>
      <c r="EJP300" s="225"/>
      <c r="EJQ300" s="227"/>
      <c r="EJR300" s="228"/>
      <c r="EJS300" s="229"/>
      <c r="EJU300" s="226"/>
      <c r="EJV300" s="225"/>
      <c r="EJW300" s="227"/>
      <c r="EJX300" s="228"/>
      <c r="EJY300" s="229"/>
      <c r="EKA300" s="226"/>
      <c r="EKB300" s="225"/>
      <c r="EKC300" s="227"/>
      <c r="EKD300" s="228"/>
      <c r="EKE300" s="229"/>
      <c r="EKG300" s="226"/>
      <c r="EKH300" s="225"/>
      <c r="EKI300" s="227"/>
      <c r="EKJ300" s="228"/>
      <c r="EKK300" s="229"/>
      <c r="EKM300" s="226"/>
      <c r="EKN300" s="225"/>
      <c r="EKO300" s="227"/>
      <c r="EKP300" s="228"/>
      <c r="EKQ300" s="229"/>
      <c r="EKS300" s="226"/>
      <c r="EKT300" s="225"/>
      <c r="EKU300" s="227"/>
      <c r="EKV300" s="228"/>
      <c r="EKW300" s="229"/>
      <c r="EKY300" s="226"/>
      <c r="EKZ300" s="225"/>
      <c r="ELA300" s="227"/>
      <c r="ELB300" s="228"/>
      <c r="ELC300" s="229"/>
      <c r="ELE300" s="226"/>
      <c r="ELF300" s="225"/>
      <c r="ELG300" s="227"/>
      <c r="ELH300" s="228"/>
      <c r="ELI300" s="229"/>
      <c r="ELK300" s="226"/>
      <c r="ELL300" s="225"/>
      <c r="ELM300" s="227"/>
      <c r="ELN300" s="228"/>
      <c r="ELO300" s="229"/>
      <c r="ELQ300" s="226"/>
      <c r="ELR300" s="225"/>
      <c r="ELS300" s="227"/>
      <c r="ELT300" s="228"/>
      <c r="ELU300" s="229"/>
      <c r="ELW300" s="226"/>
      <c r="ELX300" s="225"/>
      <c r="ELY300" s="227"/>
      <c r="ELZ300" s="228"/>
      <c r="EMA300" s="229"/>
      <c r="EMC300" s="226"/>
      <c r="EMD300" s="225"/>
      <c r="EME300" s="227"/>
      <c r="EMF300" s="228"/>
      <c r="EMG300" s="229"/>
      <c r="EMI300" s="226"/>
      <c r="EMJ300" s="225"/>
      <c r="EMK300" s="227"/>
      <c r="EML300" s="228"/>
      <c r="EMM300" s="229"/>
      <c r="EMO300" s="226"/>
      <c r="EMP300" s="225"/>
      <c r="EMQ300" s="227"/>
      <c r="EMR300" s="228"/>
      <c r="EMS300" s="229"/>
      <c r="EMU300" s="226"/>
      <c r="EMV300" s="225"/>
      <c r="EMW300" s="227"/>
      <c r="EMX300" s="228"/>
      <c r="EMY300" s="229"/>
      <c r="ENA300" s="226"/>
      <c r="ENB300" s="225"/>
      <c r="ENC300" s="227"/>
      <c r="END300" s="228"/>
      <c r="ENE300" s="229"/>
      <c r="ENG300" s="226"/>
      <c r="ENH300" s="225"/>
      <c r="ENI300" s="227"/>
      <c r="ENJ300" s="228"/>
      <c r="ENK300" s="229"/>
      <c r="ENM300" s="226"/>
      <c r="ENN300" s="225"/>
      <c r="ENO300" s="227"/>
      <c r="ENP300" s="228"/>
      <c r="ENQ300" s="229"/>
      <c r="ENS300" s="226"/>
      <c r="ENT300" s="225"/>
      <c r="ENU300" s="227"/>
      <c r="ENV300" s="228"/>
      <c r="ENW300" s="229"/>
      <c r="ENY300" s="226"/>
      <c r="ENZ300" s="225"/>
      <c r="EOA300" s="227"/>
      <c r="EOB300" s="228"/>
      <c r="EOC300" s="229"/>
      <c r="EOE300" s="226"/>
      <c r="EOF300" s="225"/>
      <c r="EOG300" s="227"/>
      <c r="EOH300" s="228"/>
      <c r="EOI300" s="229"/>
      <c r="EOK300" s="226"/>
      <c r="EOL300" s="225"/>
      <c r="EOM300" s="227"/>
      <c r="EON300" s="228"/>
      <c r="EOO300" s="229"/>
      <c r="EOQ300" s="226"/>
      <c r="EOR300" s="225"/>
      <c r="EOS300" s="227"/>
      <c r="EOT300" s="228"/>
      <c r="EOU300" s="229"/>
      <c r="EOW300" s="226"/>
      <c r="EOX300" s="225"/>
      <c r="EOY300" s="227"/>
      <c r="EOZ300" s="228"/>
      <c r="EPA300" s="229"/>
      <c r="EPC300" s="226"/>
      <c r="EPD300" s="225"/>
      <c r="EPE300" s="227"/>
      <c r="EPF300" s="228"/>
      <c r="EPG300" s="229"/>
      <c r="EPI300" s="226"/>
      <c r="EPJ300" s="225"/>
      <c r="EPK300" s="227"/>
      <c r="EPL300" s="228"/>
      <c r="EPM300" s="229"/>
      <c r="EPO300" s="226"/>
      <c r="EPP300" s="225"/>
      <c r="EPQ300" s="227"/>
      <c r="EPR300" s="228"/>
      <c r="EPS300" s="229"/>
      <c r="EPU300" s="226"/>
      <c r="EPV300" s="225"/>
      <c r="EPW300" s="227"/>
      <c r="EPX300" s="228"/>
      <c r="EPY300" s="229"/>
      <c r="EQA300" s="226"/>
      <c r="EQB300" s="225"/>
      <c r="EQC300" s="227"/>
      <c r="EQD300" s="228"/>
      <c r="EQE300" s="229"/>
      <c r="EQG300" s="226"/>
      <c r="EQH300" s="225"/>
      <c r="EQI300" s="227"/>
      <c r="EQJ300" s="228"/>
      <c r="EQK300" s="229"/>
      <c r="EQM300" s="226"/>
      <c r="EQN300" s="225"/>
      <c r="EQO300" s="227"/>
      <c r="EQP300" s="228"/>
      <c r="EQQ300" s="229"/>
      <c r="EQS300" s="226"/>
      <c r="EQT300" s="225"/>
      <c r="EQU300" s="227"/>
      <c r="EQV300" s="228"/>
      <c r="EQW300" s="229"/>
      <c r="EQY300" s="226"/>
      <c r="EQZ300" s="225"/>
      <c r="ERA300" s="227"/>
      <c r="ERB300" s="228"/>
      <c r="ERC300" s="229"/>
      <c r="ERE300" s="226"/>
      <c r="ERF300" s="225"/>
      <c r="ERG300" s="227"/>
      <c r="ERH300" s="228"/>
      <c r="ERI300" s="229"/>
      <c r="ERK300" s="226"/>
      <c r="ERL300" s="225"/>
      <c r="ERM300" s="227"/>
      <c r="ERN300" s="228"/>
      <c r="ERO300" s="229"/>
      <c r="ERQ300" s="226"/>
      <c r="ERR300" s="225"/>
      <c r="ERS300" s="227"/>
      <c r="ERT300" s="228"/>
      <c r="ERU300" s="229"/>
      <c r="ERW300" s="226"/>
      <c r="ERX300" s="225"/>
      <c r="ERY300" s="227"/>
      <c r="ERZ300" s="228"/>
      <c r="ESA300" s="229"/>
      <c r="ESC300" s="226"/>
      <c r="ESD300" s="225"/>
      <c r="ESE300" s="227"/>
      <c r="ESF300" s="228"/>
      <c r="ESG300" s="229"/>
      <c r="ESI300" s="226"/>
      <c r="ESJ300" s="225"/>
      <c r="ESK300" s="227"/>
      <c r="ESL300" s="228"/>
      <c r="ESM300" s="229"/>
      <c r="ESO300" s="226"/>
      <c r="ESP300" s="225"/>
      <c r="ESQ300" s="227"/>
      <c r="ESR300" s="228"/>
      <c r="ESS300" s="229"/>
      <c r="ESU300" s="226"/>
      <c r="ESV300" s="225"/>
      <c r="ESW300" s="227"/>
      <c r="ESX300" s="228"/>
      <c r="ESY300" s="229"/>
      <c r="ETA300" s="226"/>
      <c r="ETB300" s="225"/>
      <c r="ETC300" s="227"/>
      <c r="ETD300" s="228"/>
      <c r="ETE300" s="229"/>
      <c r="ETG300" s="226"/>
      <c r="ETH300" s="225"/>
      <c r="ETI300" s="227"/>
      <c r="ETJ300" s="228"/>
      <c r="ETK300" s="229"/>
      <c r="ETM300" s="226"/>
      <c r="ETN300" s="225"/>
      <c r="ETO300" s="227"/>
      <c r="ETP300" s="228"/>
      <c r="ETQ300" s="229"/>
      <c r="ETS300" s="226"/>
      <c r="ETT300" s="225"/>
      <c r="ETU300" s="227"/>
      <c r="ETV300" s="228"/>
      <c r="ETW300" s="229"/>
      <c r="ETY300" s="226"/>
      <c r="ETZ300" s="225"/>
      <c r="EUA300" s="227"/>
      <c r="EUB300" s="228"/>
      <c r="EUC300" s="229"/>
      <c r="EUE300" s="226"/>
      <c r="EUF300" s="225"/>
      <c r="EUG300" s="227"/>
      <c r="EUH300" s="228"/>
      <c r="EUI300" s="229"/>
      <c r="EUK300" s="226"/>
      <c r="EUL300" s="225"/>
      <c r="EUM300" s="227"/>
      <c r="EUN300" s="228"/>
      <c r="EUO300" s="229"/>
      <c r="EUQ300" s="226"/>
      <c r="EUR300" s="225"/>
      <c r="EUS300" s="227"/>
      <c r="EUT300" s="228"/>
      <c r="EUU300" s="229"/>
      <c r="EUW300" s="226"/>
      <c r="EUX300" s="225"/>
      <c r="EUY300" s="227"/>
      <c r="EUZ300" s="228"/>
      <c r="EVA300" s="229"/>
      <c r="EVC300" s="226"/>
      <c r="EVD300" s="225"/>
      <c r="EVE300" s="227"/>
      <c r="EVF300" s="228"/>
      <c r="EVG300" s="229"/>
      <c r="EVI300" s="226"/>
      <c r="EVJ300" s="225"/>
      <c r="EVK300" s="227"/>
      <c r="EVL300" s="228"/>
      <c r="EVM300" s="229"/>
      <c r="EVO300" s="226"/>
      <c r="EVP300" s="225"/>
      <c r="EVQ300" s="227"/>
      <c r="EVR300" s="228"/>
      <c r="EVS300" s="229"/>
      <c r="EVU300" s="226"/>
      <c r="EVV300" s="225"/>
      <c r="EVW300" s="227"/>
      <c r="EVX300" s="228"/>
      <c r="EVY300" s="229"/>
      <c r="EWA300" s="226"/>
      <c r="EWB300" s="225"/>
      <c r="EWC300" s="227"/>
      <c r="EWD300" s="228"/>
      <c r="EWE300" s="229"/>
      <c r="EWG300" s="226"/>
      <c r="EWH300" s="225"/>
      <c r="EWI300" s="227"/>
      <c r="EWJ300" s="228"/>
      <c r="EWK300" s="229"/>
      <c r="EWM300" s="226"/>
      <c r="EWN300" s="225"/>
      <c r="EWO300" s="227"/>
      <c r="EWP300" s="228"/>
      <c r="EWQ300" s="229"/>
      <c r="EWS300" s="226"/>
      <c r="EWT300" s="225"/>
      <c r="EWU300" s="227"/>
      <c r="EWV300" s="228"/>
      <c r="EWW300" s="229"/>
      <c r="EWY300" s="226"/>
      <c r="EWZ300" s="225"/>
      <c r="EXA300" s="227"/>
      <c r="EXB300" s="228"/>
      <c r="EXC300" s="229"/>
      <c r="EXE300" s="226"/>
      <c r="EXF300" s="225"/>
      <c r="EXG300" s="227"/>
      <c r="EXH300" s="228"/>
      <c r="EXI300" s="229"/>
      <c r="EXK300" s="226"/>
      <c r="EXL300" s="225"/>
      <c r="EXM300" s="227"/>
      <c r="EXN300" s="228"/>
      <c r="EXO300" s="229"/>
      <c r="EXQ300" s="226"/>
      <c r="EXR300" s="225"/>
      <c r="EXS300" s="227"/>
      <c r="EXT300" s="228"/>
      <c r="EXU300" s="229"/>
      <c r="EXW300" s="226"/>
      <c r="EXX300" s="225"/>
      <c r="EXY300" s="227"/>
      <c r="EXZ300" s="228"/>
      <c r="EYA300" s="229"/>
      <c r="EYC300" s="226"/>
      <c r="EYD300" s="225"/>
      <c r="EYE300" s="227"/>
      <c r="EYF300" s="228"/>
      <c r="EYG300" s="229"/>
      <c r="EYI300" s="226"/>
      <c r="EYJ300" s="225"/>
      <c r="EYK300" s="227"/>
      <c r="EYL300" s="228"/>
      <c r="EYM300" s="229"/>
      <c r="EYO300" s="226"/>
      <c r="EYP300" s="225"/>
      <c r="EYQ300" s="227"/>
      <c r="EYR300" s="228"/>
      <c r="EYS300" s="229"/>
      <c r="EYU300" s="226"/>
      <c r="EYV300" s="225"/>
      <c r="EYW300" s="227"/>
      <c r="EYX300" s="228"/>
      <c r="EYY300" s="229"/>
      <c r="EZA300" s="226"/>
      <c r="EZB300" s="225"/>
      <c r="EZC300" s="227"/>
      <c r="EZD300" s="228"/>
      <c r="EZE300" s="229"/>
      <c r="EZG300" s="226"/>
      <c r="EZH300" s="225"/>
      <c r="EZI300" s="227"/>
      <c r="EZJ300" s="228"/>
      <c r="EZK300" s="229"/>
      <c r="EZM300" s="226"/>
      <c r="EZN300" s="225"/>
      <c r="EZO300" s="227"/>
      <c r="EZP300" s="228"/>
      <c r="EZQ300" s="229"/>
      <c r="EZS300" s="226"/>
      <c r="EZT300" s="225"/>
      <c r="EZU300" s="227"/>
      <c r="EZV300" s="228"/>
      <c r="EZW300" s="229"/>
      <c r="EZY300" s="226"/>
      <c r="EZZ300" s="225"/>
      <c r="FAA300" s="227"/>
      <c r="FAB300" s="228"/>
      <c r="FAC300" s="229"/>
      <c r="FAE300" s="226"/>
      <c r="FAF300" s="225"/>
      <c r="FAG300" s="227"/>
      <c r="FAH300" s="228"/>
      <c r="FAI300" s="229"/>
      <c r="FAK300" s="226"/>
      <c r="FAL300" s="225"/>
      <c r="FAM300" s="227"/>
      <c r="FAN300" s="228"/>
      <c r="FAO300" s="229"/>
      <c r="FAQ300" s="226"/>
      <c r="FAR300" s="225"/>
      <c r="FAS300" s="227"/>
      <c r="FAT300" s="228"/>
      <c r="FAU300" s="229"/>
      <c r="FAW300" s="226"/>
      <c r="FAX300" s="225"/>
      <c r="FAY300" s="227"/>
      <c r="FAZ300" s="228"/>
      <c r="FBA300" s="229"/>
      <c r="FBC300" s="226"/>
      <c r="FBD300" s="225"/>
      <c r="FBE300" s="227"/>
      <c r="FBF300" s="228"/>
      <c r="FBG300" s="229"/>
      <c r="FBI300" s="226"/>
      <c r="FBJ300" s="225"/>
      <c r="FBK300" s="227"/>
      <c r="FBL300" s="228"/>
      <c r="FBM300" s="229"/>
      <c r="FBO300" s="226"/>
      <c r="FBP300" s="225"/>
      <c r="FBQ300" s="227"/>
      <c r="FBR300" s="228"/>
      <c r="FBS300" s="229"/>
      <c r="FBU300" s="226"/>
      <c r="FBV300" s="225"/>
      <c r="FBW300" s="227"/>
      <c r="FBX300" s="228"/>
      <c r="FBY300" s="229"/>
      <c r="FCA300" s="226"/>
      <c r="FCB300" s="225"/>
      <c r="FCC300" s="227"/>
      <c r="FCD300" s="228"/>
      <c r="FCE300" s="229"/>
      <c r="FCG300" s="226"/>
      <c r="FCH300" s="225"/>
      <c r="FCI300" s="227"/>
      <c r="FCJ300" s="228"/>
      <c r="FCK300" s="229"/>
      <c r="FCM300" s="226"/>
      <c r="FCN300" s="225"/>
      <c r="FCO300" s="227"/>
      <c r="FCP300" s="228"/>
      <c r="FCQ300" s="229"/>
      <c r="FCS300" s="226"/>
      <c r="FCT300" s="225"/>
      <c r="FCU300" s="227"/>
      <c r="FCV300" s="228"/>
      <c r="FCW300" s="229"/>
      <c r="FCY300" s="226"/>
      <c r="FCZ300" s="225"/>
      <c r="FDA300" s="227"/>
      <c r="FDB300" s="228"/>
      <c r="FDC300" s="229"/>
      <c r="FDE300" s="226"/>
      <c r="FDF300" s="225"/>
      <c r="FDG300" s="227"/>
      <c r="FDH300" s="228"/>
      <c r="FDI300" s="229"/>
      <c r="FDK300" s="226"/>
      <c r="FDL300" s="225"/>
      <c r="FDM300" s="227"/>
      <c r="FDN300" s="228"/>
      <c r="FDO300" s="229"/>
      <c r="FDQ300" s="226"/>
      <c r="FDR300" s="225"/>
      <c r="FDS300" s="227"/>
      <c r="FDT300" s="228"/>
      <c r="FDU300" s="229"/>
      <c r="FDW300" s="226"/>
      <c r="FDX300" s="225"/>
      <c r="FDY300" s="227"/>
      <c r="FDZ300" s="228"/>
      <c r="FEA300" s="229"/>
      <c r="FEC300" s="226"/>
      <c r="FED300" s="225"/>
      <c r="FEE300" s="227"/>
      <c r="FEF300" s="228"/>
      <c r="FEG300" s="229"/>
      <c r="FEI300" s="226"/>
      <c r="FEJ300" s="225"/>
      <c r="FEK300" s="227"/>
      <c r="FEL300" s="228"/>
      <c r="FEM300" s="229"/>
      <c r="FEO300" s="226"/>
      <c r="FEP300" s="225"/>
      <c r="FEQ300" s="227"/>
      <c r="FER300" s="228"/>
      <c r="FES300" s="229"/>
      <c r="FEU300" s="226"/>
      <c r="FEV300" s="225"/>
      <c r="FEW300" s="227"/>
      <c r="FEX300" s="228"/>
      <c r="FEY300" s="229"/>
      <c r="FFA300" s="226"/>
      <c r="FFB300" s="225"/>
      <c r="FFC300" s="227"/>
      <c r="FFD300" s="228"/>
      <c r="FFE300" s="229"/>
      <c r="FFG300" s="226"/>
      <c r="FFH300" s="225"/>
      <c r="FFI300" s="227"/>
      <c r="FFJ300" s="228"/>
      <c r="FFK300" s="229"/>
      <c r="FFM300" s="226"/>
      <c r="FFN300" s="225"/>
      <c r="FFO300" s="227"/>
      <c r="FFP300" s="228"/>
      <c r="FFQ300" s="229"/>
      <c r="FFS300" s="226"/>
      <c r="FFT300" s="225"/>
      <c r="FFU300" s="227"/>
      <c r="FFV300" s="228"/>
      <c r="FFW300" s="229"/>
      <c r="FFY300" s="226"/>
      <c r="FFZ300" s="225"/>
      <c r="FGA300" s="227"/>
      <c r="FGB300" s="228"/>
      <c r="FGC300" s="229"/>
      <c r="FGE300" s="226"/>
      <c r="FGF300" s="225"/>
      <c r="FGG300" s="227"/>
      <c r="FGH300" s="228"/>
      <c r="FGI300" s="229"/>
      <c r="FGK300" s="226"/>
      <c r="FGL300" s="225"/>
      <c r="FGM300" s="227"/>
      <c r="FGN300" s="228"/>
      <c r="FGO300" s="229"/>
      <c r="FGQ300" s="226"/>
      <c r="FGR300" s="225"/>
      <c r="FGS300" s="227"/>
      <c r="FGT300" s="228"/>
      <c r="FGU300" s="229"/>
      <c r="FGW300" s="226"/>
      <c r="FGX300" s="225"/>
      <c r="FGY300" s="227"/>
      <c r="FGZ300" s="228"/>
      <c r="FHA300" s="229"/>
      <c r="FHC300" s="226"/>
      <c r="FHD300" s="225"/>
      <c r="FHE300" s="227"/>
      <c r="FHF300" s="228"/>
      <c r="FHG300" s="229"/>
      <c r="FHI300" s="226"/>
      <c r="FHJ300" s="225"/>
      <c r="FHK300" s="227"/>
      <c r="FHL300" s="228"/>
      <c r="FHM300" s="229"/>
      <c r="FHO300" s="226"/>
      <c r="FHP300" s="225"/>
      <c r="FHQ300" s="227"/>
      <c r="FHR300" s="228"/>
      <c r="FHS300" s="229"/>
      <c r="FHU300" s="226"/>
      <c r="FHV300" s="225"/>
      <c r="FHW300" s="227"/>
      <c r="FHX300" s="228"/>
      <c r="FHY300" s="229"/>
      <c r="FIA300" s="226"/>
      <c r="FIB300" s="225"/>
      <c r="FIC300" s="227"/>
      <c r="FID300" s="228"/>
      <c r="FIE300" s="229"/>
      <c r="FIG300" s="226"/>
      <c r="FIH300" s="225"/>
      <c r="FII300" s="227"/>
      <c r="FIJ300" s="228"/>
      <c r="FIK300" s="229"/>
      <c r="FIM300" s="226"/>
      <c r="FIN300" s="225"/>
      <c r="FIO300" s="227"/>
      <c r="FIP300" s="228"/>
      <c r="FIQ300" s="229"/>
      <c r="FIS300" s="226"/>
      <c r="FIT300" s="225"/>
      <c r="FIU300" s="227"/>
      <c r="FIV300" s="228"/>
      <c r="FIW300" s="229"/>
      <c r="FIY300" s="226"/>
      <c r="FIZ300" s="225"/>
      <c r="FJA300" s="227"/>
      <c r="FJB300" s="228"/>
      <c r="FJC300" s="229"/>
      <c r="FJE300" s="226"/>
      <c r="FJF300" s="225"/>
      <c r="FJG300" s="227"/>
      <c r="FJH300" s="228"/>
      <c r="FJI300" s="229"/>
      <c r="FJK300" s="226"/>
      <c r="FJL300" s="225"/>
      <c r="FJM300" s="227"/>
      <c r="FJN300" s="228"/>
      <c r="FJO300" s="229"/>
      <c r="FJQ300" s="226"/>
      <c r="FJR300" s="225"/>
      <c r="FJS300" s="227"/>
      <c r="FJT300" s="228"/>
      <c r="FJU300" s="229"/>
      <c r="FJW300" s="226"/>
      <c r="FJX300" s="225"/>
      <c r="FJY300" s="227"/>
      <c r="FJZ300" s="228"/>
      <c r="FKA300" s="229"/>
      <c r="FKC300" s="226"/>
      <c r="FKD300" s="225"/>
      <c r="FKE300" s="227"/>
      <c r="FKF300" s="228"/>
      <c r="FKG300" s="229"/>
      <c r="FKI300" s="226"/>
      <c r="FKJ300" s="225"/>
      <c r="FKK300" s="227"/>
      <c r="FKL300" s="228"/>
      <c r="FKM300" s="229"/>
      <c r="FKO300" s="226"/>
      <c r="FKP300" s="225"/>
      <c r="FKQ300" s="227"/>
      <c r="FKR300" s="228"/>
      <c r="FKS300" s="229"/>
      <c r="FKU300" s="226"/>
      <c r="FKV300" s="225"/>
      <c r="FKW300" s="227"/>
      <c r="FKX300" s="228"/>
      <c r="FKY300" s="229"/>
      <c r="FLA300" s="226"/>
      <c r="FLB300" s="225"/>
      <c r="FLC300" s="227"/>
      <c r="FLD300" s="228"/>
      <c r="FLE300" s="229"/>
      <c r="FLG300" s="226"/>
      <c r="FLH300" s="225"/>
      <c r="FLI300" s="227"/>
      <c r="FLJ300" s="228"/>
      <c r="FLK300" s="229"/>
      <c r="FLM300" s="226"/>
      <c r="FLN300" s="225"/>
      <c r="FLO300" s="227"/>
      <c r="FLP300" s="228"/>
      <c r="FLQ300" s="229"/>
      <c r="FLS300" s="226"/>
      <c r="FLT300" s="225"/>
      <c r="FLU300" s="227"/>
      <c r="FLV300" s="228"/>
      <c r="FLW300" s="229"/>
      <c r="FLY300" s="226"/>
      <c r="FLZ300" s="225"/>
      <c r="FMA300" s="227"/>
      <c r="FMB300" s="228"/>
      <c r="FMC300" s="229"/>
      <c r="FME300" s="226"/>
      <c r="FMF300" s="225"/>
      <c r="FMG300" s="227"/>
      <c r="FMH300" s="228"/>
      <c r="FMI300" s="229"/>
      <c r="FMK300" s="226"/>
      <c r="FML300" s="225"/>
      <c r="FMM300" s="227"/>
      <c r="FMN300" s="228"/>
      <c r="FMO300" s="229"/>
      <c r="FMQ300" s="226"/>
      <c r="FMR300" s="225"/>
      <c r="FMS300" s="227"/>
      <c r="FMT300" s="228"/>
      <c r="FMU300" s="229"/>
      <c r="FMW300" s="226"/>
      <c r="FMX300" s="225"/>
      <c r="FMY300" s="227"/>
      <c r="FMZ300" s="228"/>
      <c r="FNA300" s="229"/>
      <c r="FNC300" s="226"/>
      <c r="FND300" s="225"/>
      <c r="FNE300" s="227"/>
      <c r="FNF300" s="228"/>
      <c r="FNG300" s="229"/>
      <c r="FNI300" s="226"/>
      <c r="FNJ300" s="225"/>
      <c r="FNK300" s="227"/>
      <c r="FNL300" s="228"/>
      <c r="FNM300" s="229"/>
      <c r="FNO300" s="226"/>
      <c r="FNP300" s="225"/>
      <c r="FNQ300" s="227"/>
      <c r="FNR300" s="228"/>
      <c r="FNS300" s="229"/>
      <c r="FNU300" s="226"/>
      <c r="FNV300" s="225"/>
      <c r="FNW300" s="227"/>
      <c r="FNX300" s="228"/>
      <c r="FNY300" s="229"/>
      <c r="FOA300" s="226"/>
      <c r="FOB300" s="225"/>
      <c r="FOC300" s="227"/>
      <c r="FOD300" s="228"/>
      <c r="FOE300" s="229"/>
      <c r="FOG300" s="226"/>
      <c r="FOH300" s="225"/>
      <c r="FOI300" s="227"/>
      <c r="FOJ300" s="228"/>
      <c r="FOK300" s="229"/>
      <c r="FOM300" s="226"/>
      <c r="FON300" s="225"/>
      <c r="FOO300" s="227"/>
      <c r="FOP300" s="228"/>
      <c r="FOQ300" s="229"/>
      <c r="FOS300" s="226"/>
      <c r="FOT300" s="225"/>
      <c r="FOU300" s="227"/>
      <c r="FOV300" s="228"/>
      <c r="FOW300" s="229"/>
      <c r="FOY300" s="226"/>
      <c r="FOZ300" s="225"/>
      <c r="FPA300" s="227"/>
      <c r="FPB300" s="228"/>
      <c r="FPC300" s="229"/>
      <c r="FPE300" s="226"/>
      <c r="FPF300" s="225"/>
      <c r="FPG300" s="227"/>
      <c r="FPH300" s="228"/>
      <c r="FPI300" s="229"/>
      <c r="FPK300" s="226"/>
      <c r="FPL300" s="225"/>
      <c r="FPM300" s="227"/>
      <c r="FPN300" s="228"/>
      <c r="FPO300" s="229"/>
      <c r="FPQ300" s="226"/>
      <c r="FPR300" s="225"/>
      <c r="FPS300" s="227"/>
      <c r="FPT300" s="228"/>
      <c r="FPU300" s="229"/>
      <c r="FPW300" s="226"/>
      <c r="FPX300" s="225"/>
      <c r="FPY300" s="227"/>
      <c r="FPZ300" s="228"/>
      <c r="FQA300" s="229"/>
      <c r="FQC300" s="226"/>
      <c r="FQD300" s="225"/>
      <c r="FQE300" s="227"/>
      <c r="FQF300" s="228"/>
      <c r="FQG300" s="229"/>
      <c r="FQI300" s="226"/>
      <c r="FQJ300" s="225"/>
      <c r="FQK300" s="227"/>
      <c r="FQL300" s="228"/>
      <c r="FQM300" s="229"/>
      <c r="FQO300" s="226"/>
      <c r="FQP300" s="225"/>
      <c r="FQQ300" s="227"/>
      <c r="FQR300" s="228"/>
      <c r="FQS300" s="229"/>
      <c r="FQU300" s="226"/>
      <c r="FQV300" s="225"/>
      <c r="FQW300" s="227"/>
      <c r="FQX300" s="228"/>
      <c r="FQY300" s="229"/>
      <c r="FRA300" s="226"/>
      <c r="FRB300" s="225"/>
      <c r="FRC300" s="227"/>
      <c r="FRD300" s="228"/>
      <c r="FRE300" s="229"/>
      <c r="FRG300" s="226"/>
      <c r="FRH300" s="225"/>
      <c r="FRI300" s="227"/>
      <c r="FRJ300" s="228"/>
      <c r="FRK300" s="229"/>
      <c r="FRM300" s="226"/>
      <c r="FRN300" s="225"/>
      <c r="FRO300" s="227"/>
      <c r="FRP300" s="228"/>
      <c r="FRQ300" s="229"/>
      <c r="FRS300" s="226"/>
      <c r="FRT300" s="225"/>
      <c r="FRU300" s="227"/>
      <c r="FRV300" s="228"/>
      <c r="FRW300" s="229"/>
      <c r="FRY300" s="226"/>
      <c r="FRZ300" s="225"/>
      <c r="FSA300" s="227"/>
      <c r="FSB300" s="228"/>
      <c r="FSC300" s="229"/>
      <c r="FSE300" s="226"/>
      <c r="FSF300" s="225"/>
      <c r="FSG300" s="227"/>
      <c r="FSH300" s="228"/>
      <c r="FSI300" s="229"/>
      <c r="FSK300" s="226"/>
      <c r="FSL300" s="225"/>
      <c r="FSM300" s="227"/>
      <c r="FSN300" s="228"/>
      <c r="FSO300" s="229"/>
      <c r="FSQ300" s="226"/>
      <c r="FSR300" s="225"/>
      <c r="FSS300" s="227"/>
      <c r="FST300" s="228"/>
      <c r="FSU300" s="229"/>
      <c r="FSW300" s="226"/>
      <c r="FSX300" s="225"/>
      <c r="FSY300" s="227"/>
      <c r="FSZ300" s="228"/>
      <c r="FTA300" s="229"/>
      <c r="FTC300" s="226"/>
      <c r="FTD300" s="225"/>
      <c r="FTE300" s="227"/>
      <c r="FTF300" s="228"/>
      <c r="FTG300" s="229"/>
      <c r="FTI300" s="226"/>
      <c r="FTJ300" s="225"/>
      <c r="FTK300" s="227"/>
      <c r="FTL300" s="228"/>
      <c r="FTM300" s="229"/>
      <c r="FTO300" s="226"/>
      <c r="FTP300" s="225"/>
      <c r="FTQ300" s="227"/>
      <c r="FTR300" s="228"/>
      <c r="FTS300" s="229"/>
      <c r="FTU300" s="226"/>
      <c r="FTV300" s="225"/>
      <c r="FTW300" s="227"/>
      <c r="FTX300" s="228"/>
      <c r="FTY300" s="229"/>
      <c r="FUA300" s="226"/>
      <c r="FUB300" s="225"/>
      <c r="FUC300" s="227"/>
      <c r="FUD300" s="228"/>
      <c r="FUE300" s="229"/>
      <c r="FUG300" s="226"/>
      <c r="FUH300" s="225"/>
      <c r="FUI300" s="227"/>
      <c r="FUJ300" s="228"/>
      <c r="FUK300" s="229"/>
      <c r="FUM300" s="226"/>
      <c r="FUN300" s="225"/>
      <c r="FUO300" s="227"/>
      <c r="FUP300" s="228"/>
      <c r="FUQ300" s="229"/>
      <c r="FUS300" s="226"/>
      <c r="FUT300" s="225"/>
      <c r="FUU300" s="227"/>
      <c r="FUV300" s="228"/>
      <c r="FUW300" s="229"/>
      <c r="FUY300" s="226"/>
      <c r="FUZ300" s="225"/>
      <c r="FVA300" s="227"/>
      <c r="FVB300" s="228"/>
      <c r="FVC300" s="229"/>
      <c r="FVE300" s="226"/>
      <c r="FVF300" s="225"/>
      <c r="FVG300" s="227"/>
      <c r="FVH300" s="228"/>
      <c r="FVI300" s="229"/>
      <c r="FVK300" s="226"/>
      <c r="FVL300" s="225"/>
      <c r="FVM300" s="227"/>
      <c r="FVN300" s="228"/>
      <c r="FVO300" s="229"/>
      <c r="FVQ300" s="226"/>
      <c r="FVR300" s="225"/>
      <c r="FVS300" s="227"/>
      <c r="FVT300" s="228"/>
      <c r="FVU300" s="229"/>
      <c r="FVW300" s="226"/>
      <c r="FVX300" s="225"/>
      <c r="FVY300" s="227"/>
      <c r="FVZ300" s="228"/>
      <c r="FWA300" s="229"/>
      <c r="FWC300" s="226"/>
      <c r="FWD300" s="225"/>
      <c r="FWE300" s="227"/>
      <c r="FWF300" s="228"/>
      <c r="FWG300" s="229"/>
      <c r="FWI300" s="226"/>
      <c r="FWJ300" s="225"/>
      <c r="FWK300" s="227"/>
      <c r="FWL300" s="228"/>
      <c r="FWM300" s="229"/>
      <c r="FWO300" s="226"/>
      <c r="FWP300" s="225"/>
      <c r="FWQ300" s="227"/>
      <c r="FWR300" s="228"/>
      <c r="FWS300" s="229"/>
      <c r="FWU300" s="226"/>
      <c r="FWV300" s="225"/>
      <c r="FWW300" s="227"/>
      <c r="FWX300" s="228"/>
      <c r="FWY300" s="229"/>
      <c r="FXA300" s="226"/>
      <c r="FXB300" s="225"/>
      <c r="FXC300" s="227"/>
      <c r="FXD300" s="228"/>
      <c r="FXE300" s="229"/>
      <c r="FXG300" s="226"/>
      <c r="FXH300" s="225"/>
      <c r="FXI300" s="227"/>
      <c r="FXJ300" s="228"/>
      <c r="FXK300" s="229"/>
      <c r="FXM300" s="226"/>
      <c r="FXN300" s="225"/>
      <c r="FXO300" s="227"/>
      <c r="FXP300" s="228"/>
      <c r="FXQ300" s="229"/>
      <c r="FXS300" s="226"/>
      <c r="FXT300" s="225"/>
      <c r="FXU300" s="227"/>
      <c r="FXV300" s="228"/>
      <c r="FXW300" s="229"/>
      <c r="FXY300" s="226"/>
      <c r="FXZ300" s="225"/>
      <c r="FYA300" s="227"/>
      <c r="FYB300" s="228"/>
      <c r="FYC300" s="229"/>
      <c r="FYE300" s="226"/>
      <c r="FYF300" s="225"/>
      <c r="FYG300" s="227"/>
      <c r="FYH300" s="228"/>
      <c r="FYI300" s="229"/>
      <c r="FYK300" s="226"/>
      <c r="FYL300" s="225"/>
      <c r="FYM300" s="227"/>
      <c r="FYN300" s="228"/>
      <c r="FYO300" s="229"/>
      <c r="FYQ300" s="226"/>
      <c r="FYR300" s="225"/>
      <c r="FYS300" s="227"/>
      <c r="FYT300" s="228"/>
      <c r="FYU300" s="229"/>
      <c r="FYW300" s="226"/>
      <c r="FYX300" s="225"/>
      <c r="FYY300" s="227"/>
      <c r="FYZ300" s="228"/>
      <c r="FZA300" s="229"/>
      <c r="FZC300" s="226"/>
      <c r="FZD300" s="225"/>
      <c r="FZE300" s="227"/>
      <c r="FZF300" s="228"/>
      <c r="FZG300" s="229"/>
      <c r="FZI300" s="226"/>
      <c r="FZJ300" s="225"/>
      <c r="FZK300" s="227"/>
      <c r="FZL300" s="228"/>
      <c r="FZM300" s="229"/>
      <c r="FZO300" s="226"/>
      <c r="FZP300" s="225"/>
      <c r="FZQ300" s="227"/>
      <c r="FZR300" s="228"/>
      <c r="FZS300" s="229"/>
      <c r="FZU300" s="226"/>
      <c r="FZV300" s="225"/>
      <c r="FZW300" s="227"/>
      <c r="FZX300" s="228"/>
      <c r="FZY300" s="229"/>
      <c r="GAA300" s="226"/>
      <c r="GAB300" s="225"/>
      <c r="GAC300" s="227"/>
      <c r="GAD300" s="228"/>
      <c r="GAE300" s="229"/>
      <c r="GAG300" s="226"/>
      <c r="GAH300" s="225"/>
      <c r="GAI300" s="227"/>
      <c r="GAJ300" s="228"/>
      <c r="GAK300" s="229"/>
      <c r="GAM300" s="226"/>
      <c r="GAN300" s="225"/>
      <c r="GAO300" s="227"/>
      <c r="GAP300" s="228"/>
      <c r="GAQ300" s="229"/>
      <c r="GAS300" s="226"/>
      <c r="GAT300" s="225"/>
      <c r="GAU300" s="227"/>
      <c r="GAV300" s="228"/>
      <c r="GAW300" s="229"/>
      <c r="GAY300" s="226"/>
      <c r="GAZ300" s="225"/>
      <c r="GBA300" s="227"/>
      <c r="GBB300" s="228"/>
      <c r="GBC300" s="229"/>
      <c r="GBE300" s="226"/>
      <c r="GBF300" s="225"/>
      <c r="GBG300" s="227"/>
      <c r="GBH300" s="228"/>
      <c r="GBI300" s="229"/>
      <c r="GBK300" s="226"/>
      <c r="GBL300" s="225"/>
      <c r="GBM300" s="227"/>
      <c r="GBN300" s="228"/>
      <c r="GBO300" s="229"/>
      <c r="GBQ300" s="226"/>
      <c r="GBR300" s="225"/>
      <c r="GBS300" s="227"/>
      <c r="GBT300" s="228"/>
      <c r="GBU300" s="229"/>
      <c r="GBW300" s="226"/>
      <c r="GBX300" s="225"/>
      <c r="GBY300" s="227"/>
      <c r="GBZ300" s="228"/>
      <c r="GCA300" s="229"/>
      <c r="GCC300" s="226"/>
      <c r="GCD300" s="225"/>
      <c r="GCE300" s="227"/>
      <c r="GCF300" s="228"/>
      <c r="GCG300" s="229"/>
      <c r="GCI300" s="226"/>
      <c r="GCJ300" s="225"/>
      <c r="GCK300" s="227"/>
      <c r="GCL300" s="228"/>
      <c r="GCM300" s="229"/>
      <c r="GCO300" s="226"/>
      <c r="GCP300" s="225"/>
      <c r="GCQ300" s="227"/>
      <c r="GCR300" s="228"/>
      <c r="GCS300" s="229"/>
      <c r="GCU300" s="226"/>
      <c r="GCV300" s="225"/>
      <c r="GCW300" s="227"/>
      <c r="GCX300" s="228"/>
      <c r="GCY300" s="229"/>
      <c r="GDA300" s="226"/>
      <c r="GDB300" s="225"/>
      <c r="GDC300" s="227"/>
      <c r="GDD300" s="228"/>
      <c r="GDE300" s="229"/>
      <c r="GDG300" s="226"/>
      <c r="GDH300" s="225"/>
      <c r="GDI300" s="227"/>
      <c r="GDJ300" s="228"/>
      <c r="GDK300" s="229"/>
      <c r="GDM300" s="226"/>
      <c r="GDN300" s="225"/>
      <c r="GDO300" s="227"/>
      <c r="GDP300" s="228"/>
      <c r="GDQ300" s="229"/>
      <c r="GDS300" s="226"/>
      <c r="GDT300" s="225"/>
      <c r="GDU300" s="227"/>
      <c r="GDV300" s="228"/>
      <c r="GDW300" s="229"/>
      <c r="GDY300" s="226"/>
      <c r="GDZ300" s="225"/>
      <c r="GEA300" s="227"/>
      <c r="GEB300" s="228"/>
      <c r="GEC300" s="229"/>
      <c r="GEE300" s="226"/>
      <c r="GEF300" s="225"/>
      <c r="GEG300" s="227"/>
      <c r="GEH300" s="228"/>
      <c r="GEI300" s="229"/>
      <c r="GEK300" s="226"/>
      <c r="GEL300" s="225"/>
      <c r="GEM300" s="227"/>
      <c r="GEN300" s="228"/>
      <c r="GEO300" s="229"/>
      <c r="GEQ300" s="226"/>
      <c r="GER300" s="225"/>
      <c r="GES300" s="227"/>
      <c r="GET300" s="228"/>
      <c r="GEU300" s="229"/>
      <c r="GEW300" s="226"/>
      <c r="GEX300" s="225"/>
      <c r="GEY300" s="227"/>
      <c r="GEZ300" s="228"/>
      <c r="GFA300" s="229"/>
      <c r="GFC300" s="226"/>
      <c r="GFD300" s="225"/>
      <c r="GFE300" s="227"/>
      <c r="GFF300" s="228"/>
      <c r="GFG300" s="229"/>
      <c r="GFI300" s="226"/>
      <c r="GFJ300" s="225"/>
      <c r="GFK300" s="227"/>
      <c r="GFL300" s="228"/>
      <c r="GFM300" s="229"/>
      <c r="GFO300" s="226"/>
      <c r="GFP300" s="225"/>
      <c r="GFQ300" s="227"/>
      <c r="GFR300" s="228"/>
      <c r="GFS300" s="229"/>
      <c r="GFU300" s="226"/>
      <c r="GFV300" s="225"/>
      <c r="GFW300" s="227"/>
      <c r="GFX300" s="228"/>
      <c r="GFY300" s="229"/>
      <c r="GGA300" s="226"/>
      <c r="GGB300" s="225"/>
      <c r="GGC300" s="227"/>
      <c r="GGD300" s="228"/>
      <c r="GGE300" s="229"/>
      <c r="GGG300" s="226"/>
      <c r="GGH300" s="225"/>
      <c r="GGI300" s="227"/>
      <c r="GGJ300" s="228"/>
      <c r="GGK300" s="229"/>
      <c r="GGM300" s="226"/>
      <c r="GGN300" s="225"/>
      <c r="GGO300" s="227"/>
      <c r="GGP300" s="228"/>
      <c r="GGQ300" s="229"/>
      <c r="GGS300" s="226"/>
      <c r="GGT300" s="225"/>
      <c r="GGU300" s="227"/>
      <c r="GGV300" s="228"/>
      <c r="GGW300" s="229"/>
      <c r="GGY300" s="226"/>
      <c r="GGZ300" s="225"/>
      <c r="GHA300" s="227"/>
      <c r="GHB300" s="228"/>
      <c r="GHC300" s="229"/>
      <c r="GHE300" s="226"/>
      <c r="GHF300" s="225"/>
      <c r="GHG300" s="227"/>
      <c r="GHH300" s="228"/>
      <c r="GHI300" s="229"/>
      <c r="GHK300" s="226"/>
      <c r="GHL300" s="225"/>
      <c r="GHM300" s="227"/>
      <c r="GHN300" s="228"/>
      <c r="GHO300" s="229"/>
      <c r="GHQ300" s="226"/>
      <c r="GHR300" s="225"/>
      <c r="GHS300" s="227"/>
      <c r="GHT300" s="228"/>
      <c r="GHU300" s="229"/>
      <c r="GHW300" s="226"/>
      <c r="GHX300" s="225"/>
      <c r="GHY300" s="227"/>
      <c r="GHZ300" s="228"/>
      <c r="GIA300" s="229"/>
      <c r="GIC300" s="226"/>
      <c r="GID300" s="225"/>
      <c r="GIE300" s="227"/>
      <c r="GIF300" s="228"/>
      <c r="GIG300" s="229"/>
      <c r="GII300" s="226"/>
      <c r="GIJ300" s="225"/>
      <c r="GIK300" s="227"/>
      <c r="GIL300" s="228"/>
      <c r="GIM300" s="229"/>
      <c r="GIO300" s="226"/>
      <c r="GIP300" s="225"/>
      <c r="GIQ300" s="227"/>
      <c r="GIR300" s="228"/>
      <c r="GIS300" s="229"/>
      <c r="GIU300" s="226"/>
      <c r="GIV300" s="225"/>
      <c r="GIW300" s="227"/>
      <c r="GIX300" s="228"/>
      <c r="GIY300" s="229"/>
      <c r="GJA300" s="226"/>
      <c r="GJB300" s="225"/>
      <c r="GJC300" s="227"/>
      <c r="GJD300" s="228"/>
      <c r="GJE300" s="229"/>
      <c r="GJG300" s="226"/>
      <c r="GJH300" s="225"/>
      <c r="GJI300" s="227"/>
      <c r="GJJ300" s="228"/>
      <c r="GJK300" s="229"/>
      <c r="GJM300" s="226"/>
      <c r="GJN300" s="225"/>
      <c r="GJO300" s="227"/>
      <c r="GJP300" s="228"/>
      <c r="GJQ300" s="229"/>
      <c r="GJS300" s="226"/>
      <c r="GJT300" s="225"/>
      <c r="GJU300" s="227"/>
      <c r="GJV300" s="228"/>
      <c r="GJW300" s="229"/>
      <c r="GJY300" s="226"/>
      <c r="GJZ300" s="225"/>
      <c r="GKA300" s="227"/>
      <c r="GKB300" s="228"/>
      <c r="GKC300" s="229"/>
      <c r="GKE300" s="226"/>
      <c r="GKF300" s="225"/>
      <c r="GKG300" s="227"/>
      <c r="GKH300" s="228"/>
      <c r="GKI300" s="229"/>
      <c r="GKK300" s="226"/>
      <c r="GKL300" s="225"/>
      <c r="GKM300" s="227"/>
      <c r="GKN300" s="228"/>
      <c r="GKO300" s="229"/>
      <c r="GKQ300" s="226"/>
      <c r="GKR300" s="225"/>
      <c r="GKS300" s="227"/>
      <c r="GKT300" s="228"/>
      <c r="GKU300" s="229"/>
      <c r="GKW300" s="226"/>
      <c r="GKX300" s="225"/>
      <c r="GKY300" s="227"/>
      <c r="GKZ300" s="228"/>
      <c r="GLA300" s="229"/>
      <c r="GLC300" s="226"/>
      <c r="GLD300" s="225"/>
      <c r="GLE300" s="227"/>
      <c r="GLF300" s="228"/>
      <c r="GLG300" s="229"/>
      <c r="GLI300" s="226"/>
      <c r="GLJ300" s="225"/>
      <c r="GLK300" s="227"/>
      <c r="GLL300" s="228"/>
      <c r="GLM300" s="229"/>
      <c r="GLO300" s="226"/>
      <c r="GLP300" s="225"/>
      <c r="GLQ300" s="227"/>
      <c r="GLR300" s="228"/>
      <c r="GLS300" s="229"/>
      <c r="GLU300" s="226"/>
      <c r="GLV300" s="225"/>
      <c r="GLW300" s="227"/>
      <c r="GLX300" s="228"/>
      <c r="GLY300" s="229"/>
      <c r="GMA300" s="226"/>
      <c r="GMB300" s="225"/>
      <c r="GMC300" s="227"/>
      <c r="GMD300" s="228"/>
      <c r="GME300" s="229"/>
      <c r="GMG300" s="226"/>
      <c r="GMH300" s="225"/>
      <c r="GMI300" s="227"/>
      <c r="GMJ300" s="228"/>
      <c r="GMK300" s="229"/>
      <c r="GMM300" s="226"/>
      <c r="GMN300" s="225"/>
      <c r="GMO300" s="227"/>
      <c r="GMP300" s="228"/>
      <c r="GMQ300" s="229"/>
      <c r="GMS300" s="226"/>
      <c r="GMT300" s="225"/>
      <c r="GMU300" s="227"/>
      <c r="GMV300" s="228"/>
      <c r="GMW300" s="229"/>
      <c r="GMY300" s="226"/>
      <c r="GMZ300" s="225"/>
      <c r="GNA300" s="227"/>
      <c r="GNB300" s="228"/>
      <c r="GNC300" s="229"/>
      <c r="GNE300" s="226"/>
      <c r="GNF300" s="225"/>
      <c r="GNG300" s="227"/>
      <c r="GNH300" s="228"/>
      <c r="GNI300" s="229"/>
      <c r="GNK300" s="226"/>
      <c r="GNL300" s="225"/>
      <c r="GNM300" s="227"/>
      <c r="GNN300" s="228"/>
      <c r="GNO300" s="229"/>
      <c r="GNQ300" s="226"/>
      <c r="GNR300" s="225"/>
      <c r="GNS300" s="227"/>
      <c r="GNT300" s="228"/>
      <c r="GNU300" s="229"/>
      <c r="GNW300" s="226"/>
      <c r="GNX300" s="225"/>
      <c r="GNY300" s="227"/>
      <c r="GNZ300" s="228"/>
      <c r="GOA300" s="229"/>
      <c r="GOC300" s="226"/>
      <c r="GOD300" s="225"/>
      <c r="GOE300" s="227"/>
      <c r="GOF300" s="228"/>
      <c r="GOG300" s="229"/>
      <c r="GOI300" s="226"/>
      <c r="GOJ300" s="225"/>
      <c r="GOK300" s="227"/>
      <c r="GOL300" s="228"/>
      <c r="GOM300" s="229"/>
      <c r="GOO300" s="226"/>
      <c r="GOP300" s="225"/>
      <c r="GOQ300" s="227"/>
      <c r="GOR300" s="228"/>
      <c r="GOS300" s="229"/>
      <c r="GOU300" s="226"/>
      <c r="GOV300" s="225"/>
      <c r="GOW300" s="227"/>
      <c r="GOX300" s="228"/>
      <c r="GOY300" s="229"/>
      <c r="GPA300" s="226"/>
      <c r="GPB300" s="225"/>
      <c r="GPC300" s="227"/>
      <c r="GPD300" s="228"/>
      <c r="GPE300" s="229"/>
      <c r="GPG300" s="226"/>
      <c r="GPH300" s="225"/>
      <c r="GPI300" s="227"/>
      <c r="GPJ300" s="228"/>
      <c r="GPK300" s="229"/>
      <c r="GPM300" s="226"/>
      <c r="GPN300" s="225"/>
      <c r="GPO300" s="227"/>
      <c r="GPP300" s="228"/>
      <c r="GPQ300" s="229"/>
      <c r="GPS300" s="226"/>
      <c r="GPT300" s="225"/>
      <c r="GPU300" s="227"/>
      <c r="GPV300" s="228"/>
      <c r="GPW300" s="229"/>
      <c r="GPY300" s="226"/>
      <c r="GPZ300" s="225"/>
      <c r="GQA300" s="227"/>
      <c r="GQB300" s="228"/>
      <c r="GQC300" s="229"/>
      <c r="GQE300" s="226"/>
      <c r="GQF300" s="225"/>
      <c r="GQG300" s="227"/>
      <c r="GQH300" s="228"/>
      <c r="GQI300" s="229"/>
      <c r="GQK300" s="226"/>
      <c r="GQL300" s="225"/>
      <c r="GQM300" s="227"/>
      <c r="GQN300" s="228"/>
      <c r="GQO300" s="229"/>
      <c r="GQQ300" s="226"/>
      <c r="GQR300" s="225"/>
      <c r="GQS300" s="227"/>
      <c r="GQT300" s="228"/>
      <c r="GQU300" s="229"/>
      <c r="GQW300" s="226"/>
      <c r="GQX300" s="225"/>
      <c r="GQY300" s="227"/>
      <c r="GQZ300" s="228"/>
      <c r="GRA300" s="229"/>
      <c r="GRC300" s="226"/>
      <c r="GRD300" s="225"/>
      <c r="GRE300" s="227"/>
      <c r="GRF300" s="228"/>
      <c r="GRG300" s="229"/>
      <c r="GRI300" s="226"/>
      <c r="GRJ300" s="225"/>
      <c r="GRK300" s="227"/>
      <c r="GRL300" s="228"/>
      <c r="GRM300" s="229"/>
      <c r="GRO300" s="226"/>
      <c r="GRP300" s="225"/>
      <c r="GRQ300" s="227"/>
      <c r="GRR300" s="228"/>
      <c r="GRS300" s="229"/>
      <c r="GRU300" s="226"/>
      <c r="GRV300" s="225"/>
      <c r="GRW300" s="227"/>
      <c r="GRX300" s="228"/>
      <c r="GRY300" s="229"/>
      <c r="GSA300" s="226"/>
      <c r="GSB300" s="225"/>
      <c r="GSC300" s="227"/>
      <c r="GSD300" s="228"/>
      <c r="GSE300" s="229"/>
      <c r="GSG300" s="226"/>
      <c r="GSH300" s="225"/>
      <c r="GSI300" s="227"/>
      <c r="GSJ300" s="228"/>
      <c r="GSK300" s="229"/>
      <c r="GSM300" s="226"/>
      <c r="GSN300" s="225"/>
      <c r="GSO300" s="227"/>
      <c r="GSP300" s="228"/>
      <c r="GSQ300" s="229"/>
      <c r="GSS300" s="226"/>
      <c r="GST300" s="225"/>
      <c r="GSU300" s="227"/>
      <c r="GSV300" s="228"/>
      <c r="GSW300" s="229"/>
      <c r="GSY300" s="226"/>
      <c r="GSZ300" s="225"/>
      <c r="GTA300" s="227"/>
      <c r="GTB300" s="228"/>
      <c r="GTC300" s="229"/>
      <c r="GTE300" s="226"/>
      <c r="GTF300" s="225"/>
      <c r="GTG300" s="227"/>
      <c r="GTH300" s="228"/>
      <c r="GTI300" s="229"/>
      <c r="GTK300" s="226"/>
      <c r="GTL300" s="225"/>
      <c r="GTM300" s="227"/>
      <c r="GTN300" s="228"/>
      <c r="GTO300" s="229"/>
      <c r="GTQ300" s="226"/>
      <c r="GTR300" s="225"/>
      <c r="GTS300" s="227"/>
      <c r="GTT300" s="228"/>
      <c r="GTU300" s="229"/>
      <c r="GTW300" s="226"/>
      <c r="GTX300" s="225"/>
      <c r="GTY300" s="227"/>
      <c r="GTZ300" s="228"/>
      <c r="GUA300" s="229"/>
      <c r="GUC300" s="226"/>
      <c r="GUD300" s="225"/>
      <c r="GUE300" s="227"/>
      <c r="GUF300" s="228"/>
      <c r="GUG300" s="229"/>
      <c r="GUI300" s="226"/>
      <c r="GUJ300" s="225"/>
      <c r="GUK300" s="227"/>
      <c r="GUL300" s="228"/>
      <c r="GUM300" s="229"/>
      <c r="GUO300" s="226"/>
      <c r="GUP300" s="225"/>
      <c r="GUQ300" s="227"/>
      <c r="GUR300" s="228"/>
      <c r="GUS300" s="229"/>
      <c r="GUU300" s="226"/>
      <c r="GUV300" s="225"/>
      <c r="GUW300" s="227"/>
      <c r="GUX300" s="228"/>
      <c r="GUY300" s="229"/>
      <c r="GVA300" s="226"/>
      <c r="GVB300" s="225"/>
      <c r="GVC300" s="227"/>
      <c r="GVD300" s="228"/>
      <c r="GVE300" s="229"/>
      <c r="GVG300" s="226"/>
      <c r="GVH300" s="225"/>
      <c r="GVI300" s="227"/>
      <c r="GVJ300" s="228"/>
      <c r="GVK300" s="229"/>
      <c r="GVM300" s="226"/>
      <c r="GVN300" s="225"/>
      <c r="GVO300" s="227"/>
      <c r="GVP300" s="228"/>
      <c r="GVQ300" s="229"/>
      <c r="GVS300" s="226"/>
      <c r="GVT300" s="225"/>
      <c r="GVU300" s="227"/>
      <c r="GVV300" s="228"/>
      <c r="GVW300" s="229"/>
      <c r="GVY300" s="226"/>
      <c r="GVZ300" s="225"/>
      <c r="GWA300" s="227"/>
      <c r="GWB300" s="228"/>
      <c r="GWC300" s="229"/>
      <c r="GWE300" s="226"/>
      <c r="GWF300" s="225"/>
      <c r="GWG300" s="227"/>
      <c r="GWH300" s="228"/>
      <c r="GWI300" s="229"/>
      <c r="GWK300" s="226"/>
      <c r="GWL300" s="225"/>
      <c r="GWM300" s="227"/>
      <c r="GWN300" s="228"/>
      <c r="GWO300" s="229"/>
      <c r="GWQ300" s="226"/>
      <c r="GWR300" s="225"/>
      <c r="GWS300" s="227"/>
      <c r="GWT300" s="228"/>
      <c r="GWU300" s="229"/>
      <c r="GWW300" s="226"/>
      <c r="GWX300" s="225"/>
      <c r="GWY300" s="227"/>
      <c r="GWZ300" s="228"/>
      <c r="GXA300" s="229"/>
      <c r="GXC300" s="226"/>
      <c r="GXD300" s="225"/>
      <c r="GXE300" s="227"/>
      <c r="GXF300" s="228"/>
      <c r="GXG300" s="229"/>
      <c r="GXI300" s="226"/>
      <c r="GXJ300" s="225"/>
      <c r="GXK300" s="227"/>
      <c r="GXL300" s="228"/>
      <c r="GXM300" s="229"/>
      <c r="GXO300" s="226"/>
      <c r="GXP300" s="225"/>
      <c r="GXQ300" s="227"/>
      <c r="GXR300" s="228"/>
      <c r="GXS300" s="229"/>
      <c r="GXU300" s="226"/>
      <c r="GXV300" s="225"/>
      <c r="GXW300" s="227"/>
      <c r="GXX300" s="228"/>
      <c r="GXY300" s="229"/>
      <c r="GYA300" s="226"/>
      <c r="GYB300" s="225"/>
      <c r="GYC300" s="227"/>
      <c r="GYD300" s="228"/>
      <c r="GYE300" s="229"/>
      <c r="GYG300" s="226"/>
      <c r="GYH300" s="225"/>
      <c r="GYI300" s="227"/>
      <c r="GYJ300" s="228"/>
      <c r="GYK300" s="229"/>
      <c r="GYM300" s="226"/>
      <c r="GYN300" s="225"/>
      <c r="GYO300" s="227"/>
      <c r="GYP300" s="228"/>
      <c r="GYQ300" s="229"/>
      <c r="GYS300" s="226"/>
      <c r="GYT300" s="225"/>
      <c r="GYU300" s="227"/>
      <c r="GYV300" s="228"/>
      <c r="GYW300" s="229"/>
      <c r="GYY300" s="226"/>
      <c r="GYZ300" s="225"/>
      <c r="GZA300" s="227"/>
      <c r="GZB300" s="228"/>
      <c r="GZC300" s="229"/>
      <c r="GZE300" s="226"/>
      <c r="GZF300" s="225"/>
      <c r="GZG300" s="227"/>
      <c r="GZH300" s="228"/>
      <c r="GZI300" s="229"/>
      <c r="GZK300" s="226"/>
      <c r="GZL300" s="225"/>
      <c r="GZM300" s="227"/>
      <c r="GZN300" s="228"/>
      <c r="GZO300" s="229"/>
      <c r="GZQ300" s="226"/>
      <c r="GZR300" s="225"/>
      <c r="GZS300" s="227"/>
      <c r="GZT300" s="228"/>
      <c r="GZU300" s="229"/>
      <c r="GZW300" s="226"/>
      <c r="GZX300" s="225"/>
      <c r="GZY300" s="227"/>
      <c r="GZZ300" s="228"/>
      <c r="HAA300" s="229"/>
      <c r="HAC300" s="226"/>
      <c r="HAD300" s="225"/>
      <c r="HAE300" s="227"/>
      <c r="HAF300" s="228"/>
      <c r="HAG300" s="229"/>
      <c r="HAI300" s="226"/>
      <c r="HAJ300" s="225"/>
      <c r="HAK300" s="227"/>
      <c r="HAL300" s="228"/>
      <c r="HAM300" s="229"/>
      <c r="HAO300" s="226"/>
      <c r="HAP300" s="225"/>
      <c r="HAQ300" s="227"/>
      <c r="HAR300" s="228"/>
      <c r="HAS300" s="229"/>
      <c r="HAU300" s="226"/>
      <c r="HAV300" s="225"/>
      <c r="HAW300" s="227"/>
      <c r="HAX300" s="228"/>
      <c r="HAY300" s="229"/>
      <c r="HBA300" s="226"/>
      <c r="HBB300" s="225"/>
      <c r="HBC300" s="227"/>
      <c r="HBD300" s="228"/>
      <c r="HBE300" s="229"/>
      <c r="HBG300" s="226"/>
      <c r="HBH300" s="225"/>
      <c r="HBI300" s="227"/>
      <c r="HBJ300" s="228"/>
      <c r="HBK300" s="229"/>
      <c r="HBM300" s="226"/>
      <c r="HBN300" s="225"/>
      <c r="HBO300" s="227"/>
      <c r="HBP300" s="228"/>
      <c r="HBQ300" s="229"/>
      <c r="HBS300" s="226"/>
      <c r="HBT300" s="225"/>
      <c r="HBU300" s="227"/>
      <c r="HBV300" s="228"/>
      <c r="HBW300" s="229"/>
      <c r="HBY300" s="226"/>
      <c r="HBZ300" s="225"/>
      <c r="HCA300" s="227"/>
      <c r="HCB300" s="228"/>
      <c r="HCC300" s="229"/>
      <c r="HCE300" s="226"/>
      <c r="HCF300" s="225"/>
      <c r="HCG300" s="227"/>
      <c r="HCH300" s="228"/>
      <c r="HCI300" s="229"/>
      <c r="HCK300" s="226"/>
      <c r="HCL300" s="225"/>
      <c r="HCM300" s="227"/>
      <c r="HCN300" s="228"/>
      <c r="HCO300" s="229"/>
      <c r="HCQ300" s="226"/>
      <c r="HCR300" s="225"/>
      <c r="HCS300" s="227"/>
      <c r="HCT300" s="228"/>
      <c r="HCU300" s="229"/>
      <c r="HCW300" s="226"/>
      <c r="HCX300" s="225"/>
      <c r="HCY300" s="227"/>
      <c r="HCZ300" s="228"/>
      <c r="HDA300" s="229"/>
      <c r="HDC300" s="226"/>
      <c r="HDD300" s="225"/>
      <c r="HDE300" s="227"/>
      <c r="HDF300" s="228"/>
      <c r="HDG300" s="229"/>
      <c r="HDI300" s="226"/>
      <c r="HDJ300" s="225"/>
      <c r="HDK300" s="227"/>
      <c r="HDL300" s="228"/>
      <c r="HDM300" s="229"/>
      <c r="HDO300" s="226"/>
      <c r="HDP300" s="225"/>
      <c r="HDQ300" s="227"/>
      <c r="HDR300" s="228"/>
      <c r="HDS300" s="229"/>
      <c r="HDU300" s="226"/>
      <c r="HDV300" s="225"/>
      <c r="HDW300" s="227"/>
      <c r="HDX300" s="228"/>
      <c r="HDY300" s="229"/>
      <c r="HEA300" s="226"/>
      <c r="HEB300" s="225"/>
      <c r="HEC300" s="227"/>
      <c r="HED300" s="228"/>
      <c r="HEE300" s="229"/>
      <c r="HEG300" s="226"/>
      <c r="HEH300" s="225"/>
      <c r="HEI300" s="227"/>
      <c r="HEJ300" s="228"/>
      <c r="HEK300" s="229"/>
      <c r="HEM300" s="226"/>
      <c r="HEN300" s="225"/>
      <c r="HEO300" s="227"/>
      <c r="HEP300" s="228"/>
      <c r="HEQ300" s="229"/>
      <c r="HES300" s="226"/>
      <c r="HET300" s="225"/>
      <c r="HEU300" s="227"/>
      <c r="HEV300" s="228"/>
      <c r="HEW300" s="229"/>
      <c r="HEY300" s="226"/>
      <c r="HEZ300" s="225"/>
      <c r="HFA300" s="227"/>
      <c r="HFB300" s="228"/>
      <c r="HFC300" s="229"/>
      <c r="HFE300" s="226"/>
      <c r="HFF300" s="225"/>
      <c r="HFG300" s="227"/>
      <c r="HFH300" s="228"/>
      <c r="HFI300" s="229"/>
      <c r="HFK300" s="226"/>
      <c r="HFL300" s="225"/>
      <c r="HFM300" s="227"/>
      <c r="HFN300" s="228"/>
      <c r="HFO300" s="229"/>
      <c r="HFQ300" s="226"/>
      <c r="HFR300" s="225"/>
      <c r="HFS300" s="227"/>
      <c r="HFT300" s="228"/>
      <c r="HFU300" s="229"/>
      <c r="HFW300" s="226"/>
      <c r="HFX300" s="225"/>
      <c r="HFY300" s="227"/>
      <c r="HFZ300" s="228"/>
      <c r="HGA300" s="229"/>
      <c r="HGC300" s="226"/>
      <c r="HGD300" s="225"/>
      <c r="HGE300" s="227"/>
      <c r="HGF300" s="228"/>
      <c r="HGG300" s="229"/>
      <c r="HGI300" s="226"/>
      <c r="HGJ300" s="225"/>
      <c r="HGK300" s="227"/>
      <c r="HGL300" s="228"/>
      <c r="HGM300" s="229"/>
      <c r="HGO300" s="226"/>
      <c r="HGP300" s="225"/>
      <c r="HGQ300" s="227"/>
      <c r="HGR300" s="228"/>
      <c r="HGS300" s="229"/>
      <c r="HGU300" s="226"/>
      <c r="HGV300" s="225"/>
      <c r="HGW300" s="227"/>
      <c r="HGX300" s="228"/>
      <c r="HGY300" s="229"/>
      <c r="HHA300" s="226"/>
      <c r="HHB300" s="225"/>
      <c r="HHC300" s="227"/>
      <c r="HHD300" s="228"/>
      <c r="HHE300" s="229"/>
      <c r="HHG300" s="226"/>
      <c r="HHH300" s="225"/>
      <c r="HHI300" s="227"/>
      <c r="HHJ300" s="228"/>
      <c r="HHK300" s="229"/>
      <c r="HHM300" s="226"/>
      <c r="HHN300" s="225"/>
      <c r="HHO300" s="227"/>
      <c r="HHP300" s="228"/>
      <c r="HHQ300" s="229"/>
      <c r="HHS300" s="226"/>
      <c r="HHT300" s="225"/>
      <c r="HHU300" s="227"/>
      <c r="HHV300" s="228"/>
      <c r="HHW300" s="229"/>
      <c r="HHY300" s="226"/>
      <c r="HHZ300" s="225"/>
      <c r="HIA300" s="227"/>
      <c r="HIB300" s="228"/>
      <c r="HIC300" s="229"/>
      <c r="HIE300" s="226"/>
      <c r="HIF300" s="225"/>
      <c r="HIG300" s="227"/>
      <c r="HIH300" s="228"/>
      <c r="HII300" s="229"/>
      <c r="HIK300" s="226"/>
      <c r="HIL300" s="225"/>
      <c r="HIM300" s="227"/>
      <c r="HIN300" s="228"/>
      <c r="HIO300" s="229"/>
      <c r="HIQ300" s="226"/>
      <c r="HIR300" s="225"/>
      <c r="HIS300" s="227"/>
      <c r="HIT300" s="228"/>
      <c r="HIU300" s="229"/>
      <c r="HIW300" s="226"/>
      <c r="HIX300" s="225"/>
      <c r="HIY300" s="227"/>
      <c r="HIZ300" s="228"/>
      <c r="HJA300" s="229"/>
      <c r="HJC300" s="226"/>
      <c r="HJD300" s="225"/>
      <c r="HJE300" s="227"/>
      <c r="HJF300" s="228"/>
      <c r="HJG300" s="229"/>
      <c r="HJI300" s="226"/>
      <c r="HJJ300" s="225"/>
      <c r="HJK300" s="227"/>
      <c r="HJL300" s="228"/>
      <c r="HJM300" s="229"/>
      <c r="HJO300" s="226"/>
      <c r="HJP300" s="225"/>
      <c r="HJQ300" s="227"/>
      <c r="HJR300" s="228"/>
      <c r="HJS300" s="229"/>
      <c r="HJU300" s="226"/>
      <c r="HJV300" s="225"/>
      <c r="HJW300" s="227"/>
      <c r="HJX300" s="228"/>
      <c r="HJY300" s="229"/>
      <c r="HKA300" s="226"/>
      <c r="HKB300" s="225"/>
      <c r="HKC300" s="227"/>
      <c r="HKD300" s="228"/>
      <c r="HKE300" s="229"/>
      <c r="HKG300" s="226"/>
      <c r="HKH300" s="225"/>
      <c r="HKI300" s="227"/>
      <c r="HKJ300" s="228"/>
      <c r="HKK300" s="229"/>
      <c r="HKM300" s="226"/>
      <c r="HKN300" s="225"/>
      <c r="HKO300" s="227"/>
      <c r="HKP300" s="228"/>
      <c r="HKQ300" s="229"/>
      <c r="HKS300" s="226"/>
      <c r="HKT300" s="225"/>
      <c r="HKU300" s="227"/>
      <c r="HKV300" s="228"/>
      <c r="HKW300" s="229"/>
      <c r="HKY300" s="226"/>
      <c r="HKZ300" s="225"/>
      <c r="HLA300" s="227"/>
      <c r="HLB300" s="228"/>
      <c r="HLC300" s="229"/>
      <c r="HLE300" s="226"/>
      <c r="HLF300" s="225"/>
      <c r="HLG300" s="227"/>
      <c r="HLH300" s="228"/>
      <c r="HLI300" s="229"/>
      <c r="HLK300" s="226"/>
      <c r="HLL300" s="225"/>
      <c r="HLM300" s="227"/>
      <c r="HLN300" s="228"/>
      <c r="HLO300" s="229"/>
      <c r="HLQ300" s="226"/>
      <c r="HLR300" s="225"/>
      <c r="HLS300" s="227"/>
      <c r="HLT300" s="228"/>
      <c r="HLU300" s="229"/>
      <c r="HLW300" s="226"/>
      <c r="HLX300" s="225"/>
      <c r="HLY300" s="227"/>
      <c r="HLZ300" s="228"/>
      <c r="HMA300" s="229"/>
      <c r="HMC300" s="226"/>
      <c r="HMD300" s="225"/>
      <c r="HME300" s="227"/>
      <c r="HMF300" s="228"/>
      <c r="HMG300" s="229"/>
      <c r="HMI300" s="226"/>
      <c r="HMJ300" s="225"/>
      <c r="HMK300" s="227"/>
      <c r="HML300" s="228"/>
      <c r="HMM300" s="229"/>
      <c r="HMO300" s="226"/>
      <c r="HMP300" s="225"/>
      <c r="HMQ300" s="227"/>
      <c r="HMR300" s="228"/>
      <c r="HMS300" s="229"/>
      <c r="HMU300" s="226"/>
      <c r="HMV300" s="225"/>
      <c r="HMW300" s="227"/>
      <c r="HMX300" s="228"/>
      <c r="HMY300" s="229"/>
      <c r="HNA300" s="226"/>
      <c r="HNB300" s="225"/>
      <c r="HNC300" s="227"/>
      <c r="HND300" s="228"/>
      <c r="HNE300" s="229"/>
      <c r="HNG300" s="226"/>
      <c r="HNH300" s="225"/>
      <c r="HNI300" s="227"/>
      <c r="HNJ300" s="228"/>
      <c r="HNK300" s="229"/>
      <c r="HNM300" s="226"/>
      <c r="HNN300" s="225"/>
      <c r="HNO300" s="227"/>
      <c r="HNP300" s="228"/>
      <c r="HNQ300" s="229"/>
      <c r="HNS300" s="226"/>
      <c r="HNT300" s="225"/>
      <c r="HNU300" s="227"/>
      <c r="HNV300" s="228"/>
      <c r="HNW300" s="229"/>
      <c r="HNY300" s="226"/>
      <c r="HNZ300" s="225"/>
      <c r="HOA300" s="227"/>
      <c r="HOB300" s="228"/>
      <c r="HOC300" s="229"/>
      <c r="HOE300" s="226"/>
      <c r="HOF300" s="225"/>
      <c r="HOG300" s="227"/>
      <c r="HOH300" s="228"/>
      <c r="HOI300" s="229"/>
      <c r="HOK300" s="226"/>
      <c r="HOL300" s="225"/>
      <c r="HOM300" s="227"/>
      <c r="HON300" s="228"/>
      <c r="HOO300" s="229"/>
      <c r="HOQ300" s="226"/>
      <c r="HOR300" s="225"/>
      <c r="HOS300" s="227"/>
      <c r="HOT300" s="228"/>
      <c r="HOU300" s="229"/>
      <c r="HOW300" s="226"/>
      <c r="HOX300" s="225"/>
      <c r="HOY300" s="227"/>
      <c r="HOZ300" s="228"/>
      <c r="HPA300" s="229"/>
      <c r="HPC300" s="226"/>
      <c r="HPD300" s="225"/>
      <c r="HPE300" s="227"/>
      <c r="HPF300" s="228"/>
      <c r="HPG300" s="229"/>
      <c r="HPI300" s="226"/>
      <c r="HPJ300" s="225"/>
      <c r="HPK300" s="227"/>
      <c r="HPL300" s="228"/>
      <c r="HPM300" s="229"/>
      <c r="HPO300" s="226"/>
      <c r="HPP300" s="225"/>
      <c r="HPQ300" s="227"/>
      <c r="HPR300" s="228"/>
      <c r="HPS300" s="229"/>
      <c r="HPU300" s="226"/>
      <c r="HPV300" s="225"/>
      <c r="HPW300" s="227"/>
      <c r="HPX300" s="228"/>
      <c r="HPY300" s="229"/>
      <c r="HQA300" s="226"/>
      <c r="HQB300" s="225"/>
      <c r="HQC300" s="227"/>
      <c r="HQD300" s="228"/>
      <c r="HQE300" s="229"/>
      <c r="HQG300" s="226"/>
      <c r="HQH300" s="225"/>
      <c r="HQI300" s="227"/>
      <c r="HQJ300" s="228"/>
      <c r="HQK300" s="229"/>
      <c r="HQM300" s="226"/>
      <c r="HQN300" s="225"/>
      <c r="HQO300" s="227"/>
      <c r="HQP300" s="228"/>
      <c r="HQQ300" s="229"/>
      <c r="HQS300" s="226"/>
      <c r="HQT300" s="225"/>
      <c r="HQU300" s="227"/>
      <c r="HQV300" s="228"/>
      <c r="HQW300" s="229"/>
      <c r="HQY300" s="226"/>
      <c r="HQZ300" s="225"/>
      <c r="HRA300" s="227"/>
      <c r="HRB300" s="228"/>
      <c r="HRC300" s="229"/>
      <c r="HRE300" s="226"/>
      <c r="HRF300" s="225"/>
      <c r="HRG300" s="227"/>
      <c r="HRH300" s="228"/>
      <c r="HRI300" s="229"/>
      <c r="HRK300" s="226"/>
      <c r="HRL300" s="225"/>
      <c r="HRM300" s="227"/>
      <c r="HRN300" s="228"/>
      <c r="HRO300" s="229"/>
      <c r="HRQ300" s="226"/>
      <c r="HRR300" s="225"/>
      <c r="HRS300" s="227"/>
      <c r="HRT300" s="228"/>
      <c r="HRU300" s="229"/>
      <c r="HRW300" s="226"/>
      <c r="HRX300" s="225"/>
      <c r="HRY300" s="227"/>
      <c r="HRZ300" s="228"/>
      <c r="HSA300" s="229"/>
      <c r="HSC300" s="226"/>
      <c r="HSD300" s="225"/>
      <c r="HSE300" s="227"/>
      <c r="HSF300" s="228"/>
      <c r="HSG300" s="229"/>
      <c r="HSI300" s="226"/>
      <c r="HSJ300" s="225"/>
      <c r="HSK300" s="227"/>
      <c r="HSL300" s="228"/>
      <c r="HSM300" s="229"/>
      <c r="HSO300" s="226"/>
      <c r="HSP300" s="225"/>
      <c r="HSQ300" s="227"/>
      <c r="HSR300" s="228"/>
      <c r="HSS300" s="229"/>
      <c r="HSU300" s="226"/>
      <c r="HSV300" s="225"/>
      <c r="HSW300" s="227"/>
      <c r="HSX300" s="228"/>
      <c r="HSY300" s="229"/>
      <c r="HTA300" s="226"/>
      <c r="HTB300" s="225"/>
      <c r="HTC300" s="227"/>
      <c r="HTD300" s="228"/>
      <c r="HTE300" s="229"/>
      <c r="HTG300" s="226"/>
      <c r="HTH300" s="225"/>
      <c r="HTI300" s="227"/>
      <c r="HTJ300" s="228"/>
      <c r="HTK300" s="229"/>
      <c r="HTM300" s="226"/>
      <c r="HTN300" s="225"/>
      <c r="HTO300" s="227"/>
      <c r="HTP300" s="228"/>
      <c r="HTQ300" s="229"/>
      <c r="HTS300" s="226"/>
      <c r="HTT300" s="225"/>
      <c r="HTU300" s="227"/>
      <c r="HTV300" s="228"/>
      <c r="HTW300" s="229"/>
      <c r="HTY300" s="226"/>
      <c r="HTZ300" s="225"/>
      <c r="HUA300" s="227"/>
      <c r="HUB300" s="228"/>
      <c r="HUC300" s="229"/>
      <c r="HUE300" s="226"/>
      <c r="HUF300" s="225"/>
      <c r="HUG300" s="227"/>
      <c r="HUH300" s="228"/>
      <c r="HUI300" s="229"/>
      <c r="HUK300" s="226"/>
      <c r="HUL300" s="225"/>
      <c r="HUM300" s="227"/>
      <c r="HUN300" s="228"/>
      <c r="HUO300" s="229"/>
      <c r="HUQ300" s="226"/>
      <c r="HUR300" s="225"/>
      <c r="HUS300" s="227"/>
      <c r="HUT300" s="228"/>
      <c r="HUU300" s="229"/>
      <c r="HUW300" s="226"/>
      <c r="HUX300" s="225"/>
      <c r="HUY300" s="227"/>
      <c r="HUZ300" s="228"/>
      <c r="HVA300" s="229"/>
      <c r="HVC300" s="226"/>
      <c r="HVD300" s="225"/>
      <c r="HVE300" s="227"/>
      <c r="HVF300" s="228"/>
      <c r="HVG300" s="229"/>
      <c r="HVI300" s="226"/>
      <c r="HVJ300" s="225"/>
      <c r="HVK300" s="227"/>
      <c r="HVL300" s="228"/>
      <c r="HVM300" s="229"/>
      <c r="HVO300" s="226"/>
      <c r="HVP300" s="225"/>
      <c r="HVQ300" s="227"/>
      <c r="HVR300" s="228"/>
      <c r="HVS300" s="229"/>
      <c r="HVU300" s="226"/>
      <c r="HVV300" s="225"/>
      <c r="HVW300" s="227"/>
      <c r="HVX300" s="228"/>
      <c r="HVY300" s="229"/>
      <c r="HWA300" s="226"/>
      <c r="HWB300" s="225"/>
      <c r="HWC300" s="227"/>
      <c r="HWD300" s="228"/>
      <c r="HWE300" s="229"/>
      <c r="HWG300" s="226"/>
      <c r="HWH300" s="225"/>
      <c r="HWI300" s="227"/>
      <c r="HWJ300" s="228"/>
      <c r="HWK300" s="229"/>
      <c r="HWM300" s="226"/>
      <c r="HWN300" s="225"/>
      <c r="HWO300" s="227"/>
      <c r="HWP300" s="228"/>
      <c r="HWQ300" s="229"/>
      <c r="HWS300" s="226"/>
      <c r="HWT300" s="225"/>
      <c r="HWU300" s="227"/>
      <c r="HWV300" s="228"/>
      <c r="HWW300" s="229"/>
      <c r="HWY300" s="226"/>
      <c r="HWZ300" s="225"/>
      <c r="HXA300" s="227"/>
      <c r="HXB300" s="228"/>
      <c r="HXC300" s="229"/>
      <c r="HXE300" s="226"/>
      <c r="HXF300" s="225"/>
      <c r="HXG300" s="227"/>
      <c r="HXH300" s="228"/>
      <c r="HXI300" s="229"/>
      <c r="HXK300" s="226"/>
      <c r="HXL300" s="225"/>
      <c r="HXM300" s="227"/>
      <c r="HXN300" s="228"/>
      <c r="HXO300" s="229"/>
      <c r="HXQ300" s="226"/>
      <c r="HXR300" s="225"/>
      <c r="HXS300" s="227"/>
      <c r="HXT300" s="228"/>
      <c r="HXU300" s="229"/>
      <c r="HXW300" s="226"/>
      <c r="HXX300" s="225"/>
      <c r="HXY300" s="227"/>
      <c r="HXZ300" s="228"/>
      <c r="HYA300" s="229"/>
      <c r="HYC300" s="226"/>
      <c r="HYD300" s="225"/>
      <c r="HYE300" s="227"/>
      <c r="HYF300" s="228"/>
      <c r="HYG300" s="229"/>
      <c r="HYI300" s="226"/>
      <c r="HYJ300" s="225"/>
      <c r="HYK300" s="227"/>
      <c r="HYL300" s="228"/>
      <c r="HYM300" s="229"/>
      <c r="HYO300" s="226"/>
      <c r="HYP300" s="225"/>
      <c r="HYQ300" s="227"/>
      <c r="HYR300" s="228"/>
      <c r="HYS300" s="229"/>
      <c r="HYU300" s="226"/>
      <c r="HYV300" s="225"/>
      <c r="HYW300" s="227"/>
      <c r="HYX300" s="228"/>
      <c r="HYY300" s="229"/>
      <c r="HZA300" s="226"/>
      <c r="HZB300" s="225"/>
      <c r="HZC300" s="227"/>
      <c r="HZD300" s="228"/>
      <c r="HZE300" s="229"/>
      <c r="HZG300" s="226"/>
      <c r="HZH300" s="225"/>
      <c r="HZI300" s="227"/>
      <c r="HZJ300" s="228"/>
      <c r="HZK300" s="229"/>
      <c r="HZM300" s="226"/>
      <c r="HZN300" s="225"/>
      <c r="HZO300" s="227"/>
      <c r="HZP300" s="228"/>
      <c r="HZQ300" s="229"/>
      <c r="HZS300" s="226"/>
      <c r="HZT300" s="225"/>
      <c r="HZU300" s="227"/>
      <c r="HZV300" s="228"/>
      <c r="HZW300" s="229"/>
      <c r="HZY300" s="226"/>
      <c r="HZZ300" s="225"/>
      <c r="IAA300" s="227"/>
      <c r="IAB300" s="228"/>
      <c r="IAC300" s="229"/>
      <c r="IAE300" s="226"/>
      <c r="IAF300" s="225"/>
      <c r="IAG300" s="227"/>
      <c r="IAH300" s="228"/>
      <c r="IAI300" s="229"/>
      <c r="IAK300" s="226"/>
      <c r="IAL300" s="225"/>
      <c r="IAM300" s="227"/>
      <c r="IAN300" s="228"/>
      <c r="IAO300" s="229"/>
      <c r="IAQ300" s="226"/>
      <c r="IAR300" s="225"/>
      <c r="IAS300" s="227"/>
      <c r="IAT300" s="228"/>
      <c r="IAU300" s="229"/>
      <c r="IAW300" s="226"/>
      <c r="IAX300" s="225"/>
      <c r="IAY300" s="227"/>
      <c r="IAZ300" s="228"/>
      <c r="IBA300" s="229"/>
      <c r="IBC300" s="226"/>
      <c r="IBD300" s="225"/>
      <c r="IBE300" s="227"/>
      <c r="IBF300" s="228"/>
      <c r="IBG300" s="229"/>
      <c r="IBI300" s="226"/>
      <c r="IBJ300" s="225"/>
      <c r="IBK300" s="227"/>
      <c r="IBL300" s="228"/>
      <c r="IBM300" s="229"/>
      <c r="IBO300" s="226"/>
      <c r="IBP300" s="225"/>
      <c r="IBQ300" s="227"/>
      <c r="IBR300" s="228"/>
      <c r="IBS300" s="229"/>
      <c r="IBU300" s="226"/>
      <c r="IBV300" s="225"/>
      <c r="IBW300" s="227"/>
      <c r="IBX300" s="228"/>
      <c r="IBY300" s="229"/>
      <c r="ICA300" s="226"/>
      <c r="ICB300" s="225"/>
      <c r="ICC300" s="227"/>
      <c r="ICD300" s="228"/>
      <c r="ICE300" s="229"/>
      <c r="ICG300" s="226"/>
      <c r="ICH300" s="225"/>
      <c r="ICI300" s="227"/>
      <c r="ICJ300" s="228"/>
      <c r="ICK300" s="229"/>
      <c r="ICM300" s="226"/>
      <c r="ICN300" s="225"/>
      <c r="ICO300" s="227"/>
      <c r="ICP300" s="228"/>
      <c r="ICQ300" s="229"/>
      <c r="ICS300" s="226"/>
      <c r="ICT300" s="225"/>
      <c r="ICU300" s="227"/>
      <c r="ICV300" s="228"/>
      <c r="ICW300" s="229"/>
      <c r="ICY300" s="226"/>
      <c r="ICZ300" s="225"/>
      <c r="IDA300" s="227"/>
      <c r="IDB300" s="228"/>
      <c r="IDC300" s="229"/>
      <c r="IDE300" s="226"/>
      <c r="IDF300" s="225"/>
      <c r="IDG300" s="227"/>
      <c r="IDH300" s="228"/>
      <c r="IDI300" s="229"/>
      <c r="IDK300" s="226"/>
      <c r="IDL300" s="225"/>
      <c r="IDM300" s="227"/>
      <c r="IDN300" s="228"/>
      <c r="IDO300" s="229"/>
      <c r="IDQ300" s="226"/>
      <c r="IDR300" s="225"/>
      <c r="IDS300" s="227"/>
      <c r="IDT300" s="228"/>
      <c r="IDU300" s="229"/>
      <c r="IDW300" s="226"/>
      <c r="IDX300" s="225"/>
      <c r="IDY300" s="227"/>
      <c r="IDZ300" s="228"/>
      <c r="IEA300" s="229"/>
      <c r="IEC300" s="226"/>
      <c r="IED300" s="225"/>
      <c r="IEE300" s="227"/>
      <c r="IEF300" s="228"/>
      <c r="IEG300" s="229"/>
      <c r="IEI300" s="226"/>
      <c r="IEJ300" s="225"/>
      <c r="IEK300" s="227"/>
      <c r="IEL300" s="228"/>
      <c r="IEM300" s="229"/>
      <c r="IEO300" s="226"/>
      <c r="IEP300" s="225"/>
      <c r="IEQ300" s="227"/>
      <c r="IER300" s="228"/>
      <c r="IES300" s="229"/>
      <c r="IEU300" s="226"/>
      <c r="IEV300" s="225"/>
      <c r="IEW300" s="227"/>
      <c r="IEX300" s="228"/>
      <c r="IEY300" s="229"/>
      <c r="IFA300" s="226"/>
      <c r="IFB300" s="225"/>
      <c r="IFC300" s="227"/>
      <c r="IFD300" s="228"/>
      <c r="IFE300" s="229"/>
      <c r="IFG300" s="226"/>
      <c r="IFH300" s="225"/>
      <c r="IFI300" s="227"/>
      <c r="IFJ300" s="228"/>
      <c r="IFK300" s="229"/>
      <c r="IFM300" s="226"/>
      <c r="IFN300" s="225"/>
      <c r="IFO300" s="227"/>
      <c r="IFP300" s="228"/>
      <c r="IFQ300" s="229"/>
      <c r="IFS300" s="226"/>
      <c r="IFT300" s="225"/>
      <c r="IFU300" s="227"/>
      <c r="IFV300" s="228"/>
      <c r="IFW300" s="229"/>
      <c r="IFY300" s="226"/>
      <c r="IFZ300" s="225"/>
      <c r="IGA300" s="227"/>
      <c r="IGB300" s="228"/>
      <c r="IGC300" s="229"/>
      <c r="IGE300" s="226"/>
      <c r="IGF300" s="225"/>
      <c r="IGG300" s="227"/>
      <c r="IGH300" s="228"/>
      <c r="IGI300" s="229"/>
      <c r="IGK300" s="226"/>
      <c r="IGL300" s="225"/>
      <c r="IGM300" s="227"/>
      <c r="IGN300" s="228"/>
      <c r="IGO300" s="229"/>
      <c r="IGQ300" s="226"/>
      <c r="IGR300" s="225"/>
      <c r="IGS300" s="227"/>
      <c r="IGT300" s="228"/>
      <c r="IGU300" s="229"/>
      <c r="IGW300" s="226"/>
      <c r="IGX300" s="225"/>
      <c r="IGY300" s="227"/>
      <c r="IGZ300" s="228"/>
      <c r="IHA300" s="229"/>
      <c r="IHC300" s="226"/>
      <c r="IHD300" s="225"/>
      <c r="IHE300" s="227"/>
      <c r="IHF300" s="228"/>
      <c r="IHG300" s="229"/>
      <c r="IHI300" s="226"/>
      <c r="IHJ300" s="225"/>
      <c r="IHK300" s="227"/>
      <c r="IHL300" s="228"/>
      <c r="IHM300" s="229"/>
      <c r="IHO300" s="226"/>
      <c r="IHP300" s="225"/>
      <c r="IHQ300" s="227"/>
      <c r="IHR300" s="228"/>
      <c r="IHS300" s="229"/>
      <c r="IHU300" s="226"/>
      <c r="IHV300" s="225"/>
      <c r="IHW300" s="227"/>
      <c r="IHX300" s="228"/>
      <c r="IHY300" s="229"/>
      <c r="IIA300" s="226"/>
      <c r="IIB300" s="225"/>
      <c r="IIC300" s="227"/>
      <c r="IID300" s="228"/>
      <c r="IIE300" s="229"/>
      <c r="IIG300" s="226"/>
      <c r="IIH300" s="225"/>
      <c r="III300" s="227"/>
      <c r="IIJ300" s="228"/>
      <c r="IIK300" s="229"/>
      <c r="IIM300" s="226"/>
      <c r="IIN300" s="225"/>
      <c r="IIO300" s="227"/>
      <c r="IIP300" s="228"/>
      <c r="IIQ300" s="229"/>
      <c r="IIS300" s="226"/>
      <c r="IIT300" s="225"/>
      <c r="IIU300" s="227"/>
      <c r="IIV300" s="228"/>
      <c r="IIW300" s="229"/>
      <c r="IIY300" s="226"/>
      <c r="IIZ300" s="225"/>
      <c r="IJA300" s="227"/>
      <c r="IJB300" s="228"/>
      <c r="IJC300" s="229"/>
      <c r="IJE300" s="226"/>
      <c r="IJF300" s="225"/>
      <c r="IJG300" s="227"/>
      <c r="IJH300" s="228"/>
      <c r="IJI300" s="229"/>
      <c r="IJK300" s="226"/>
      <c r="IJL300" s="225"/>
      <c r="IJM300" s="227"/>
      <c r="IJN300" s="228"/>
      <c r="IJO300" s="229"/>
      <c r="IJQ300" s="226"/>
      <c r="IJR300" s="225"/>
      <c r="IJS300" s="227"/>
      <c r="IJT300" s="228"/>
      <c r="IJU300" s="229"/>
      <c r="IJW300" s="226"/>
      <c r="IJX300" s="225"/>
      <c r="IJY300" s="227"/>
      <c r="IJZ300" s="228"/>
      <c r="IKA300" s="229"/>
      <c r="IKC300" s="226"/>
      <c r="IKD300" s="225"/>
      <c r="IKE300" s="227"/>
      <c r="IKF300" s="228"/>
      <c r="IKG300" s="229"/>
      <c r="IKI300" s="226"/>
      <c r="IKJ300" s="225"/>
      <c r="IKK300" s="227"/>
      <c r="IKL300" s="228"/>
      <c r="IKM300" s="229"/>
      <c r="IKO300" s="226"/>
      <c r="IKP300" s="225"/>
      <c r="IKQ300" s="227"/>
      <c r="IKR300" s="228"/>
      <c r="IKS300" s="229"/>
      <c r="IKU300" s="226"/>
      <c r="IKV300" s="225"/>
      <c r="IKW300" s="227"/>
      <c r="IKX300" s="228"/>
      <c r="IKY300" s="229"/>
      <c r="ILA300" s="226"/>
      <c r="ILB300" s="225"/>
      <c r="ILC300" s="227"/>
      <c r="ILD300" s="228"/>
      <c r="ILE300" s="229"/>
      <c r="ILG300" s="226"/>
      <c r="ILH300" s="225"/>
      <c r="ILI300" s="227"/>
      <c r="ILJ300" s="228"/>
      <c r="ILK300" s="229"/>
      <c r="ILM300" s="226"/>
      <c r="ILN300" s="225"/>
      <c r="ILO300" s="227"/>
      <c r="ILP300" s="228"/>
      <c r="ILQ300" s="229"/>
      <c r="ILS300" s="226"/>
      <c r="ILT300" s="225"/>
      <c r="ILU300" s="227"/>
      <c r="ILV300" s="228"/>
      <c r="ILW300" s="229"/>
      <c r="ILY300" s="226"/>
      <c r="ILZ300" s="225"/>
      <c r="IMA300" s="227"/>
      <c r="IMB300" s="228"/>
      <c r="IMC300" s="229"/>
      <c r="IME300" s="226"/>
      <c r="IMF300" s="225"/>
      <c r="IMG300" s="227"/>
      <c r="IMH300" s="228"/>
      <c r="IMI300" s="229"/>
      <c r="IMK300" s="226"/>
      <c r="IML300" s="225"/>
      <c r="IMM300" s="227"/>
      <c r="IMN300" s="228"/>
      <c r="IMO300" s="229"/>
      <c r="IMQ300" s="226"/>
      <c r="IMR300" s="225"/>
      <c r="IMS300" s="227"/>
      <c r="IMT300" s="228"/>
      <c r="IMU300" s="229"/>
      <c r="IMW300" s="226"/>
      <c r="IMX300" s="225"/>
      <c r="IMY300" s="227"/>
      <c r="IMZ300" s="228"/>
      <c r="INA300" s="229"/>
      <c r="INC300" s="226"/>
      <c r="IND300" s="225"/>
      <c r="INE300" s="227"/>
      <c r="INF300" s="228"/>
      <c r="ING300" s="229"/>
      <c r="INI300" s="226"/>
      <c r="INJ300" s="225"/>
      <c r="INK300" s="227"/>
      <c r="INL300" s="228"/>
      <c r="INM300" s="229"/>
      <c r="INO300" s="226"/>
      <c r="INP300" s="225"/>
      <c r="INQ300" s="227"/>
      <c r="INR300" s="228"/>
      <c r="INS300" s="229"/>
      <c r="INU300" s="226"/>
      <c r="INV300" s="225"/>
      <c r="INW300" s="227"/>
      <c r="INX300" s="228"/>
      <c r="INY300" s="229"/>
      <c r="IOA300" s="226"/>
      <c r="IOB300" s="225"/>
      <c r="IOC300" s="227"/>
      <c r="IOD300" s="228"/>
      <c r="IOE300" s="229"/>
      <c r="IOG300" s="226"/>
      <c r="IOH300" s="225"/>
      <c r="IOI300" s="227"/>
      <c r="IOJ300" s="228"/>
      <c r="IOK300" s="229"/>
      <c r="IOM300" s="226"/>
      <c r="ION300" s="225"/>
      <c r="IOO300" s="227"/>
      <c r="IOP300" s="228"/>
      <c r="IOQ300" s="229"/>
      <c r="IOS300" s="226"/>
      <c r="IOT300" s="225"/>
      <c r="IOU300" s="227"/>
      <c r="IOV300" s="228"/>
      <c r="IOW300" s="229"/>
      <c r="IOY300" s="226"/>
      <c r="IOZ300" s="225"/>
      <c r="IPA300" s="227"/>
      <c r="IPB300" s="228"/>
      <c r="IPC300" s="229"/>
      <c r="IPE300" s="226"/>
      <c r="IPF300" s="225"/>
      <c r="IPG300" s="227"/>
      <c r="IPH300" s="228"/>
      <c r="IPI300" s="229"/>
      <c r="IPK300" s="226"/>
      <c r="IPL300" s="225"/>
      <c r="IPM300" s="227"/>
      <c r="IPN300" s="228"/>
      <c r="IPO300" s="229"/>
      <c r="IPQ300" s="226"/>
      <c r="IPR300" s="225"/>
      <c r="IPS300" s="227"/>
      <c r="IPT300" s="228"/>
      <c r="IPU300" s="229"/>
      <c r="IPW300" s="226"/>
      <c r="IPX300" s="225"/>
      <c r="IPY300" s="227"/>
      <c r="IPZ300" s="228"/>
      <c r="IQA300" s="229"/>
      <c r="IQC300" s="226"/>
      <c r="IQD300" s="225"/>
      <c r="IQE300" s="227"/>
      <c r="IQF300" s="228"/>
      <c r="IQG300" s="229"/>
      <c r="IQI300" s="226"/>
      <c r="IQJ300" s="225"/>
      <c r="IQK300" s="227"/>
      <c r="IQL300" s="228"/>
      <c r="IQM300" s="229"/>
      <c r="IQO300" s="226"/>
      <c r="IQP300" s="225"/>
      <c r="IQQ300" s="227"/>
      <c r="IQR300" s="228"/>
      <c r="IQS300" s="229"/>
      <c r="IQU300" s="226"/>
      <c r="IQV300" s="225"/>
      <c r="IQW300" s="227"/>
      <c r="IQX300" s="228"/>
      <c r="IQY300" s="229"/>
      <c r="IRA300" s="226"/>
      <c r="IRB300" s="225"/>
      <c r="IRC300" s="227"/>
      <c r="IRD300" s="228"/>
      <c r="IRE300" s="229"/>
      <c r="IRG300" s="226"/>
      <c r="IRH300" s="225"/>
      <c r="IRI300" s="227"/>
      <c r="IRJ300" s="228"/>
      <c r="IRK300" s="229"/>
      <c r="IRM300" s="226"/>
      <c r="IRN300" s="225"/>
      <c r="IRO300" s="227"/>
      <c r="IRP300" s="228"/>
      <c r="IRQ300" s="229"/>
      <c r="IRS300" s="226"/>
      <c r="IRT300" s="225"/>
      <c r="IRU300" s="227"/>
      <c r="IRV300" s="228"/>
      <c r="IRW300" s="229"/>
      <c r="IRY300" s="226"/>
      <c r="IRZ300" s="225"/>
      <c r="ISA300" s="227"/>
      <c r="ISB300" s="228"/>
      <c r="ISC300" s="229"/>
      <c r="ISE300" s="226"/>
      <c r="ISF300" s="225"/>
      <c r="ISG300" s="227"/>
      <c r="ISH300" s="228"/>
      <c r="ISI300" s="229"/>
      <c r="ISK300" s="226"/>
      <c r="ISL300" s="225"/>
      <c r="ISM300" s="227"/>
      <c r="ISN300" s="228"/>
      <c r="ISO300" s="229"/>
      <c r="ISQ300" s="226"/>
      <c r="ISR300" s="225"/>
      <c r="ISS300" s="227"/>
      <c r="IST300" s="228"/>
      <c r="ISU300" s="229"/>
      <c r="ISW300" s="226"/>
      <c r="ISX300" s="225"/>
      <c r="ISY300" s="227"/>
      <c r="ISZ300" s="228"/>
      <c r="ITA300" s="229"/>
      <c r="ITC300" s="226"/>
      <c r="ITD300" s="225"/>
      <c r="ITE300" s="227"/>
      <c r="ITF300" s="228"/>
      <c r="ITG300" s="229"/>
      <c r="ITI300" s="226"/>
      <c r="ITJ300" s="225"/>
      <c r="ITK300" s="227"/>
      <c r="ITL300" s="228"/>
      <c r="ITM300" s="229"/>
      <c r="ITO300" s="226"/>
      <c r="ITP300" s="225"/>
      <c r="ITQ300" s="227"/>
      <c r="ITR300" s="228"/>
      <c r="ITS300" s="229"/>
      <c r="ITU300" s="226"/>
      <c r="ITV300" s="225"/>
      <c r="ITW300" s="227"/>
      <c r="ITX300" s="228"/>
      <c r="ITY300" s="229"/>
      <c r="IUA300" s="226"/>
      <c r="IUB300" s="225"/>
      <c r="IUC300" s="227"/>
      <c r="IUD300" s="228"/>
      <c r="IUE300" s="229"/>
      <c r="IUG300" s="226"/>
      <c r="IUH300" s="225"/>
      <c r="IUI300" s="227"/>
      <c r="IUJ300" s="228"/>
      <c r="IUK300" s="229"/>
      <c r="IUM300" s="226"/>
      <c r="IUN300" s="225"/>
      <c r="IUO300" s="227"/>
      <c r="IUP300" s="228"/>
      <c r="IUQ300" s="229"/>
      <c r="IUS300" s="226"/>
      <c r="IUT300" s="225"/>
      <c r="IUU300" s="227"/>
      <c r="IUV300" s="228"/>
      <c r="IUW300" s="229"/>
      <c r="IUY300" s="226"/>
      <c r="IUZ300" s="225"/>
      <c r="IVA300" s="227"/>
      <c r="IVB300" s="228"/>
      <c r="IVC300" s="229"/>
      <c r="IVE300" s="226"/>
      <c r="IVF300" s="225"/>
      <c r="IVG300" s="227"/>
      <c r="IVH300" s="228"/>
      <c r="IVI300" s="229"/>
      <c r="IVK300" s="226"/>
      <c r="IVL300" s="225"/>
      <c r="IVM300" s="227"/>
      <c r="IVN300" s="228"/>
      <c r="IVO300" s="229"/>
      <c r="IVQ300" s="226"/>
      <c r="IVR300" s="225"/>
      <c r="IVS300" s="227"/>
      <c r="IVT300" s="228"/>
      <c r="IVU300" s="229"/>
      <c r="IVW300" s="226"/>
      <c r="IVX300" s="225"/>
      <c r="IVY300" s="227"/>
      <c r="IVZ300" s="228"/>
      <c r="IWA300" s="229"/>
      <c r="IWC300" s="226"/>
      <c r="IWD300" s="225"/>
      <c r="IWE300" s="227"/>
      <c r="IWF300" s="228"/>
      <c r="IWG300" s="229"/>
      <c r="IWI300" s="226"/>
      <c r="IWJ300" s="225"/>
      <c r="IWK300" s="227"/>
      <c r="IWL300" s="228"/>
      <c r="IWM300" s="229"/>
      <c r="IWO300" s="226"/>
      <c r="IWP300" s="225"/>
      <c r="IWQ300" s="227"/>
      <c r="IWR300" s="228"/>
      <c r="IWS300" s="229"/>
      <c r="IWU300" s="226"/>
      <c r="IWV300" s="225"/>
      <c r="IWW300" s="227"/>
      <c r="IWX300" s="228"/>
      <c r="IWY300" s="229"/>
      <c r="IXA300" s="226"/>
      <c r="IXB300" s="225"/>
      <c r="IXC300" s="227"/>
      <c r="IXD300" s="228"/>
      <c r="IXE300" s="229"/>
      <c r="IXG300" s="226"/>
      <c r="IXH300" s="225"/>
      <c r="IXI300" s="227"/>
      <c r="IXJ300" s="228"/>
      <c r="IXK300" s="229"/>
      <c r="IXM300" s="226"/>
      <c r="IXN300" s="225"/>
      <c r="IXO300" s="227"/>
      <c r="IXP300" s="228"/>
      <c r="IXQ300" s="229"/>
      <c r="IXS300" s="226"/>
      <c r="IXT300" s="225"/>
      <c r="IXU300" s="227"/>
      <c r="IXV300" s="228"/>
      <c r="IXW300" s="229"/>
      <c r="IXY300" s="226"/>
      <c r="IXZ300" s="225"/>
      <c r="IYA300" s="227"/>
      <c r="IYB300" s="228"/>
      <c r="IYC300" s="229"/>
      <c r="IYE300" s="226"/>
      <c r="IYF300" s="225"/>
      <c r="IYG300" s="227"/>
      <c r="IYH300" s="228"/>
      <c r="IYI300" s="229"/>
      <c r="IYK300" s="226"/>
      <c r="IYL300" s="225"/>
      <c r="IYM300" s="227"/>
      <c r="IYN300" s="228"/>
      <c r="IYO300" s="229"/>
      <c r="IYQ300" s="226"/>
      <c r="IYR300" s="225"/>
      <c r="IYS300" s="227"/>
      <c r="IYT300" s="228"/>
      <c r="IYU300" s="229"/>
      <c r="IYW300" s="226"/>
      <c r="IYX300" s="225"/>
      <c r="IYY300" s="227"/>
      <c r="IYZ300" s="228"/>
      <c r="IZA300" s="229"/>
      <c r="IZC300" s="226"/>
      <c r="IZD300" s="225"/>
      <c r="IZE300" s="227"/>
      <c r="IZF300" s="228"/>
      <c r="IZG300" s="229"/>
      <c r="IZI300" s="226"/>
      <c r="IZJ300" s="225"/>
      <c r="IZK300" s="227"/>
      <c r="IZL300" s="228"/>
      <c r="IZM300" s="229"/>
      <c r="IZO300" s="226"/>
      <c r="IZP300" s="225"/>
      <c r="IZQ300" s="227"/>
      <c r="IZR300" s="228"/>
      <c r="IZS300" s="229"/>
      <c r="IZU300" s="226"/>
      <c r="IZV300" s="225"/>
      <c r="IZW300" s="227"/>
      <c r="IZX300" s="228"/>
      <c r="IZY300" s="229"/>
      <c r="JAA300" s="226"/>
      <c r="JAB300" s="225"/>
      <c r="JAC300" s="227"/>
      <c r="JAD300" s="228"/>
      <c r="JAE300" s="229"/>
      <c r="JAG300" s="226"/>
      <c r="JAH300" s="225"/>
      <c r="JAI300" s="227"/>
      <c r="JAJ300" s="228"/>
      <c r="JAK300" s="229"/>
      <c r="JAM300" s="226"/>
      <c r="JAN300" s="225"/>
      <c r="JAO300" s="227"/>
      <c r="JAP300" s="228"/>
      <c r="JAQ300" s="229"/>
      <c r="JAS300" s="226"/>
      <c r="JAT300" s="225"/>
      <c r="JAU300" s="227"/>
      <c r="JAV300" s="228"/>
      <c r="JAW300" s="229"/>
      <c r="JAY300" s="226"/>
      <c r="JAZ300" s="225"/>
      <c r="JBA300" s="227"/>
      <c r="JBB300" s="228"/>
      <c r="JBC300" s="229"/>
      <c r="JBE300" s="226"/>
      <c r="JBF300" s="225"/>
      <c r="JBG300" s="227"/>
      <c r="JBH300" s="228"/>
      <c r="JBI300" s="229"/>
      <c r="JBK300" s="226"/>
      <c r="JBL300" s="225"/>
      <c r="JBM300" s="227"/>
      <c r="JBN300" s="228"/>
      <c r="JBO300" s="229"/>
      <c r="JBQ300" s="226"/>
      <c r="JBR300" s="225"/>
      <c r="JBS300" s="227"/>
      <c r="JBT300" s="228"/>
      <c r="JBU300" s="229"/>
      <c r="JBW300" s="226"/>
      <c r="JBX300" s="225"/>
      <c r="JBY300" s="227"/>
      <c r="JBZ300" s="228"/>
      <c r="JCA300" s="229"/>
      <c r="JCC300" s="226"/>
      <c r="JCD300" s="225"/>
      <c r="JCE300" s="227"/>
      <c r="JCF300" s="228"/>
      <c r="JCG300" s="229"/>
      <c r="JCI300" s="226"/>
      <c r="JCJ300" s="225"/>
      <c r="JCK300" s="227"/>
      <c r="JCL300" s="228"/>
      <c r="JCM300" s="229"/>
      <c r="JCO300" s="226"/>
      <c r="JCP300" s="225"/>
      <c r="JCQ300" s="227"/>
      <c r="JCR300" s="228"/>
      <c r="JCS300" s="229"/>
      <c r="JCU300" s="226"/>
      <c r="JCV300" s="225"/>
      <c r="JCW300" s="227"/>
      <c r="JCX300" s="228"/>
      <c r="JCY300" s="229"/>
      <c r="JDA300" s="226"/>
      <c r="JDB300" s="225"/>
      <c r="JDC300" s="227"/>
      <c r="JDD300" s="228"/>
      <c r="JDE300" s="229"/>
      <c r="JDG300" s="226"/>
      <c r="JDH300" s="225"/>
      <c r="JDI300" s="227"/>
      <c r="JDJ300" s="228"/>
      <c r="JDK300" s="229"/>
      <c r="JDM300" s="226"/>
      <c r="JDN300" s="225"/>
      <c r="JDO300" s="227"/>
      <c r="JDP300" s="228"/>
      <c r="JDQ300" s="229"/>
      <c r="JDS300" s="226"/>
      <c r="JDT300" s="225"/>
      <c r="JDU300" s="227"/>
      <c r="JDV300" s="228"/>
      <c r="JDW300" s="229"/>
      <c r="JDY300" s="226"/>
      <c r="JDZ300" s="225"/>
      <c r="JEA300" s="227"/>
      <c r="JEB300" s="228"/>
      <c r="JEC300" s="229"/>
      <c r="JEE300" s="226"/>
      <c r="JEF300" s="225"/>
      <c r="JEG300" s="227"/>
      <c r="JEH300" s="228"/>
      <c r="JEI300" s="229"/>
      <c r="JEK300" s="226"/>
      <c r="JEL300" s="225"/>
      <c r="JEM300" s="227"/>
      <c r="JEN300" s="228"/>
      <c r="JEO300" s="229"/>
      <c r="JEQ300" s="226"/>
      <c r="JER300" s="225"/>
      <c r="JES300" s="227"/>
      <c r="JET300" s="228"/>
      <c r="JEU300" s="229"/>
      <c r="JEW300" s="226"/>
      <c r="JEX300" s="225"/>
      <c r="JEY300" s="227"/>
      <c r="JEZ300" s="228"/>
      <c r="JFA300" s="229"/>
      <c r="JFC300" s="226"/>
      <c r="JFD300" s="225"/>
      <c r="JFE300" s="227"/>
      <c r="JFF300" s="228"/>
      <c r="JFG300" s="229"/>
      <c r="JFI300" s="226"/>
      <c r="JFJ300" s="225"/>
      <c r="JFK300" s="227"/>
      <c r="JFL300" s="228"/>
      <c r="JFM300" s="229"/>
      <c r="JFO300" s="226"/>
      <c r="JFP300" s="225"/>
      <c r="JFQ300" s="227"/>
      <c r="JFR300" s="228"/>
      <c r="JFS300" s="229"/>
      <c r="JFU300" s="226"/>
      <c r="JFV300" s="225"/>
      <c r="JFW300" s="227"/>
      <c r="JFX300" s="228"/>
      <c r="JFY300" s="229"/>
      <c r="JGA300" s="226"/>
      <c r="JGB300" s="225"/>
      <c r="JGC300" s="227"/>
      <c r="JGD300" s="228"/>
      <c r="JGE300" s="229"/>
      <c r="JGG300" s="226"/>
      <c r="JGH300" s="225"/>
      <c r="JGI300" s="227"/>
      <c r="JGJ300" s="228"/>
      <c r="JGK300" s="229"/>
      <c r="JGM300" s="226"/>
      <c r="JGN300" s="225"/>
      <c r="JGO300" s="227"/>
      <c r="JGP300" s="228"/>
      <c r="JGQ300" s="229"/>
      <c r="JGS300" s="226"/>
      <c r="JGT300" s="225"/>
      <c r="JGU300" s="227"/>
      <c r="JGV300" s="228"/>
      <c r="JGW300" s="229"/>
      <c r="JGY300" s="226"/>
      <c r="JGZ300" s="225"/>
      <c r="JHA300" s="227"/>
      <c r="JHB300" s="228"/>
      <c r="JHC300" s="229"/>
      <c r="JHE300" s="226"/>
      <c r="JHF300" s="225"/>
      <c r="JHG300" s="227"/>
      <c r="JHH300" s="228"/>
      <c r="JHI300" s="229"/>
      <c r="JHK300" s="226"/>
      <c r="JHL300" s="225"/>
      <c r="JHM300" s="227"/>
      <c r="JHN300" s="228"/>
      <c r="JHO300" s="229"/>
      <c r="JHQ300" s="226"/>
      <c r="JHR300" s="225"/>
      <c r="JHS300" s="227"/>
      <c r="JHT300" s="228"/>
      <c r="JHU300" s="229"/>
      <c r="JHW300" s="226"/>
      <c r="JHX300" s="225"/>
      <c r="JHY300" s="227"/>
      <c r="JHZ300" s="228"/>
      <c r="JIA300" s="229"/>
      <c r="JIC300" s="226"/>
      <c r="JID300" s="225"/>
      <c r="JIE300" s="227"/>
      <c r="JIF300" s="228"/>
      <c r="JIG300" s="229"/>
      <c r="JII300" s="226"/>
      <c r="JIJ300" s="225"/>
      <c r="JIK300" s="227"/>
      <c r="JIL300" s="228"/>
      <c r="JIM300" s="229"/>
      <c r="JIO300" s="226"/>
      <c r="JIP300" s="225"/>
      <c r="JIQ300" s="227"/>
      <c r="JIR300" s="228"/>
      <c r="JIS300" s="229"/>
      <c r="JIU300" s="226"/>
      <c r="JIV300" s="225"/>
      <c r="JIW300" s="227"/>
      <c r="JIX300" s="228"/>
      <c r="JIY300" s="229"/>
      <c r="JJA300" s="226"/>
      <c r="JJB300" s="225"/>
      <c r="JJC300" s="227"/>
      <c r="JJD300" s="228"/>
      <c r="JJE300" s="229"/>
      <c r="JJG300" s="226"/>
      <c r="JJH300" s="225"/>
      <c r="JJI300" s="227"/>
      <c r="JJJ300" s="228"/>
      <c r="JJK300" s="229"/>
      <c r="JJM300" s="226"/>
      <c r="JJN300" s="225"/>
      <c r="JJO300" s="227"/>
      <c r="JJP300" s="228"/>
      <c r="JJQ300" s="229"/>
      <c r="JJS300" s="226"/>
      <c r="JJT300" s="225"/>
      <c r="JJU300" s="227"/>
      <c r="JJV300" s="228"/>
      <c r="JJW300" s="229"/>
      <c r="JJY300" s="226"/>
      <c r="JJZ300" s="225"/>
      <c r="JKA300" s="227"/>
      <c r="JKB300" s="228"/>
      <c r="JKC300" s="229"/>
      <c r="JKE300" s="226"/>
      <c r="JKF300" s="225"/>
      <c r="JKG300" s="227"/>
      <c r="JKH300" s="228"/>
      <c r="JKI300" s="229"/>
      <c r="JKK300" s="226"/>
      <c r="JKL300" s="225"/>
      <c r="JKM300" s="227"/>
      <c r="JKN300" s="228"/>
      <c r="JKO300" s="229"/>
      <c r="JKQ300" s="226"/>
      <c r="JKR300" s="225"/>
      <c r="JKS300" s="227"/>
      <c r="JKT300" s="228"/>
      <c r="JKU300" s="229"/>
      <c r="JKW300" s="226"/>
      <c r="JKX300" s="225"/>
      <c r="JKY300" s="227"/>
      <c r="JKZ300" s="228"/>
      <c r="JLA300" s="229"/>
      <c r="JLC300" s="226"/>
      <c r="JLD300" s="225"/>
      <c r="JLE300" s="227"/>
      <c r="JLF300" s="228"/>
      <c r="JLG300" s="229"/>
      <c r="JLI300" s="226"/>
      <c r="JLJ300" s="225"/>
      <c r="JLK300" s="227"/>
      <c r="JLL300" s="228"/>
      <c r="JLM300" s="229"/>
      <c r="JLO300" s="226"/>
      <c r="JLP300" s="225"/>
      <c r="JLQ300" s="227"/>
      <c r="JLR300" s="228"/>
      <c r="JLS300" s="229"/>
      <c r="JLU300" s="226"/>
      <c r="JLV300" s="225"/>
      <c r="JLW300" s="227"/>
      <c r="JLX300" s="228"/>
      <c r="JLY300" s="229"/>
      <c r="JMA300" s="226"/>
      <c r="JMB300" s="225"/>
      <c r="JMC300" s="227"/>
      <c r="JMD300" s="228"/>
      <c r="JME300" s="229"/>
      <c r="JMG300" s="226"/>
      <c r="JMH300" s="225"/>
      <c r="JMI300" s="227"/>
      <c r="JMJ300" s="228"/>
      <c r="JMK300" s="229"/>
      <c r="JMM300" s="226"/>
      <c r="JMN300" s="225"/>
      <c r="JMO300" s="227"/>
      <c r="JMP300" s="228"/>
      <c r="JMQ300" s="229"/>
      <c r="JMS300" s="226"/>
      <c r="JMT300" s="225"/>
      <c r="JMU300" s="227"/>
      <c r="JMV300" s="228"/>
      <c r="JMW300" s="229"/>
      <c r="JMY300" s="226"/>
      <c r="JMZ300" s="225"/>
      <c r="JNA300" s="227"/>
      <c r="JNB300" s="228"/>
      <c r="JNC300" s="229"/>
      <c r="JNE300" s="226"/>
      <c r="JNF300" s="225"/>
      <c r="JNG300" s="227"/>
      <c r="JNH300" s="228"/>
      <c r="JNI300" s="229"/>
      <c r="JNK300" s="226"/>
      <c r="JNL300" s="225"/>
      <c r="JNM300" s="227"/>
      <c r="JNN300" s="228"/>
      <c r="JNO300" s="229"/>
      <c r="JNQ300" s="226"/>
      <c r="JNR300" s="225"/>
      <c r="JNS300" s="227"/>
      <c r="JNT300" s="228"/>
      <c r="JNU300" s="229"/>
      <c r="JNW300" s="226"/>
      <c r="JNX300" s="225"/>
      <c r="JNY300" s="227"/>
      <c r="JNZ300" s="228"/>
      <c r="JOA300" s="229"/>
      <c r="JOC300" s="226"/>
      <c r="JOD300" s="225"/>
      <c r="JOE300" s="227"/>
      <c r="JOF300" s="228"/>
      <c r="JOG300" s="229"/>
      <c r="JOI300" s="226"/>
      <c r="JOJ300" s="225"/>
      <c r="JOK300" s="227"/>
      <c r="JOL300" s="228"/>
      <c r="JOM300" s="229"/>
      <c r="JOO300" s="226"/>
      <c r="JOP300" s="225"/>
      <c r="JOQ300" s="227"/>
      <c r="JOR300" s="228"/>
      <c r="JOS300" s="229"/>
      <c r="JOU300" s="226"/>
      <c r="JOV300" s="225"/>
      <c r="JOW300" s="227"/>
      <c r="JOX300" s="228"/>
      <c r="JOY300" s="229"/>
      <c r="JPA300" s="226"/>
      <c r="JPB300" s="225"/>
      <c r="JPC300" s="227"/>
      <c r="JPD300" s="228"/>
      <c r="JPE300" s="229"/>
      <c r="JPG300" s="226"/>
      <c r="JPH300" s="225"/>
      <c r="JPI300" s="227"/>
      <c r="JPJ300" s="228"/>
      <c r="JPK300" s="229"/>
      <c r="JPM300" s="226"/>
      <c r="JPN300" s="225"/>
      <c r="JPO300" s="227"/>
      <c r="JPP300" s="228"/>
      <c r="JPQ300" s="229"/>
      <c r="JPS300" s="226"/>
      <c r="JPT300" s="225"/>
      <c r="JPU300" s="227"/>
      <c r="JPV300" s="228"/>
      <c r="JPW300" s="229"/>
      <c r="JPY300" s="226"/>
      <c r="JPZ300" s="225"/>
      <c r="JQA300" s="227"/>
      <c r="JQB300" s="228"/>
      <c r="JQC300" s="229"/>
      <c r="JQE300" s="226"/>
      <c r="JQF300" s="225"/>
      <c r="JQG300" s="227"/>
      <c r="JQH300" s="228"/>
      <c r="JQI300" s="229"/>
      <c r="JQK300" s="226"/>
      <c r="JQL300" s="225"/>
      <c r="JQM300" s="227"/>
      <c r="JQN300" s="228"/>
      <c r="JQO300" s="229"/>
      <c r="JQQ300" s="226"/>
      <c r="JQR300" s="225"/>
      <c r="JQS300" s="227"/>
      <c r="JQT300" s="228"/>
      <c r="JQU300" s="229"/>
      <c r="JQW300" s="226"/>
      <c r="JQX300" s="225"/>
      <c r="JQY300" s="227"/>
      <c r="JQZ300" s="228"/>
      <c r="JRA300" s="229"/>
      <c r="JRC300" s="226"/>
      <c r="JRD300" s="225"/>
      <c r="JRE300" s="227"/>
      <c r="JRF300" s="228"/>
      <c r="JRG300" s="229"/>
      <c r="JRI300" s="226"/>
      <c r="JRJ300" s="225"/>
      <c r="JRK300" s="227"/>
      <c r="JRL300" s="228"/>
      <c r="JRM300" s="229"/>
      <c r="JRO300" s="226"/>
      <c r="JRP300" s="225"/>
      <c r="JRQ300" s="227"/>
      <c r="JRR300" s="228"/>
      <c r="JRS300" s="229"/>
      <c r="JRU300" s="226"/>
      <c r="JRV300" s="225"/>
      <c r="JRW300" s="227"/>
      <c r="JRX300" s="228"/>
      <c r="JRY300" s="229"/>
      <c r="JSA300" s="226"/>
      <c r="JSB300" s="225"/>
      <c r="JSC300" s="227"/>
      <c r="JSD300" s="228"/>
      <c r="JSE300" s="229"/>
      <c r="JSG300" s="226"/>
      <c r="JSH300" s="225"/>
      <c r="JSI300" s="227"/>
      <c r="JSJ300" s="228"/>
      <c r="JSK300" s="229"/>
      <c r="JSM300" s="226"/>
      <c r="JSN300" s="225"/>
      <c r="JSO300" s="227"/>
      <c r="JSP300" s="228"/>
      <c r="JSQ300" s="229"/>
      <c r="JSS300" s="226"/>
      <c r="JST300" s="225"/>
      <c r="JSU300" s="227"/>
      <c r="JSV300" s="228"/>
      <c r="JSW300" s="229"/>
      <c r="JSY300" s="226"/>
      <c r="JSZ300" s="225"/>
      <c r="JTA300" s="227"/>
      <c r="JTB300" s="228"/>
      <c r="JTC300" s="229"/>
      <c r="JTE300" s="226"/>
      <c r="JTF300" s="225"/>
      <c r="JTG300" s="227"/>
      <c r="JTH300" s="228"/>
      <c r="JTI300" s="229"/>
      <c r="JTK300" s="226"/>
      <c r="JTL300" s="225"/>
      <c r="JTM300" s="227"/>
      <c r="JTN300" s="228"/>
      <c r="JTO300" s="229"/>
      <c r="JTQ300" s="226"/>
      <c r="JTR300" s="225"/>
      <c r="JTS300" s="227"/>
      <c r="JTT300" s="228"/>
      <c r="JTU300" s="229"/>
      <c r="JTW300" s="226"/>
      <c r="JTX300" s="225"/>
      <c r="JTY300" s="227"/>
      <c r="JTZ300" s="228"/>
      <c r="JUA300" s="229"/>
      <c r="JUC300" s="226"/>
      <c r="JUD300" s="225"/>
      <c r="JUE300" s="227"/>
      <c r="JUF300" s="228"/>
      <c r="JUG300" s="229"/>
      <c r="JUI300" s="226"/>
      <c r="JUJ300" s="225"/>
      <c r="JUK300" s="227"/>
      <c r="JUL300" s="228"/>
      <c r="JUM300" s="229"/>
      <c r="JUO300" s="226"/>
      <c r="JUP300" s="225"/>
      <c r="JUQ300" s="227"/>
      <c r="JUR300" s="228"/>
      <c r="JUS300" s="229"/>
      <c r="JUU300" s="226"/>
      <c r="JUV300" s="225"/>
      <c r="JUW300" s="227"/>
      <c r="JUX300" s="228"/>
      <c r="JUY300" s="229"/>
      <c r="JVA300" s="226"/>
      <c r="JVB300" s="225"/>
      <c r="JVC300" s="227"/>
      <c r="JVD300" s="228"/>
      <c r="JVE300" s="229"/>
      <c r="JVG300" s="226"/>
      <c r="JVH300" s="225"/>
      <c r="JVI300" s="227"/>
      <c r="JVJ300" s="228"/>
      <c r="JVK300" s="229"/>
      <c r="JVM300" s="226"/>
      <c r="JVN300" s="225"/>
      <c r="JVO300" s="227"/>
      <c r="JVP300" s="228"/>
      <c r="JVQ300" s="229"/>
      <c r="JVS300" s="226"/>
      <c r="JVT300" s="225"/>
      <c r="JVU300" s="227"/>
      <c r="JVV300" s="228"/>
      <c r="JVW300" s="229"/>
      <c r="JVY300" s="226"/>
      <c r="JVZ300" s="225"/>
      <c r="JWA300" s="227"/>
      <c r="JWB300" s="228"/>
      <c r="JWC300" s="229"/>
      <c r="JWE300" s="226"/>
      <c r="JWF300" s="225"/>
      <c r="JWG300" s="227"/>
      <c r="JWH300" s="228"/>
      <c r="JWI300" s="229"/>
      <c r="JWK300" s="226"/>
      <c r="JWL300" s="225"/>
      <c r="JWM300" s="227"/>
      <c r="JWN300" s="228"/>
      <c r="JWO300" s="229"/>
      <c r="JWQ300" s="226"/>
      <c r="JWR300" s="225"/>
      <c r="JWS300" s="227"/>
      <c r="JWT300" s="228"/>
      <c r="JWU300" s="229"/>
      <c r="JWW300" s="226"/>
      <c r="JWX300" s="225"/>
      <c r="JWY300" s="227"/>
      <c r="JWZ300" s="228"/>
      <c r="JXA300" s="229"/>
      <c r="JXC300" s="226"/>
      <c r="JXD300" s="225"/>
      <c r="JXE300" s="227"/>
      <c r="JXF300" s="228"/>
      <c r="JXG300" s="229"/>
      <c r="JXI300" s="226"/>
      <c r="JXJ300" s="225"/>
      <c r="JXK300" s="227"/>
      <c r="JXL300" s="228"/>
      <c r="JXM300" s="229"/>
      <c r="JXO300" s="226"/>
      <c r="JXP300" s="225"/>
      <c r="JXQ300" s="227"/>
      <c r="JXR300" s="228"/>
      <c r="JXS300" s="229"/>
      <c r="JXU300" s="226"/>
      <c r="JXV300" s="225"/>
      <c r="JXW300" s="227"/>
      <c r="JXX300" s="228"/>
      <c r="JXY300" s="229"/>
      <c r="JYA300" s="226"/>
      <c r="JYB300" s="225"/>
      <c r="JYC300" s="227"/>
      <c r="JYD300" s="228"/>
      <c r="JYE300" s="229"/>
      <c r="JYG300" s="226"/>
      <c r="JYH300" s="225"/>
      <c r="JYI300" s="227"/>
      <c r="JYJ300" s="228"/>
      <c r="JYK300" s="229"/>
      <c r="JYM300" s="226"/>
      <c r="JYN300" s="225"/>
      <c r="JYO300" s="227"/>
      <c r="JYP300" s="228"/>
      <c r="JYQ300" s="229"/>
      <c r="JYS300" s="226"/>
      <c r="JYT300" s="225"/>
      <c r="JYU300" s="227"/>
      <c r="JYV300" s="228"/>
      <c r="JYW300" s="229"/>
      <c r="JYY300" s="226"/>
      <c r="JYZ300" s="225"/>
      <c r="JZA300" s="227"/>
      <c r="JZB300" s="228"/>
      <c r="JZC300" s="229"/>
      <c r="JZE300" s="226"/>
      <c r="JZF300" s="225"/>
      <c r="JZG300" s="227"/>
      <c r="JZH300" s="228"/>
      <c r="JZI300" s="229"/>
      <c r="JZK300" s="226"/>
      <c r="JZL300" s="225"/>
      <c r="JZM300" s="227"/>
      <c r="JZN300" s="228"/>
      <c r="JZO300" s="229"/>
      <c r="JZQ300" s="226"/>
      <c r="JZR300" s="225"/>
      <c r="JZS300" s="227"/>
      <c r="JZT300" s="228"/>
      <c r="JZU300" s="229"/>
      <c r="JZW300" s="226"/>
      <c r="JZX300" s="225"/>
      <c r="JZY300" s="227"/>
      <c r="JZZ300" s="228"/>
      <c r="KAA300" s="229"/>
      <c r="KAC300" s="226"/>
      <c r="KAD300" s="225"/>
      <c r="KAE300" s="227"/>
      <c r="KAF300" s="228"/>
      <c r="KAG300" s="229"/>
      <c r="KAI300" s="226"/>
      <c r="KAJ300" s="225"/>
      <c r="KAK300" s="227"/>
      <c r="KAL300" s="228"/>
      <c r="KAM300" s="229"/>
      <c r="KAO300" s="226"/>
      <c r="KAP300" s="225"/>
      <c r="KAQ300" s="227"/>
      <c r="KAR300" s="228"/>
      <c r="KAS300" s="229"/>
      <c r="KAU300" s="226"/>
      <c r="KAV300" s="225"/>
      <c r="KAW300" s="227"/>
      <c r="KAX300" s="228"/>
      <c r="KAY300" s="229"/>
      <c r="KBA300" s="226"/>
      <c r="KBB300" s="225"/>
      <c r="KBC300" s="227"/>
      <c r="KBD300" s="228"/>
      <c r="KBE300" s="229"/>
      <c r="KBG300" s="226"/>
      <c r="KBH300" s="225"/>
      <c r="KBI300" s="227"/>
      <c r="KBJ300" s="228"/>
      <c r="KBK300" s="229"/>
      <c r="KBM300" s="226"/>
      <c r="KBN300" s="225"/>
      <c r="KBO300" s="227"/>
      <c r="KBP300" s="228"/>
      <c r="KBQ300" s="229"/>
      <c r="KBS300" s="226"/>
      <c r="KBT300" s="225"/>
      <c r="KBU300" s="227"/>
      <c r="KBV300" s="228"/>
      <c r="KBW300" s="229"/>
      <c r="KBY300" s="226"/>
      <c r="KBZ300" s="225"/>
      <c r="KCA300" s="227"/>
      <c r="KCB300" s="228"/>
      <c r="KCC300" s="229"/>
      <c r="KCE300" s="226"/>
      <c r="KCF300" s="225"/>
      <c r="KCG300" s="227"/>
      <c r="KCH300" s="228"/>
      <c r="KCI300" s="229"/>
      <c r="KCK300" s="226"/>
      <c r="KCL300" s="225"/>
      <c r="KCM300" s="227"/>
      <c r="KCN300" s="228"/>
      <c r="KCO300" s="229"/>
      <c r="KCQ300" s="226"/>
      <c r="KCR300" s="225"/>
      <c r="KCS300" s="227"/>
      <c r="KCT300" s="228"/>
      <c r="KCU300" s="229"/>
      <c r="KCW300" s="226"/>
      <c r="KCX300" s="225"/>
      <c r="KCY300" s="227"/>
      <c r="KCZ300" s="228"/>
      <c r="KDA300" s="229"/>
      <c r="KDC300" s="226"/>
      <c r="KDD300" s="225"/>
      <c r="KDE300" s="227"/>
      <c r="KDF300" s="228"/>
      <c r="KDG300" s="229"/>
      <c r="KDI300" s="226"/>
      <c r="KDJ300" s="225"/>
      <c r="KDK300" s="227"/>
      <c r="KDL300" s="228"/>
      <c r="KDM300" s="229"/>
      <c r="KDO300" s="226"/>
      <c r="KDP300" s="225"/>
      <c r="KDQ300" s="227"/>
      <c r="KDR300" s="228"/>
      <c r="KDS300" s="229"/>
      <c r="KDU300" s="226"/>
      <c r="KDV300" s="225"/>
      <c r="KDW300" s="227"/>
      <c r="KDX300" s="228"/>
      <c r="KDY300" s="229"/>
      <c r="KEA300" s="226"/>
      <c r="KEB300" s="225"/>
      <c r="KEC300" s="227"/>
      <c r="KED300" s="228"/>
      <c r="KEE300" s="229"/>
      <c r="KEG300" s="226"/>
      <c r="KEH300" s="225"/>
      <c r="KEI300" s="227"/>
      <c r="KEJ300" s="228"/>
      <c r="KEK300" s="229"/>
      <c r="KEM300" s="226"/>
      <c r="KEN300" s="225"/>
      <c r="KEO300" s="227"/>
      <c r="KEP300" s="228"/>
      <c r="KEQ300" s="229"/>
      <c r="KES300" s="226"/>
      <c r="KET300" s="225"/>
      <c r="KEU300" s="227"/>
      <c r="KEV300" s="228"/>
      <c r="KEW300" s="229"/>
      <c r="KEY300" s="226"/>
      <c r="KEZ300" s="225"/>
      <c r="KFA300" s="227"/>
      <c r="KFB300" s="228"/>
      <c r="KFC300" s="229"/>
      <c r="KFE300" s="226"/>
      <c r="KFF300" s="225"/>
      <c r="KFG300" s="227"/>
      <c r="KFH300" s="228"/>
      <c r="KFI300" s="229"/>
      <c r="KFK300" s="226"/>
      <c r="KFL300" s="225"/>
      <c r="KFM300" s="227"/>
      <c r="KFN300" s="228"/>
      <c r="KFO300" s="229"/>
      <c r="KFQ300" s="226"/>
      <c r="KFR300" s="225"/>
      <c r="KFS300" s="227"/>
      <c r="KFT300" s="228"/>
      <c r="KFU300" s="229"/>
      <c r="KFW300" s="226"/>
      <c r="KFX300" s="225"/>
      <c r="KFY300" s="227"/>
      <c r="KFZ300" s="228"/>
      <c r="KGA300" s="229"/>
      <c r="KGC300" s="226"/>
      <c r="KGD300" s="225"/>
      <c r="KGE300" s="227"/>
      <c r="KGF300" s="228"/>
      <c r="KGG300" s="229"/>
      <c r="KGI300" s="226"/>
      <c r="KGJ300" s="225"/>
      <c r="KGK300" s="227"/>
      <c r="KGL300" s="228"/>
      <c r="KGM300" s="229"/>
      <c r="KGO300" s="226"/>
      <c r="KGP300" s="225"/>
      <c r="KGQ300" s="227"/>
      <c r="KGR300" s="228"/>
      <c r="KGS300" s="229"/>
      <c r="KGU300" s="226"/>
      <c r="KGV300" s="225"/>
      <c r="KGW300" s="227"/>
      <c r="KGX300" s="228"/>
      <c r="KGY300" s="229"/>
      <c r="KHA300" s="226"/>
      <c r="KHB300" s="225"/>
      <c r="KHC300" s="227"/>
      <c r="KHD300" s="228"/>
      <c r="KHE300" s="229"/>
      <c r="KHG300" s="226"/>
      <c r="KHH300" s="225"/>
      <c r="KHI300" s="227"/>
      <c r="KHJ300" s="228"/>
      <c r="KHK300" s="229"/>
      <c r="KHM300" s="226"/>
      <c r="KHN300" s="225"/>
      <c r="KHO300" s="227"/>
      <c r="KHP300" s="228"/>
      <c r="KHQ300" s="229"/>
      <c r="KHS300" s="226"/>
      <c r="KHT300" s="225"/>
      <c r="KHU300" s="227"/>
      <c r="KHV300" s="228"/>
      <c r="KHW300" s="229"/>
      <c r="KHY300" s="226"/>
      <c r="KHZ300" s="225"/>
      <c r="KIA300" s="227"/>
      <c r="KIB300" s="228"/>
      <c r="KIC300" s="229"/>
      <c r="KIE300" s="226"/>
      <c r="KIF300" s="225"/>
      <c r="KIG300" s="227"/>
      <c r="KIH300" s="228"/>
      <c r="KII300" s="229"/>
      <c r="KIK300" s="226"/>
      <c r="KIL300" s="225"/>
      <c r="KIM300" s="227"/>
      <c r="KIN300" s="228"/>
      <c r="KIO300" s="229"/>
      <c r="KIQ300" s="226"/>
      <c r="KIR300" s="225"/>
      <c r="KIS300" s="227"/>
      <c r="KIT300" s="228"/>
      <c r="KIU300" s="229"/>
      <c r="KIW300" s="226"/>
      <c r="KIX300" s="225"/>
      <c r="KIY300" s="227"/>
      <c r="KIZ300" s="228"/>
      <c r="KJA300" s="229"/>
      <c r="KJC300" s="226"/>
      <c r="KJD300" s="225"/>
      <c r="KJE300" s="227"/>
      <c r="KJF300" s="228"/>
      <c r="KJG300" s="229"/>
      <c r="KJI300" s="226"/>
      <c r="KJJ300" s="225"/>
      <c r="KJK300" s="227"/>
      <c r="KJL300" s="228"/>
      <c r="KJM300" s="229"/>
      <c r="KJO300" s="226"/>
      <c r="KJP300" s="225"/>
      <c r="KJQ300" s="227"/>
      <c r="KJR300" s="228"/>
      <c r="KJS300" s="229"/>
      <c r="KJU300" s="226"/>
      <c r="KJV300" s="225"/>
      <c r="KJW300" s="227"/>
      <c r="KJX300" s="228"/>
      <c r="KJY300" s="229"/>
      <c r="KKA300" s="226"/>
      <c r="KKB300" s="225"/>
      <c r="KKC300" s="227"/>
      <c r="KKD300" s="228"/>
      <c r="KKE300" s="229"/>
      <c r="KKG300" s="226"/>
      <c r="KKH300" s="225"/>
      <c r="KKI300" s="227"/>
      <c r="KKJ300" s="228"/>
      <c r="KKK300" s="229"/>
      <c r="KKM300" s="226"/>
      <c r="KKN300" s="225"/>
      <c r="KKO300" s="227"/>
      <c r="KKP300" s="228"/>
      <c r="KKQ300" s="229"/>
      <c r="KKS300" s="226"/>
      <c r="KKT300" s="225"/>
      <c r="KKU300" s="227"/>
      <c r="KKV300" s="228"/>
      <c r="KKW300" s="229"/>
      <c r="KKY300" s="226"/>
      <c r="KKZ300" s="225"/>
      <c r="KLA300" s="227"/>
      <c r="KLB300" s="228"/>
      <c r="KLC300" s="229"/>
      <c r="KLE300" s="226"/>
      <c r="KLF300" s="225"/>
      <c r="KLG300" s="227"/>
      <c r="KLH300" s="228"/>
      <c r="KLI300" s="229"/>
      <c r="KLK300" s="226"/>
      <c r="KLL300" s="225"/>
      <c r="KLM300" s="227"/>
      <c r="KLN300" s="228"/>
      <c r="KLO300" s="229"/>
      <c r="KLQ300" s="226"/>
      <c r="KLR300" s="225"/>
      <c r="KLS300" s="227"/>
      <c r="KLT300" s="228"/>
      <c r="KLU300" s="229"/>
      <c r="KLW300" s="226"/>
      <c r="KLX300" s="225"/>
      <c r="KLY300" s="227"/>
      <c r="KLZ300" s="228"/>
      <c r="KMA300" s="229"/>
      <c r="KMC300" s="226"/>
      <c r="KMD300" s="225"/>
      <c r="KME300" s="227"/>
      <c r="KMF300" s="228"/>
      <c r="KMG300" s="229"/>
      <c r="KMI300" s="226"/>
      <c r="KMJ300" s="225"/>
      <c r="KMK300" s="227"/>
      <c r="KML300" s="228"/>
      <c r="KMM300" s="229"/>
      <c r="KMO300" s="226"/>
      <c r="KMP300" s="225"/>
      <c r="KMQ300" s="227"/>
      <c r="KMR300" s="228"/>
      <c r="KMS300" s="229"/>
      <c r="KMU300" s="226"/>
      <c r="KMV300" s="225"/>
      <c r="KMW300" s="227"/>
      <c r="KMX300" s="228"/>
      <c r="KMY300" s="229"/>
      <c r="KNA300" s="226"/>
      <c r="KNB300" s="225"/>
      <c r="KNC300" s="227"/>
      <c r="KND300" s="228"/>
      <c r="KNE300" s="229"/>
      <c r="KNG300" s="226"/>
      <c r="KNH300" s="225"/>
      <c r="KNI300" s="227"/>
      <c r="KNJ300" s="228"/>
      <c r="KNK300" s="229"/>
      <c r="KNM300" s="226"/>
      <c r="KNN300" s="225"/>
      <c r="KNO300" s="227"/>
      <c r="KNP300" s="228"/>
      <c r="KNQ300" s="229"/>
      <c r="KNS300" s="226"/>
      <c r="KNT300" s="225"/>
      <c r="KNU300" s="227"/>
      <c r="KNV300" s="228"/>
      <c r="KNW300" s="229"/>
      <c r="KNY300" s="226"/>
      <c r="KNZ300" s="225"/>
      <c r="KOA300" s="227"/>
      <c r="KOB300" s="228"/>
      <c r="KOC300" s="229"/>
      <c r="KOE300" s="226"/>
      <c r="KOF300" s="225"/>
      <c r="KOG300" s="227"/>
      <c r="KOH300" s="228"/>
      <c r="KOI300" s="229"/>
      <c r="KOK300" s="226"/>
      <c r="KOL300" s="225"/>
      <c r="KOM300" s="227"/>
      <c r="KON300" s="228"/>
      <c r="KOO300" s="229"/>
      <c r="KOQ300" s="226"/>
      <c r="KOR300" s="225"/>
      <c r="KOS300" s="227"/>
      <c r="KOT300" s="228"/>
      <c r="KOU300" s="229"/>
      <c r="KOW300" s="226"/>
      <c r="KOX300" s="225"/>
      <c r="KOY300" s="227"/>
      <c r="KOZ300" s="228"/>
      <c r="KPA300" s="229"/>
      <c r="KPC300" s="226"/>
      <c r="KPD300" s="225"/>
      <c r="KPE300" s="227"/>
      <c r="KPF300" s="228"/>
      <c r="KPG300" s="229"/>
      <c r="KPI300" s="226"/>
      <c r="KPJ300" s="225"/>
      <c r="KPK300" s="227"/>
      <c r="KPL300" s="228"/>
      <c r="KPM300" s="229"/>
      <c r="KPO300" s="226"/>
      <c r="KPP300" s="225"/>
      <c r="KPQ300" s="227"/>
      <c r="KPR300" s="228"/>
      <c r="KPS300" s="229"/>
      <c r="KPU300" s="226"/>
      <c r="KPV300" s="225"/>
      <c r="KPW300" s="227"/>
      <c r="KPX300" s="228"/>
      <c r="KPY300" s="229"/>
      <c r="KQA300" s="226"/>
      <c r="KQB300" s="225"/>
      <c r="KQC300" s="227"/>
      <c r="KQD300" s="228"/>
      <c r="KQE300" s="229"/>
      <c r="KQG300" s="226"/>
      <c r="KQH300" s="225"/>
      <c r="KQI300" s="227"/>
      <c r="KQJ300" s="228"/>
      <c r="KQK300" s="229"/>
      <c r="KQM300" s="226"/>
      <c r="KQN300" s="225"/>
      <c r="KQO300" s="227"/>
      <c r="KQP300" s="228"/>
      <c r="KQQ300" s="229"/>
      <c r="KQS300" s="226"/>
      <c r="KQT300" s="225"/>
      <c r="KQU300" s="227"/>
      <c r="KQV300" s="228"/>
      <c r="KQW300" s="229"/>
      <c r="KQY300" s="226"/>
      <c r="KQZ300" s="225"/>
      <c r="KRA300" s="227"/>
      <c r="KRB300" s="228"/>
      <c r="KRC300" s="229"/>
      <c r="KRE300" s="226"/>
      <c r="KRF300" s="225"/>
      <c r="KRG300" s="227"/>
      <c r="KRH300" s="228"/>
      <c r="KRI300" s="229"/>
      <c r="KRK300" s="226"/>
      <c r="KRL300" s="225"/>
      <c r="KRM300" s="227"/>
      <c r="KRN300" s="228"/>
      <c r="KRO300" s="229"/>
      <c r="KRQ300" s="226"/>
      <c r="KRR300" s="225"/>
      <c r="KRS300" s="227"/>
      <c r="KRT300" s="228"/>
      <c r="KRU300" s="229"/>
      <c r="KRW300" s="226"/>
      <c r="KRX300" s="225"/>
      <c r="KRY300" s="227"/>
      <c r="KRZ300" s="228"/>
      <c r="KSA300" s="229"/>
      <c r="KSC300" s="226"/>
      <c r="KSD300" s="225"/>
      <c r="KSE300" s="227"/>
      <c r="KSF300" s="228"/>
      <c r="KSG300" s="229"/>
      <c r="KSI300" s="226"/>
      <c r="KSJ300" s="225"/>
      <c r="KSK300" s="227"/>
      <c r="KSL300" s="228"/>
      <c r="KSM300" s="229"/>
      <c r="KSO300" s="226"/>
      <c r="KSP300" s="225"/>
      <c r="KSQ300" s="227"/>
      <c r="KSR300" s="228"/>
      <c r="KSS300" s="229"/>
      <c r="KSU300" s="226"/>
      <c r="KSV300" s="225"/>
      <c r="KSW300" s="227"/>
      <c r="KSX300" s="228"/>
      <c r="KSY300" s="229"/>
      <c r="KTA300" s="226"/>
      <c r="KTB300" s="225"/>
      <c r="KTC300" s="227"/>
      <c r="KTD300" s="228"/>
      <c r="KTE300" s="229"/>
      <c r="KTG300" s="226"/>
      <c r="KTH300" s="225"/>
      <c r="KTI300" s="227"/>
      <c r="KTJ300" s="228"/>
      <c r="KTK300" s="229"/>
      <c r="KTM300" s="226"/>
      <c r="KTN300" s="225"/>
      <c r="KTO300" s="227"/>
      <c r="KTP300" s="228"/>
      <c r="KTQ300" s="229"/>
      <c r="KTS300" s="226"/>
      <c r="KTT300" s="225"/>
      <c r="KTU300" s="227"/>
      <c r="KTV300" s="228"/>
      <c r="KTW300" s="229"/>
      <c r="KTY300" s="226"/>
      <c r="KTZ300" s="225"/>
      <c r="KUA300" s="227"/>
      <c r="KUB300" s="228"/>
      <c r="KUC300" s="229"/>
      <c r="KUE300" s="226"/>
      <c r="KUF300" s="225"/>
      <c r="KUG300" s="227"/>
      <c r="KUH300" s="228"/>
      <c r="KUI300" s="229"/>
      <c r="KUK300" s="226"/>
      <c r="KUL300" s="225"/>
      <c r="KUM300" s="227"/>
      <c r="KUN300" s="228"/>
      <c r="KUO300" s="229"/>
      <c r="KUQ300" s="226"/>
      <c r="KUR300" s="225"/>
      <c r="KUS300" s="227"/>
      <c r="KUT300" s="228"/>
      <c r="KUU300" s="229"/>
      <c r="KUW300" s="226"/>
      <c r="KUX300" s="225"/>
      <c r="KUY300" s="227"/>
      <c r="KUZ300" s="228"/>
      <c r="KVA300" s="229"/>
      <c r="KVC300" s="226"/>
      <c r="KVD300" s="225"/>
      <c r="KVE300" s="227"/>
      <c r="KVF300" s="228"/>
      <c r="KVG300" s="229"/>
      <c r="KVI300" s="226"/>
      <c r="KVJ300" s="225"/>
      <c r="KVK300" s="227"/>
      <c r="KVL300" s="228"/>
      <c r="KVM300" s="229"/>
      <c r="KVO300" s="226"/>
      <c r="KVP300" s="225"/>
      <c r="KVQ300" s="227"/>
      <c r="KVR300" s="228"/>
      <c r="KVS300" s="229"/>
      <c r="KVU300" s="226"/>
      <c r="KVV300" s="225"/>
      <c r="KVW300" s="227"/>
      <c r="KVX300" s="228"/>
      <c r="KVY300" s="229"/>
      <c r="KWA300" s="226"/>
      <c r="KWB300" s="225"/>
      <c r="KWC300" s="227"/>
      <c r="KWD300" s="228"/>
      <c r="KWE300" s="229"/>
      <c r="KWG300" s="226"/>
      <c r="KWH300" s="225"/>
      <c r="KWI300" s="227"/>
      <c r="KWJ300" s="228"/>
      <c r="KWK300" s="229"/>
      <c r="KWM300" s="226"/>
      <c r="KWN300" s="225"/>
      <c r="KWO300" s="227"/>
      <c r="KWP300" s="228"/>
      <c r="KWQ300" s="229"/>
      <c r="KWS300" s="226"/>
      <c r="KWT300" s="225"/>
      <c r="KWU300" s="227"/>
      <c r="KWV300" s="228"/>
      <c r="KWW300" s="229"/>
      <c r="KWY300" s="226"/>
      <c r="KWZ300" s="225"/>
      <c r="KXA300" s="227"/>
      <c r="KXB300" s="228"/>
      <c r="KXC300" s="229"/>
      <c r="KXE300" s="226"/>
      <c r="KXF300" s="225"/>
      <c r="KXG300" s="227"/>
      <c r="KXH300" s="228"/>
      <c r="KXI300" s="229"/>
      <c r="KXK300" s="226"/>
      <c r="KXL300" s="225"/>
      <c r="KXM300" s="227"/>
      <c r="KXN300" s="228"/>
      <c r="KXO300" s="229"/>
      <c r="KXQ300" s="226"/>
      <c r="KXR300" s="225"/>
      <c r="KXS300" s="227"/>
      <c r="KXT300" s="228"/>
      <c r="KXU300" s="229"/>
      <c r="KXW300" s="226"/>
      <c r="KXX300" s="225"/>
      <c r="KXY300" s="227"/>
      <c r="KXZ300" s="228"/>
      <c r="KYA300" s="229"/>
      <c r="KYC300" s="226"/>
      <c r="KYD300" s="225"/>
      <c r="KYE300" s="227"/>
      <c r="KYF300" s="228"/>
      <c r="KYG300" s="229"/>
      <c r="KYI300" s="226"/>
      <c r="KYJ300" s="225"/>
      <c r="KYK300" s="227"/>
      <c r="KYL300" s="228"/>
      <c r="KYM300" s="229"/>
      <c r="KYO300" s="226"/>
      <c r="KYP300" s="225"/>
      <c r="KYQ300" s="227"/>
      <c r="KYR300" s="228"/>
      <c r="KYS300" s="229"/>
      <c r="KYU300" s="226"/>
      <c r="KYV300" s="225"/>
      <c r="KYW300" s="227"/>
      <c r="KYX300" s="228"/>
      <c r="KYY300" s="229"/>
      <c r="KZA300" s="226"/>
      <c r="KZB300" s="225"/>
      <c r="KZC300" s="227"/>
      <c r="KZD300" s="228"/>
      <c r="KZE300" s="229"/>
      <c r="KZG300" s="226"/>
      <c r="KZH300" s="225"/>
      <c r="KZI300" s="227"/>
      <c r="KZJ300" s="228"/>
      <c r="KZK300" s="229"/>
      <c r="KZM300" s="226"/>
      <c r="KZN300" s="225"/>
      <c r="KZO300" s="227"/>
      <c r="KZP300" s="228"/>
      <c r="KZQ300" s="229"/>
      <c r="KZS300" s="226"/>
      <c r="KZT300" s="225"/>
      <c r="KZU300" s="227"/>
      <c r="KZV300" s="228"/>
      <c r="KZW300" s="229"/>
      <c r="KZY300" s="226"/>
      <c r="KZZ300" s="225"/>
      <c r="LAA300" s="227"/>
      <c r="LAB300" s="228"/>
      <c r="LAC300" s="229"/>
      <c r="LAE300" s="226"/>
      <c r="LAF300" s="225"/>
      <c r="LAG300" s="227"/>
      <c r="LAH300" s="228"/>
      <c r="LAI300" s="229"/>
      <c r="LAK300" s="226"/>
      <c r="LAL300" s="225"/>
      <c r="LAM300" s="227"/>
      <c r="LAN300" s="228"/>
      <c r="LAO300" s="229"/>
      <c r="LAQ300" s="226"/>
      <c r="LAR300" s="225"/>
      <c r="LAS300" s="227"/>
      <c r="LAT300" s="228"/>
      <c r="LAU300" s="229"/>
      <c r="LAW300" s="226"/>
      <c r="LAX300" s="225"/>
      <c r="LAY300" s="227"/>
      <c r="LAZ300" s="228"/>
      <c r="LBA300" s="229"/>
      <c r="LBC300" s="226"/>
      <c r="LBD300" s="225"/>
      <c r="LBE300" s="227"/>
      <c r="LBF300" s="228"/>
      <c r="LBG300" s="229"/>
      <c r="LBI300" s="226"/>
      <c r="LBJ300" s="225"/>
      <c r="LBK300" s="227"/>
      <c r="LBL300" s="228"/>
      <c r="LBM300" s="229"/>
      <c r="LBO300" s="226"/>
      <c r="LBP300" s="225"/>
      <c r="LBQ300" s="227"/>
      <c r="LBR300" s="228"/>
      <c r="LBS300" s="229"/>
      <c r="LBU300" s="226"/>
      <c r="LBV300" s="225"/>
      <c r="LBW300" s="227"/>
      <c r="LBX300" s="228"/>
      <c r="LBY300" s="229"/>
      <c r="LCA300" s="226"/>
      <c r="LCB300" s="225"/>
      <c r="LCC300" s="227"/>
      <c r="LCD300" s="228"/>
      <c r="LCE300" s="229"/>
      <c r="LCG300" s="226"/>
      <c r="LCH300" s="225"/>
      <c r="LCI300" s="227"/>
      <c r="LCJ300" s="228"/>
      <c r="LCK300" s="229"/>
      <c r="LCM300" s="226"/>
      <c r="LCN300" s="225"/>
      <c r="LCO300" s="227"/>
      <c r="LCP300" s="228"/>
      <c r="LCQ300" s="229"/>
      <c r="LCS300" s="226"/>
      <c r="LCT300" s="225"/>
      <c r="LCU300" s="227"/>
      <c r="LCV300" s="228"/>
      <c r="LCW300" s="229"/>
      <c r="LCY300" s="226"/>
      <c r="LCZ300" s="225"/>
      <c r="LDA300" s="227"/>
      <c r="LDB300" s="228"/>
      <c r="LDC300" s="229"/>
      <c r="LDE300" s="226"/>
      <c r="LDF300" s="225"/>
      <c r="LDG300" s="227"/>
      <c r="LDH300" s="228"/>
      <c r="LDI300" s="229"/>
      <c r="LDK300" s="226"/>
      <c r="LDL300" s="225"/>
      <c r="LDM300" s="227"/>
      <c r="LDN300" s="228"/>
      <c r="LDO300" s="229"/>
      <c r="LDQ300" s="226"/>
      <c r="LDR300" s="225"/>
      <c r="LDS300" s="227"/>
      <c r="LDT300" s="228"/>
      <c r="LDU300" s="229"/>
      <c r="LDW300" s="226"/>
      <c r="LDX300" s="225"/>
      <c r="LDY300" s="227"/>
      <c r="LDZ300" s="228"/>
      <c r="LEA300" s="229"/>
      <c r="LEC300" s="226"/>
      <c r="LED300" s="225"/>
      <c r="LEE300" s="227"/>
      <c r="LEF300" s="228"/>
      <c r="LEG300" s="229"/>
      <c r="LEI300" s="226"/>
      <c r="LEJ300" s="225"/>
      <c r="LEK300" s="227"/>
      <c r="LEL300" s="228"/>
      <c r="LEM300" s="229"/>
      <c r="LEO300" s="226"/>
      <c r="LEP300" s="225"/>
      <c r="LEQ300" s="227"/>
      <c r="LER300" s="228"/>
      <c r="LES300" s="229"/>
      <c r="LEU300" s="226"/>
      <c r="LEV300" s="225"/>
      <c r="LEW300" s="227"/>
      <c r="LEX300" s="228"/>
      <c r="LEY300" s="229"/>
      <c r="LFA300" s="226"/>
      <c r="LFB300" s="225"/>
      <c r="LFC300" s="227"/>
      <c r="LFD300" s="228"/>
      <c r="LFE300" s="229"/>
      <c r="LFG300" s="226"/>
      <c r="LFH300" s="225"/>
      <c r="LFI300" s="227"/>
      <c r="LFJ300" s="228"/>
      <c r="LFK300" s="229"/>
      <c r="LFM300" s="226"/>
      <c r="LFN300" s="225"/>
      <c r="LFO300" s="227"/>
      <c r="LFP300" s="228"/>
      <c r="LFQ300" s="229"/>
      <c r="LFS300" s="226"/>
      <c r="LFT300" s="225"/>
      <c r="LFU300" s="227"/>
      <c r="LFV300" s="228"/>
      <c r="LFW300" s="229"/>
      <c r="LFY300" s="226"/>
      <c r="LFZ300" s="225"/>
      <c r="LGA300" s="227"/>
      <c r="LGB300" s="228"/>
      <c r="LGC300" s="229"/>
      <c r="LGE300" s="226"/>
      <c r="LGF300" s="225"/>
      <c r="LGG300" s="227"/>
      <c r="LGH300" s="228"/>
      <c r="LGI300" s="229"/>
      <c r="LGK300" s="226"/>
      <c r="LGL300" s="225"/>
      <c r="LGM300" s="227"/>
      <c r="LGN300" s="228"/>
      <c r="LGO300" s="229"/>
      <c r="LGQ300" s="226"/>
      <c r="LGR300" s="225"/>
      <c r="LGS300" s="227"/>
      <c r="LGT300" s="228"/>
      <c r="LGU300" s="229"/>
      <c r="LGW300" s="226"/>
      <c r="LGX300" s="225"/>
      <c r="LGY300" s="227"/>
      <c r="LGZ300" s="228"/>
      <c r="LHA300" s="229"/>
      <c r="LHC300" s="226"/>
      <c r="LHD300" s="225"/>
      <c r="LHE300" s="227"/>
      <c r="LHF300" s="228"/>
      <c r="LHG300" s="229"/>
      <c r="LHI300" s="226"/>
      <c r="LHJ300" s="225"/>
      <c r="LHK300" s="227"/>
      <c r="LHL300" s="228"/>
      <c r="LHM300" s="229"/>
      <c r="LHO300" s="226"/>
      <c r="LHP300" s="225"/>
      <c r="LHQ300" s="227"/>
      <c r="LHR300" s="228"/>
      <c r="LHS300" s="229"/>
      <c r="LHU300" s="226"/>
      <c r="LHV300" s="225"/>
      <c r="LHW300" s="227"/>
      <c r="LHX300" s="228"/>
      <c r="LHY300" s="229"/>
      <c r="LIA300" s="226"/>
      <c r="LIB300" s="225"/>
      <c r="LIC300" s="227"/>
      <c r="LID300" s="228"/>
      <c r="LIE300" s="229"/>
      <c r="LIG300" s="226"/>
      <c r="LIH300" s="225"/>
      <c r="LII300" s="227"/>
      <c r="LIJ300" s="228"/>
      <c r="LIK300" s="229"/>
      <c r="LIM300" s="226"/>
      <c r="LIN300" s="225"/>
      <c r="LIO300" s="227"/>
      <c r="LIP300" s="228"/>
      <c r="LIQ300" s="229"/>
      <c r="LIS300" s="226"/>
      <c r="LIT300" s="225"/>
      <c r="LIU300" s="227"/>
      <c r="LIV300" s="228"/>
      <c r="LIW300" s="229"/>
      <c r="LIY300" s="226"/>
      <c r="LIZ300" s="225"/>
      <c r="LJA300" s="227"/>
      <c r="LJB300" s="228"/>
      <c r="LJC300" s="229"/>
      <c r="LJE300" s="226"/>
      <c r="LJF300" s="225"/>
      <c r="LJG300" s="227"/>
      <c r="LJH300" s="228"/>
      <c r="LJI300" s="229"/>
      <c r="LJK300" s="226"/>
      <c r="LJL300" s="225"/>
      <c r="LJM300" s="227"/>
      <c r="LJN300" s="228"/>
      <c r="LJO300" s="229"/>
      <c r="LJQ300" s="226"/>
      <c r="LJR300" s="225"/>
      <c r="LJS300" s="227"/>
      <c r="LJT300" s="228"/>
      <c r="LJU300" s="229"/>
      <c r="LJW300" s="226"/>
      <c r="LJX300" s="225"/>
      <c r="LJY300" s="227"/>
      <c r="LJZ300" s="228"/>
      <c r="LKA300" s="229"/>
      <c r="LKC300" s="226"/>
      <c r="LKD300" s="225"/>
      <c r="LKE300" s="227"/>
      <c r="LKF300" s="228"/>
      <c r="LKG300" s="229"/>
      <c r="LKI300" s="226"/>
      <c r="LKJ300" s="225"/>
      <c r="LKK300" s="227"/>
      <c r="LKL300" s="228"/>
      <c r="LKM300" s="229"/>
      <c r="LKO300" s="226"/>
      <c r="LKP300" s="225"/>
      <c r="LKQ300" s="227"/>
      <c r="LKR300" s="228"/>
      <c r="LKS300" s="229"/>
      <c r="LKU300" s="226"/>
      <c r="LKV300" s="225"/>
      <c r="LKW300" s="227"/>
      <c r="LKX300" s="228"/>
      <c r="LKY300" s="229"/>
      <c r="LLA300" s="226"/>
      <c r="LLB300" s="225"/>
      <c r="LLC300" s="227"/>
      <c r="LLD300" s="228"/>
      <c r="LLE300" s="229"/>
      <c r="LLG300" s="226"/>
      <c r="LLH300" s="225"/>
      <c r="LLI300" s="227"/>
      <c r="LLJ300" s="228"/>
      <c r="LLK300" s="229"/>
      <c r="LLM300" s="226"/>
      <c r="LLN300" s="225"/>
      <c r="LLO300" s="227"/>
      <c r="LLP300" s="228"/>
      <c r="LLQ300" s="229"/>
      <c r="LLS300" s="226"/>
      <c r="LLT300" s="225"/>
      <c r="LLU300" s="227"/>
      <c r="LLV300" s="228"/>
      <c r="LLW300" s="229"/>
      <c r="LLY300" s="226"/>
      <c r="LLZ300" s="225"/>
      <c r="LMA300" s="227"/>
      <c r="LMB300" s="228"/>
      <c r="LMC300" s="229"/>
      <c r="LME300" s="226"/>
      <c r="LMF300" s="225"/>
      <c r="LMG300" s="227"/>
      <c r="LMH300" s="228"/>
      <c r="LMI300" s="229"/>
      <c r="LMK300" s="226"/>
      <c r="LML300" s="225"/>
      <c r="LMM300" s="227"/>
      <c r="LMN300" s="228"/>
      <c r="LMO300" s="229"/>
      <c r="LMQ300" s="226"/>
      <c r="LMR300" s="225"/>
      <c r="LMS300" s="227"/>
      <c r="LMT300" s="228"/>
      <c r="LMU300" s="229"/>
      <c r="LMW300" s="226"/>
      <c r="LMX300" s="225"/>
      <c r="LMY300" s="227"/>
      <c r="LMZ300" s="228"/>
      <c r="LNA300" s="229"/>
      <c r="LNC300" s="226"/>
      <c r="LND300" s="225"/>
      <c r="LNE300" s="227"/>
      <c r="LNF300" s="228"/>
      <c r="LNG300" s="229"/>
      <c r="LNI300" s="226"/>
      <c r="LNJ300" s="225"/>
      <c r="LNK300" s="227"/>
      <c r="LNL300" s="228"/>
      <c r="LNM300" s="229"/>
      <c r="LNO300" s="226"/>
      <c r="LNP300" s="225"/>
      <c r="LNQ300" s="227"/>
      <c r="LNR300" s="228"/>
      <c r="LNS300" s="229"/>
      <c r="LNU300" s="226"/>
      <c r="LNV300" s="225"/>
      <c r="LNW300" s="227"/>
      <c r="LNX300" s="228"/>
      <c r="LNY300" s="229"/>
      <c r="LOA300" s="226"/>
      <c r="LOB300" s="225"/>
      <c r="LOC300" s="227"/>
      <c r="LOD300" s="228"/>
      <c r="LOE300" s="229"/>
      <c r="LOG300" s="226"/>
      <c r="LOH300" s="225"/>
      <c r="LOI300" s="227"/>
      <c r="LOJ300" s="228"/>
      <c r="LOK300" s="229"/>
      <c r="LOM300" s="226"/>
      <c r="LON300" s="225"/>
      <c r="LOO300" s="227"/>
      <c r="LOP300" s="228"/>
      <c r="LOQ300" s="229"/>
      <c r="LOS300" s="226"/>
      <c r="LOT300" s="225"/>
      <c r="LOU300" s="227"/>
      <c r="LOV300" s="228"/>
      <c r="LOW300" s="229"/>
      <c r="LOY300" s="226"/>
      <c r="LOZ300" s="225"/>
      <c r="LPA300" s="227"/>
      <c r="LPB300" s="228"/>
      <c r="LPC300" s="229"/>
      <c r="LPE300" s="226"/>
      <c r="LPF300" s="225"/>
      <c r="LPG300" s="227"/>
      <c r="LPH300" s="228"/>
      <c r="LPI300" s="229"/>
      <c r="LPK300" s="226"/>
      <c r="LPL300" s="225"/>
      <c r="LPM300" s="227"/>
      <c r="LPN300" s="228"/>
      <c r="LPO300" s="229"/>
      <c r="LPQ300" s="226"/>
      <c r="LPR300" s="225"/>
      <c r="LPS300" s="227"/>
      <c r="LPT300" s="228"/>
      <c r="LPU300" s="229"/>
      <c r="LPW300" s="226"/>
      <c r="LPX300" s="225"/>
      <c r="LPY300" s="227"/>
      <c r="LPZ300" s="228"/>
      <c r="LQA300" s="229"/>
      <c r="LQC300" s="226"/>
      <c r="LQD300" s="225"/>
      <c r="LQE300" s="227"/>
      <c r="LQF300" s="228"/>
      <c r="LQG300" s="229"/>
      <c r="LQI300" s="226"/>
      <c r="LQJ300" s="225"/>
      <c r="LQK300" s="227"/>
      <c r="LQL300" s="228"/>
      <c r="LQM300" s="229"/>
      <c r="LQO300" s="226"/>
      <c r="LQP300" s="225"/>
      <c r="LQQ300" s="227"/>
      <c r="LQR300" s="228"/>
      <c r="LQS300" s="229"/>
      <c r="LQU300" s="226"/>
      <c r="LQV300" s="225"/>
      <c r="LQW300" s="227"/>
      <c r="LQX300" s="228"/>
      <c r="LQY300" s="229"/>
      <c r="LRA300" s="226"/>
      <c r="LRB300" s="225"/>
      <c r="LRC300" s="227"/>
      <c r="LRD300" s="228"/>
      <c r="LRE300" s="229"/>
      <c r="LRG300" s="226"/>
      <c r="LRH300" s="225"/>
      <c r="LRI300" s="227"/>
      <c r="LRJ300" s="228"/>
      <c r="LRK300" s="229"/>
      <c r="LRM300" s="226"/>
      <c r="LRN300" s="225"/>
      <c r="LRO300" s="227"/>
      <c r="LRP300" s="228"/>
      <c r="LRQ300" s="229"/>
      <c r="LRS300" s="226"/>
      <c r="LRT300" s="225"/>
      <c r="LRU300" s="227"/>
      <c r="LRV300" s="228"/>
      <c r="LRW300" s="229"/>
      <c r="LRY300" s="226"/>
      <c r="LRZ300" s="225"/>
      <c r="LSA300" s="227"/>
      <c r="LSB300" s="228"/>
      <c r="LSC300" s="229"/>
      <c r="LSE300" s="226"/>
      <c r="LSF300" s="225"/>
      <c r="LSG300" s="227"/>
      <c r="LSH300" s="228"/>
      <c r="LSI300" s="229"/>
      <c r="LSK300" s="226"/>
      <c r="LSL300" s="225"/>
      <c r="LSM300" s="227"/>
      <c r="LSN300" s="228"/>
      <c r="LSO300" s="229"/>
      <c r="LSQ300" s="226"/>
      <c r="LSR300" s="225"/>
      <c r="LSS300" s="227"/>
      <c r="LST300" s="228"/>
      <c r="LSU300" s="229"/>
      <c r="LSW300" s="226"/>
      <c r="LSX300" s="225"/>
      <c r="LSY300" s="227"/>
      <c r="LSZ300" s="228"/>
      <c r="LTA300" s="229"/>
      <c r="LTC300" s="226"/>
      <c r="LTD300" s="225"/>
      <c r="LTE300" s="227"/>
      <c r="LTF300" s="228"/>
      <c r="LTG300" s="229"/>
      <c r="LTI300" s="226"/>
      <c r="LTJ300" s="225"/>
      <c r="LTK300" s="227"/>
      <c r="LTL300" s="228"/>
      <c r="LTM300" s="229"/>
      <c r="LTO300" s="226"/>
      <c r="LTP300" s="225"/>
      <c r="LTQ300" s="227"/>
      <c r="LTR300" s="228"/>
      <c r="LTS300" s="229"/>
      <c r="LTU300" s="226"/>
      <c r="LTV300" s="225"/>
      <c r="LTW300" s="227"/>
      <c r="LTX300" s="228"/>
      <c r="LTY300" s="229"/>
      <c r="LUA300" s="226"/>
      <c r="LUB300" s="225"/>
      <c r="LUC300" s="227"/>
      <c r="LUD300" s="228"/>
      <c r="LUE300" s="229"/>
      <c r="LUG300" s="226"/>
      <c r="LUH300" s="225"/>
      <c r="LUI300" s="227"/>
      <c r="LUJ300" s="228"/>
      <c r="LUK300" s="229"/>
      <c r="LUM300" s="226"/>
      <c r="LUN300" s="225"/>
      <c r="LUO300" s="227"/>
      <c r="LUP300" s="228"/>
      <c r="LUQ300" s="229"/>
      <c r="LUS300" s="226"/>
      <c r="LUT300" s="225"/>
      <c r="LUU300" s="227"/>
      <c r="LUV300" s="228"/>
      <c r="LUW300" s="229"/>
      <c r="LUY300" s="226"/>
      <c r="LUZ300" s="225"/>
      <c r="LVA300" s="227"/>
      <c r="LVB300" s="228"/>
      <c r="LVC300" s="229"/>
      <c r="LVE300" s="226"/>
      <c r="LVF300" s="225"/>
      <c r="LVG300" s="227"/>
      <c r="LVH300" s="228"/>
      <c r="LVI300" s="229"/>
      <c r="LVK300" s="226"/>
      <c r="LVL300" s="225"/>
      <c r="LVM300" s="227"/>
      <c r="LVN300" s="228"/>
      <c r="LVO300" s="229"/>
      <c r="LVQ300" s="226"/>
      <c r="LVR300" s="225"/>
      <c r="LVS300" s="227"/>
      <c r="LVT300" s="228"/>
      <c r="LVU300" s="229"/>
      <c r="LVW300" s="226"/>
      <c r="LVX300" s="225"/>
      <c r="LVY300" s="227"/>
      <c r="LVZ300" s="228"/>
      <c r="LWA300" s="229"/>
      <c r="LWC300" s="226"/>
      <c r="LWD300" s="225"/>
      <c r="LWE300" s="227"/>
      <c r="LWF300" s="228"/>
      <c r="LWG300" s="229"/>
      <c r="LWI300" s="226"/>
      <c r="LWJ300" s="225"/>
      <c r="LWK300" s="227"/>
      <c r="LWL300" s="228"/>
      <c r="LWM300" s="229"/>
      <c r="LWO300" s="226"/>
      <c r="LWP300" s="225"/>
      <c r="LWQ300" s="227"/>
      <c r="LWR300" s="228"/>
      <c r="LWS300" s="229"/>
      <c r="LWU300" s="226"/>
      <c r="LWV300" s="225"/>
      <c r="LWW300" s="227"/>
      <c r="LWX300" s="228"/>
      <c r="LWY300" s="229"/>
      <c r="LXA300" s="226"/>
      <c r="LXB300" s="225"/>
      <c r="LXC300" s="227"/>
      <c r="LXD300" s="228"/>
      <c r="LXE300" s="229"/>
      <c r="LXG300" s="226"/>
      <c r="LXH300" s="225"/>
      <c r="LXI300" s="227"/>
      <c r="LXJ300" s="228"/>
      <c r="LXK300" s="229"/>
      <c r="LXM300" s="226"/>
      <c r="LXN300" s="225"/>
      <c r="LXO300" s="227"/>
      <c r="LXP300" s="228"/>
      <c r="LXQ300" s="229"/>
      <c r="LXS300" s="226"/>
      <c r="LXT300" s="225"/>
      <c r="LXU300" s="227"/>
      <c r="LXV300" s="228"/>
      <c r="LXW300" s="229"/>
      <c r="LXY300" s="226"/>
      <c r="LXZ300" s="225"/>
      <c r="LYA300" s="227"/>
      <c r="LYB300" s="228"/>
      <c r="LYC300" s="229"/>
      <c r="LYE300" s="226"/>
      <c r="LYF300" s="225"/>
      <c r="LYG300" s="227"/>
      <c r="LYH300" s="228"/>
      <c r="LYI300" s="229"/>
      <c r="LYK300" s="226"/>
      <c r="LYL300" s="225"/>
      <c r="LYM300" s="227"/>
      <c r="LYN300" s="228"/>
      <c r="LYO300" s="229"/>
      <c r="LYQ300" s="226"/>
      <c r="LYR300" s="225"/>
      <c r="LYS300" s="227"/>
      <c r="LYT300" s="228"/>
      <c r="LYU300" s="229"/>
      <c r="LYW300" s="226"/>
      <c r="LYX300" s="225"/>
      <c r="LYY300" s="227"/>
      <c r="LYZ300" s="228"/>
      <c r="LZA300" s="229"/>
      <c r="LZC300" s="226"/>
      <c r="LZD300" s="225"/>
      <c r="LZE300" s="227"/>
      <c r="LZF300" s="228"/>
      <c r="LZG300" s="229"/>
      <c r="LZI300" s="226"/>
      <c r="LZJ300" s="225"/>
      <c r="LZK300" s="227"/>
      <c r="LZL300" s="228"/>
      <c r="LZM300" s="229"/>
      <c r="LZO300" s="226"/>
      <c r="LZP300" s="225"/>
      <c r="LZQ300" s="227"/>
      <c r="LZR300" s="228"/>
      <c r="LZS300" s="229"/>
      <c r="LZU300" s="226"/>
      <c r="LZV300" s="225"/>
      <c r="LZW300" s="227"/>
      <c r="LZX300" s="228"/>
      <c r="LZY300" s="229"/>
      <c r="MAA300" s="226"/>
      <c r="MAB300" s="225"/>
      <c r="MAC300" s="227"/>
      <c r="MAD300" s="228"/>
      <c r="MAE300" s="229"/>
      <c r="MAG300" s="226"/>
      <c r="MAH300" s="225"/>
      <c r="MAI300" s="227"/>
      <c r="MAJ300" s="228"/>
      <c r="MAK300" s="229"/>
      <c r="MAM300" s="226"/>
      <c r="MAN300" s="225"/>
      <c r="MAO300" s="227"/>
      <c r="MAP300" s="228"/>
      <c r="MAQ300" s="229"/>
      <c r="MAS300" s="226"/>
      <c r="MAT300" s="225"/>
      <c r="MAU300" s="227"/>
      <c r="MAV300" s="228"/>
      <c r="MAW300" s="229"/>
      <c r="MAY300" s="226"/>
      <c r="MAZ300" s="225"/>
      <c r="MBA300" s="227"/>
      <c r="MBB300" s="228"/>
      <c r="MBC300" s="229"/>
      <c r="MBE300" s="226"/>
      <c r="MBF300" s="225"/>
      <c r="MBG300" s="227"/>
      <c r="MBH300" s="228"/>
      <c r="MBI300" s="229"/>
      <c r="MBK300" s="226"/>
      <c r="MBL300" s="225"/>
      <c r="MBM300" s="227"/>
      <c r="MBN300" s="228"/>
      <c r="MBO300" s="229"/>
      <c r="MBQ300" s="226"/>
      <c r="MBR300" s="225"/>
      <c r="MBS300" s="227"/>
      <c r="MBT300" s="228"/>
      <c r="MBU300" s="229"/>
      <c r="MBW300" s="226"/>
      <c r="MBX300" s="225"/>
      <c r="MBY300" s="227"/>
      <c r="MBZ300" s="228"/>
      <c r="MCA300" s="229"/>
      <c r="MCC300" s="226"/>
      <c r="MCD300" s="225"/>
      <c r="MCE300" s="227"/>
      <c r="MCF300" s="228"/>
      <c r="MCG300" s="229"/>
      <c r="MCI300" s="226"/>
      <c r="MCJ300" s="225"/>
      <c r="MCK300" s="227"/>
      <c r="MCL300" s="228"/>
      <c r="MCM300" s="229"/>
      <c r="MCO300" s="226"/>
      <c r="MCP300" s="225"/>
      <c r="MCQ300" s="227"/>
      <c r="MCR300" s="228"/>
      <c r="MCS300" s="229"/>
      <c r="MCU300" s="226"/>
      <c r="MCV300" s="225"/>
      <c r="MCW300" s="227"/>
      <c r="MCX300" s="228"/>
      <c r="MCY300" s="229"/>
      <c r="MDA300" s="226"/>
      <c r="MDB300" s="225"/>
      <c r="MDC300" s="227"/>
      <c r="MDD300" s="228"/>
      <c r="MDE300" s="229"/>
      <c r="MDG300" s="226"/>
      <c r="MDH300" s="225"/>
      <c r="MDI300" s="227"/>
      <c r="MDJ300" s="228"/>
      <c r="MDK300" s="229"/>
      <c r="MDM300" s="226"/>
      <c r="MDN300" s="225"/>
      <c r="MDO300" s="227"/>
      <c r="MDP300" s="228"/>
      <c r="MDQ300" s="229"/>
      <c r="MDS300" s="226"/>
      <c r="MDT300" s="225"/>
      <c r="MDU300" s="227"/>
      <c r="MDV300" s="228"/>
      <c r="MDW300" s="229"/>
      <c r="MDY300" s="226"/>
      <c r="MDZ300" s="225"/>
      <c r="MEA300" s="227"/>
      <c r="MEB300" s="228"/>
      <c r="MEC300" s="229"/>
      <c r="MEE300" s="226"/>
      <c r="MEF300" s="225"/>
      <c r="MEG300" s="227"/>
      <c r="MEH300" s="228"/>
      <c r="MEI300" s="229"/>
      <c r="MEK300" s="226"/>
      <c r="MEL300" s="225"/>
      <c r="MEM300" s="227"/>
      <c r="MEN300" s="228"/>
      <c r="MEO300" s="229"/>
      <c r="MEQ300" s="226"/>
      <c r="MER300" s="225"/>
      <c r="MES300" s="227"/>
      <c r="MET300" s="228"/>
      <c r="MEU300" s="229"/>
      <c r="MEW300" s="226"/>
      <c r="MEX300" s="225"/>
      <c r="MEY300" s="227"/>
      <c r="MEZ300" s="228"/>
      <c r="MFA300" s="229"/>
      <c r="MFC300" s="226"/>
      <c r="MFD300" s="225"/>
      <c r="MFE300" s="227"/>
      <c r="MFF300" s="228"/>
      <c r="MFG300" s="229"/>
      <c r="MFI300" s="226"/>
      <c r="MFJ300" s="225"/>
      <c r="MFK300" s="227"/>
      <c r="MFL300" s="228"/>
      <c r="MFM300" s="229"/>
      <c r="MFO300" s="226"/>
      <c r="MFP300" s="225"/>
      <c r="MFQ300" s="227"/>
      <c r="MFR300" s="228"/>
      <c r="MFS300" s="229"/>
      <c r="MFU300" s="226"/>
      <c r="MFV300" s="225"/>
      <c r="MFW300" s="227"/>
      <c r="MFX300" s="228"/>
      <c r="MFY300" s="229"/>
      <c r="MGA300" s="226"/>
      <c r="MGB300" s="225"/>
      <c r="MGC300" s="227"/>
      <c r="MGD300" s="228"/>
      <c r="MGE300" s="229"/>
      <c r="MGG300" s="226"/>
      <c r="MGH300" s="225"/>
      <c r="MGI300" s="227"/>
      <c r="MGJ300" s="228"/>
      <c r="MGK300" s="229"/>
      <c r="MGM300" s="226"/>
      <c r="MGN300" s="225"/>
      <c r="MGO300" s="227"/>
      <c r="MGP300" s="228"/>
      <c r="MGQ300" s="229"/>
      <c r="MGS300" s="226"/>
      <c r="MGT300" s="225"/>
      <c r="MGU300" s="227"/>
      <c r="MGV300" s="228"/>
      <c r="MGW300" s="229"/>
      <c r="MGY300" s="226"/>
      <c r="MGZ300" s="225"/>
      <c r="MHA300" s="227"/>
      <c r="MHB300" s="228"/>
      <c r="MHC300" s="229"/>
      <c r="MHE300" s="226"/>
      <c r="MHF300" s="225"/>
      <c r="MHG300" s="227"/>
      <c r="MHH300" s="228"/>
      <c r="MHI300" s="229"/>
      <c r="MHK300" s="226"/>
      <c r="MHL300" s="225"/>
      <c r="MHM300" s="227"/>
      <c r="MHN300" s="228"/>
      <c r="MHO300" s="229"/>
      <c r="MHQ300" s="226"/>
      <c r="MHR300" s="225"/>
      <c r="MHS300" s="227"/>
      <c r="MHT300" s="228"/>
      <c r="MHU300" s="229"/>
      <c r="MHW300" s="226"/>
      <c r="MHX300" s="225"/>
      <c r="MHY300" s="227"/>
      <c r="MHZ300" s="228"/>
      <c r="MIA300" s="229"/>
      <c r="MIC300" s="226"/>
      <c r="MID300" s="225"/>
      <c r="MIE300" s="227"/>
      <c r="MIF300" s="228"/>
      <c r="MIG300" s="229"/>
      <c r="MII300" s="226"/>
      <c r="MIJ300" s="225"/>
      <c r="MIK300" s="227"/>
      <c r="MIL300" s="228"/>
      <c r="MIM300" s="229"/>
      <c r="MIO300" s="226"/>
      <c r="MIP300" s="225"/>
      <c r="MIQ300" s="227"/>
      <c r="MIR300" s="228"/>
      <c r="MIS300" s="229"/>
      <c r="MIU300" s="226"/>
      <c r="MIV300" s="225"/>
      <c r="MIW300" s="227"/>
      <c r="MIX300" s="228"/>
      <c r="MIY300" s="229"/>
      <c r="MJA300" s="226"/>
      <c r="MJB300" s="225"/>
      <c r="MJC300" s="227"/>
      <c r="MJD300" s="228"/>
      <c r="MJE300" s="229"/>
      <c r="MJG300" s="226"/>
      <c r="MJH300" s="225"/>
      <c r="MJI300" s="227"/>
      <c r="MJJ300" s="228"/>
      <c r="MJK300" s="229"/>
      <c r="MJM300" s="226"/>
      <c r="MJN300" s="225"/>
      <c r="MJO300" s="227"/>
      <c r="MJP300" s="228"/>
      <c r="MJQ300" s="229"/>
      <c r="MJS300" s="226"/>
      <c r="MJT300" s="225"/>
      <c r="MJU300" s="227"/>
      <c r="MJV300" s="228"/>
      <c r="MJW300" s="229"/>
      <c r="MJY300" s="226"/>
      <c r="MJZ300" s="225"/>
      <c r="MKA300" s="227"/>
      <c r="MKB300" s="228"/>
      <c r="MKC300" s="229"/>
      <c r="MKE300" s="226"/>
      <c r="MKF300" s="225"/>
      <c r="MKG300" s="227"/>
      <c r="MKH300" s="228"/>
      <c r="MKI300" s="229"/>
      <c r="MKK300" s="226"/>
      <c r="MKL300" s="225"/>
      <c r="MKM300" s="227"/>
      <c r="MKN300" s="228"/>
      <c r="MKO300" s="229"/>
      <c r="MKQ300" s="226"/>
      <c r="MKR300" s="225"/>
      <c r="MKS300" s="227"/>
      <c r="MKT300" s="228"/>
      <c r="MKU300" s="229"/>
      <c r="MKW300" s="226"/>
      <c r="MKX300" s="225"/>
      <c r="MKY300" s="227"/>
      <c r="MKZ300" s="228"/>
      <c r="MLA300" s="229"/>
      <c r="MLC300" s="226"/>
      <c r="MLD300" s="225"/>
      <c r="MLE300" s="227"/>
      <c r="MLF300" s="228"/>
      <c r="MLG300" s="229"/>
      <c r="MLI300" s="226"/>
      <c r="MLJ300" s="225"/>
      <c r="MLK300" s="227"/>
      <c r="MLL300" s="228"/>
      <c r="MLM300" s="229"/>
      <c r="MLO300" s="226"/>
      <c r="MLP300" s="225"/>
      <c r="MLQ300" s="227"/>
      <c r="MLR300" s="228"/>
      <c r="MLS300" s="229"/>
      <c r="MLU300" s="226"/>
      <c r="MLV300" s="225"/>
      <c r="MLW300" s="227"/>
      <c r="MLX300" s="228"/>
      <c r="MLY300" s="229"/>
      <c r="MMA300" s="226"/>
      <c r="MMB300" s="225"/>
      <c r="MMC300" s="227"/>
      <c r="MMD300" s="228"/>
      <c r="MME300" s="229"/>
      <c r="MMG300" s="226"/>
      <c r="MMH300" s="225"/>
      <c r="MMI300" s="227"/>
      <c r="MMJ300" s="228"/>
      <c r="MMK300" s="229"/>
      <c r="MMM300" s="226"/>
      <c r="MMN300" s="225"/>
      <c r="MMO300" s="227"/>
      <c r="MMP300" s="228"/>
      <c r="MMQ300" s="229"/>
      <c r="MMS300" s="226"/>
      <c r="MMT300" s="225"/>
      <c r="MMU300" s="227"/>
      <c r="MMV300" s="228"/>
      <c r="MMW300" s="229"/>
      <c r="MMY300" s="226"/>
      <c r="MMZ300" s="225"/>
      <c r="MNA300" s="227"/>
      <c r="MNB300" s="228"/>
      <c r="MNC300" s="229"/>
      <c r="MNE300" s="226"/>
      <c r="MNF300" s="225"/>
      <c r="MNG300" s="227"/>
      <c r="MNH300" s="228"/>
      <c r="MNI300" s="229"/>
      <c r="MNK300" s="226"/>
      <c r="MNL300" s="225"/>
      <c r="MNM300" s="227"/>
      <c r="MNN300" s="228"/>
      <c r="MNO300" s="229"/>
      <c r="MNQ300" s="226"/>
      <c r="MNR300" s="225"/>
      <c r="MNS300" s="227"/>
      <c r="MNT300" s="228"/>
      <c r="MNU300" s="229"/>
      <c r="MNW300" s="226"/>
      <c r="MNX300" s="225"/>
      <c r="MNY300" s="227"/>
      <c r="MNZ300" s="228"/>
      <c r="MOA300" s="229"/>
      <c r="MOC300" s="226"/>
      <c r="MOD300" s="225"/>
      <c r="MOE300" s="227"/>
      <c r="MOF300" s="228"/>
      <c r="MOG300" s="229"/>
      <c r="MOI300" s="226"/>
      <c r="MOJ300" s="225"/>
      <c r="MOK300" s="227"/>
      <c r="MOL300" s="228"/>
      <c r="MOM300" s="229"/>
      <c r="MOO300" s="226"/>
      <c r="MOP300" s="225"/>
      <c r="MOQ300" s="227"/>
      <c r="MOR300" s="228"/>
      <c r="MOS300" s="229"/>
      <c r="MOU300" s="226"/>
      <c r="MOV300" s="225"/>
      <c r="MOW300" s="227"/>
      <c r="MOX300" s="228"/>
      <c r="MOY300" s="229"/>
      <c r="MPA300" s="226"/>
      <c r="MPB300" s="225"/>
      <c r="MPC300" s="227"/>
      <c r="MPD300" s="228"/>
      <c r="MPE300" s="229"/>
      <c r="MPG300" s="226"/>
      <c r="MPH300" s="225"/>
      <c r="MPI300" s="227"/>
      <c r="MPJ300" s="228"/>
      <c r="MPK300" s="229"/>
      <c r="MPM300" s="226"/>
      <c r="MPN300" s="225"/>
      <c r="MPO300" s="227"/>
      <c r="MPP300" s="228"/>
      <c r="MPQ300" s="229"/>
      <c r="MPS300" s="226"/>
      <c r="MPT300" s="225"/>
      <c r="MPU300" s="227"/>
      <c r="MPV300" s="228"/>
      <c r="MPW300" s="229"/>
      <c r="MPY300" s="226"/>
      <c r="MPZ300" s="225"/>
      <c r="MQA300" s="227"/>
      <c r="MQB300" s="228"/>
      <c r="MQC300" s="229"/>
      <c r="MQE300" s="226"/>
      <c r="MQF300" s="225"/>
      <c r="MQG300" s="227"/>
      <c r="MQH300" s="228"/>
      <c r="MQI300" s="229"/>
      <c r="MQK300" s="226"/>
      <c r="MQL300" s="225"/>
      <c r="MQM300" s="227"/>
      <c r="MQN300" s="228"/>
      <c r="MQO300" s="229"/>
      <c r="MQQ300" s="226"/>
      <c r="MQR300" s="225"/>
      <c r="MQS300" s="227"/>
      <c r="MQT300" s="228"/>
      <c r="MQU300" s="229"/>
      <c r="MQW300" s="226"/>
      <c r="MQX300" s="225"/>
      <c r="MQY300" s="227"/>
      <c r="MQZ300" s="228"/>
      <c r="MRA300" s="229"/>
      <c r="MRC300" s="226"/>
      <c r="MRD300" s="225"/>
      <c r="MRE300" s="227"/>
      <c r="MRF300" s="228"/>
      <c r="MRG300" s="229"/>
      <c r="MRI300" s="226"/>
      <c r="MRJ300" s="225"/>
      <c r="MRK300" s="227"/>
      <c r="MRL300" s="228"/>
      <c r="MRM300" s="229"/>
      <c r="MRO300" s="226"/>
      <c r="MRP300" s="225"/>
      <c r="MRQ300" s="227"/>
      <c r="MRR300" s="228"/>
      <c r="MRS300" s="229"/>
      <c r="MRU300" s="226"/>
      <c r="MRV300" s="225"/>
      <c r="MRW300" s="227"/>
      <c r="MRX300" s="228"/>
      <c r="MRY300" s="229"/>
      <c r="MSA300" s="226"/>
      <c r="MSB300" s="225"/>
      <c r="MSC300" s="227"/>
      <c r="MSD300" s="228"/>
      <c r="MSE300" s="229"/>
      <c r="MSG300" s="226"/>
      <c r="MSH300" s="225"/>
      <c r="MSI300" s="227"/>
      <c r="MSJ300" s="228"/>
      <c r="MSK300" s="229"/>
      <c r="MSM300" s="226"/>
      <c r="MSN300" s="225"/>
      <c r="MSO300" s="227"/>
      <c r="MSP300" s="228"/>
      <c r="MSQ300" s="229"/>
      <c r="MSS300" s="226"/>
      <c r="MST300" s="225"/>
      <c r="MSU300" s="227"/>
      <c r="MSV300" s="228"/>
      <c r="MSW300" s="229"/>
      <c r="MSY300" s="226"/>
      <c r="MSZ300" s="225"/>
      <c r="MTA300" s="227"/>
      <c r="MTB300" s="228"/>
      <c r="MTC300" s="229"/>
      <c r="MTE300" s="226"/>
      <c r="MTF300" s="225"/>
      <c r="MTG300" s="227"/>
      <c r="MTH300" s="228"/>
      <c r="MTI300" s="229"/>
      <c r="MTK300" s="226"/>
      <c r="MTL300" s="225"/>
      <c r="MTM300" s="227"/>
      <c r="MTN300" s="228"/>
      <c r="MTO300" s="229"/>
      <c r="MTQ300" s="226"/>
      <c r="MTR300" s="225"/>
      <c r="MTS300" s="227"/>
      <c r="MTT300" s="228"/>
      <c r="MTU300" s="229"/>
      <c r="MTW300" s="226"/>
      <c r="MTX300" s="225"/>
      <c r="MTY300" s="227"/>
      <c r="MTZ300" s="228"/>
      <c r="MUA300" s="229"/>
      <c r="MUC300" s="226"/>
      <c r="MUD300" s="225"/>
      <c r="MUE300" s="227"/>
      <c r="MUF300" s="228"/>
      <c r="MUG300" s="229"/>
      <c r="MUI300" s="226"/>
      <c r="MUJ300" s="225"/>
      <c r="MUK300" s="227"/>
      <c r="MUL300" s="228"/>
      <c r="MUM300" s="229"/>
      <c r="MUO300" s="226"/>
      <c r="MUP300" s="225"/>
      <c r="MUQ300" s="227"/>
      <c r="MUR300" s="228"/>
      <c r="MUS300" s="229"/>
      <c r="MUU300" s="226"/>
      <c r="MUV300" s="225"/>
      <c r="MUW300" s="227"/>
      <c r="MUX300" s="228"/>
      <c r="MUY300" s="229"/>
      <c r="MVA300" s="226"/>
      <c r="MVB300" s="225"/>
      <c r="MVC300" s="227"/>
      <c r="MVD300" s="228"/>
      <c r="MVE300" s="229"/>
      <c r="MVG300" s="226"/>
      <c r="MVH300" s="225"/>
      <c r="MVI300" s="227"/>
      <c r="MVJ300" s="228"/>
      <c r="MVK300" s="229"/>
      <c r="MVM300" s="226"/>
      <c r="MVN300" s="225"/>
      <c r="MVO300" s="227"/>
      <c r="MVP300" s="228"/>
      <c r="MVQ300" s="229"/>
      <c r="MVS300" s="226"/>
      <c r="MVT300" s="225"/>
      <c r="MVU300" s="227"/>
      <c r="MVV300" s="228"/>
      <c r="MVW300" s="229"/>
      <c r="MVY300" s="226"/>
      <c r="MVZ300" s="225"/>
      <c r="MWA300" s="227"/>
      <c r="MWB300" s="228"/>
      <c r="MWC300" s="229"/>
      <c r="MWE300" s="226"/>
      <c r="MWF300" s="225"/>
      <c r="MWG300" s="227"/>
      <c r="MWH300" s="228"/>
      <c r="MWI300" s="229"/>
      <c r="MWK300" s="226"/>
      <c r="MWL300" s="225"/>
      <c r="MWM300" s="227"/>
      <c r="MWN300" s="228"/>
      <c r="MWO300" s="229"/>
      <c r="MWQ300" s="226"/>
      <c r="MWR300" s="225"/>
      <c r="MWS300" s="227"/>
      <c r="MWT300" s="228"/>
      <c r="MWU300" s="229"/>
      <c r="MWW300" s="226"/>
      <c r="MWX300" s="225"/>
      <c r="MWY300" s="227"/>
      <c r="MWZ300" s="228"/>
      <c r="MXA300" s="229"/>
      <c r="MXC300" s="226"/>
      <c r="MXD300" s="225"/>
      <c r="MXE300" s="227"/>
      <c r="MXF300" s="228"/>
      <c r="MXG300" s="229"/>
      <c r="MXI300" s="226"/>
      <c r="MXJ300" s="225"/>
      <c r="MXK300" s="227"/>
      <c r="MXL300" s="228"/>
      <c r="MXM300" s="229"/>
      <c r="MXO300" s="226"/>
      <c r="MXP300" s="225"/>
      <c r="MXQ300" s="227"/>
      <c r="MXR300" s="228"/>
      <c r="MXS300" s="229"/>
      <c r="MXU300" s="226"/>
      <c r="MXV300" s="225"/>
      <c r="MXW300" s="227"/>
      <c r="MXX300" s="228"/>
      <c r="MXY300" s="229"/>
      <c r="MYA300" s="226"/>
      <c r="MYB300" s="225"/>
      <c r="MYC300" s="227"/>
      <c r="MYD300" s="228"/>
      <c r="MYE300" s="229"/>
      <c r="MYG300" s="226"/>
      <c r="MYH300" s="225"/>
      <c r="MYI300" s="227"/>
      <c r="MYJ300" s="228"/>
      <c r="MYK300" s="229"/>
      <c r="MYM300" s="226"/>
      <c r="MYN300" s="225"/>
      <c r="MYO300" s="227"/>
      <c r="MYP300" s="228"/>
      <c r="MYQ300" s="229"/>
      <c r="MYS300" s="226"/>
      <c r="MYT300" s="225"/>
      <c r="MYU300" s="227"/>
      <c r="MYV300" s="228"/>
      <c r="MYW300" s="229"/>
      <c r="MYY300" s="226"/>
      <c r="MYZ300" s="225"/>
      <c r="MZA300" s="227"/>
      <c r="MZB300" s="228"/>
      <c r="MZC300" s="229"/>
      <c r="MZE300" s="226"/>
      <c r="MZF300" s="225"/>
      <c r="MZG300" s="227"/>
      <c r="MZH300" s="228"/>
      <c r="MZI300" s="229"/>
      <c r="MZK300" s="226"/>
      <c r="MZL300" s="225"/>
      <c r="MZM300" s="227"/>
      <c r="MZN300" s="228"/>
      <c r="MZO300" s="229"/>
      <c r="MZQ300" s="226"/>
      <c r="MZR300" s="225"/>
      <c r="MZS300" s="227"/>
      <c r="MZT300" s="228"/>
      <c r="MZU300" s="229"/>
      <c r="MZW300" s="226"/>
      <c r="MZX300" s="225"/>
      <c r="MZY300" s="227"/>
      <c r="MZZ300" s="228"/>
      <c r="NAA300" s="229"/>
      <c r="NAC300" s="226"/>
      <c r="NAD300" s="225"/>
      <c r="NAE300" s="227"/>
      <c r="NAF300" s="228"/>
      <c r="NAG300" s="229"/>
      <c r="NAI300" s="226"/>
      <c r="NAJ300" s="225"/>
      <c r="NAK300" s="227"/>
      <c r="NAL300" s="228"/>
      <c r="NAM300" s="229"/>
      <c r="NAO300" s="226"/>
      <c r="NAP300" s="225"/>
      <c r="NAQ300" s="227"/>
      <c r="NAR300" s="228"/>
      <c r="NAS300" s="229"/>
      <c r="NAU300" s="226"/>
      <c r="NAV300" s="225"/>
      <c r="NAW300" s="227"/>
      <c r="NAX300" s="228"/>
      <c r="NAY300" s="229"/>
      <c r="NBA300" s="226"/>
      <c r="NBB300" s="225"/>
      <c r="NBC300" s="227"/>
      <c r="NBD300" s="228"/>
      <c r="NBE300" s="229"/>
      <c r="NBG300" s="226"/>
      <c r="NBH300" s="225"/>
      <c r="NBI300" s="227"/>
      <c r="NBJ300" s="228"/>
      <c r="NBK300" s="229"/>
      <c r="NBM300" s="226"/>
      <c r="NBN300" s="225"/>
      <c r="NBO300" s="227"/>
      <c r="NBP300" s="228"/>
      <c r="NBQ300" s="229"/>
      <c r="NBS300" s="226"/>
      <c r="NBT300" s="225"/>
      <c r="NBU300" s="227"/>
      <c r="NBV300" s="228"/>
      <c r="NBW300" s="229"/>
      <c r="NBY300" s="226"/>
      <c r="NBZ300" s="225"/>
      <c r="NCA300" s="227"/>
      <c r="NCB300" s="228"/>
      <c r="NCC300" s="229"/>
      <c r="NCE300" s="226"/>
      <c r="NCF300" s="225"/>
      <c r="NCG300" s="227"/>
      <c r="NCH300" s="228"/>
      <c r="NCI300" s="229"/>
      <c r="NCK300" s="226"/>
      <c r="NCL300" s="225"/>
      <c r="NCM300" s="227"/>
      <c r="NCN300" s="228"/>
      <c r="NCO300" s="229"/>
      <c r="NCQ300" s="226"/>
      <c r="NCR300" s="225"/>
      <c r="NCS300" s="227"/>
      <c r="NCT300" s="228"/>
      <c r="NCU300" s="229"/>
      <c r="NCW300" s="226"/>
      <c r="NCX300" s="225"/>
      <c r="NCY300" s="227"/>
      <c r="NCZ300" s="228"/>
      <c r="NDA300" s="229"/>
      <c r="NDC300" s="226"/>
      <c r="NDD300" s="225"/>
      <c r="NDE300" s="227"/>
      <c r="NDF300" s="228"/>
      <c r="NDG300" s="229"/>
      <c r="NDI300" s="226"/>
      <c r="NDJ300" s="225"/>
      <c r="NDK300" s="227"/>
      <c r="NDL300" s="228"/>
      <c r="NDM300" s="229"/>
      <c r="NDO300" s="226"/>
      <c r="NDP300" s="225"/>
      <c r="NDQ300" s="227"/>
      <c r="NDR300" s="228"/>
      <c r="NDS300" s="229"/>
      <c r="NDU300" s="226"/>
      <c r="NDV300" s="225"/>
      <c r="NDW300" s="227"/>
      <c r="NDX300" s="228"/>
      <c r="NDY300" s="229"/>
      <c r="NEA300" s="226"/>
      <c r="NEB300" s="225"/>
      <c r="NEC300" s="227"/>
      <c r="NED300" s="228"/>
      <c r="NEE300" s="229"/>
      <c r="NEG300" s="226"/>
      <c r="NEH300" s="225"/>
      <c r="NEI300" s="227"/>
      <c r="NEJ300" s="228"/>
      <c r="NEK300" s="229"/>
      <c r="NEM300" s="226"/>
      <c r="NEN300" s="225"/>
      <c r="NEO300" s="227"/>
      <c r="NEP300" s="228"/>
      <c r="NEQ300" s="229"/>
      <c r="NES300" s="226"/>
      <c r="NET300" s="225"/>
      <c r="NEU300" s="227"/>
      <c r="NEV300" s="228"/>
      <c r="NEW300" s="229"/>
      <c r="NEY300" s="226"/>
      <c r="NEZ300" s="225"/>
      <c r="NFA300" s="227"/>
      <c r="NFB300" s="228"/>
      <c r="NFC300" s="229"/>
      <c r="NFE300" s="226"/>
      <c r="NFF300" s="225"/>
      <c r="NFG300" s="227"/>
      <c r="NFH300" s="228"/>
      <c r="NFI300" s="229"/>
      <c r="NFK300" s="226"/>
      <c r="NFL300" s="225"/>
      <c r="NFM300" s="227"/>
      <c r="NFN300" s="228"/>
      <c r="NFO300" s="229"/>
      <c r="NFQ300" s="226"/>
      <c r="NFR300" s="225"/>
      <c r="NFS300" s="227"/>
      <c r="NFT300" s="228"/>
      <c r="NFU300" s="229"/>
      <c r="NFW300" s="226"/>
      <c r="NFX300" s="225"/>
      <c r="NFY300" s="227"/>
      <c r="NFZ300" s="228"/>
      <c r="NGA300" s="229"/>
      <c r="NGC300" s="226"/>
      <c r="NGD300" s="225"/>
      <c r="NGE300" s="227"/>
      <c r="NGF300" s="228"/>
      <c r="NGG300" s="229"/>
      <c r="NGI300" s="226"/>
      <c r="NGJ300" s="225"/>
      <c r="NGK300" s="227"/>
      <c r="NGL300" s="228"/>
      <c r="NGM300" s="229"/>
      <c r="NGO300" s="226"/>
      <c r="NGP300" s="225"/>
      <c r="NGQ300" s="227"/>
      <c r="NGR300" s="228"/>
      <c r="NGS300" s="229"/>
      <c r="NGU300" s="226"/>
      <c r="NGV300" s="225"/>
      <c r="NGW300" s="227"/>
      <c r="NGX300" s="228"/>
      <c r="NGY300" s="229"/>
      <c r="NHA300" s="226"/>
      <c r="NHB300" s="225"/>
      <c r="NHC300" s="227"/>
      <c r="NHD300" s="228"/>
      <c r="NHE300" s="229"/>
      <c r="NHG300" s="226"/>
      <c r="NHH300" s="225"/>
      <c r="NHI300" s="227"/>
      <c r="NHJ300" s="228"/>
      <c r="NHK300" s="229"/>
      <c r="NHM300" s="226"/>
      <c r="NHN300" s="225"/>
      <c r="NHO300" s="227"/>
      <c r="NHP300" s="228"/>
      <c r="NHQ300" s="229"/>
      <c r="NHS300" s="226"/>
      <c r="NHT300" s="225"/>
      <c r="NHU300" s="227"/>
      <c r="NHV300" s="228"/>
      <c r="NHW300" s="229"/>
      <c r="NHY300" s="226"/>
      <c r="NHZ300" s="225"/>
      <c r="NIA300" s="227"/>
      <c r="NIB300" s="228"/>
      <c r="NIC300" s="229"/>
      <c r="NIE300" s="226"/>
      <c r="NIF300" s="225"/>
      <c r="NIG300" s="227"/>
      <c r="NIH300" s="228"/>
      <c r="NII300" s="229"/>
      <c r="NIK300" s="226"/>
      <c r="NIL300" s="225"/>
      <c r="NIM300" s="227"/>
      <c r="NIN300" s="228"/>
      <c r="NIO300" s="229"/>
      <c r="NIQ300" s="226"/>
      <c r="NIR300" s="225"/>
      <c r="NIS300" s="227"/>
      <c r="NIT300" s="228"/>
      <c r="NIU300" s="229"/>
      <c r="NIW300" s="226"/>
      <c r="NIX300" s="225"/>
      <c r="NIY300" s="227"/>
      <c r="NIZ300" s="228"/>
      <c r="NJA300" s="229"/>
      <c r="NJC300" s="226"/>
      <c r="NJD300" s="225"/>
      <c r="NJE300" s="227"/>
      <c r="NJF300" s="228"/>
      <c r="NJG300" s="229"/>
      <c r="NJI300" s="226"/>
      <c r="NJJ300" s="225"/>
      <c r="NJK300" s="227"/>
      <c r="NJL300" s="228"/>
      <c r="NJM300" s="229"/>
      <c r="NJO300" s="226"/>
      <c r="NJP300" s="225"/>
      <c r="NJQ300" s="227"/>
      <c r="NJR300" s="228"/>
      <c r="NJS300" s="229"/>
      <c r="NJU300" s="226"/>
      <c r="NJV300" s="225"/>
      <c r="NJW300" s="227"/>
      <c r="NJX300" s="228"/>
      <c r="NJY300" s="229"/>
      <c r="NKA300" s="226"/>
      <c r="NKB300" s="225"/>
      <c r="NKC300" s="227"/>
      <c r="NKD300" s="228"/>
      <c r="NKE300" s="229"/>
      <c r="NKG300" s="226"/>
      <c r="NKH300" s="225"/>
      <c r="NKI300" s="227"/>
      <c r="NKJ300" s="228"/>
      <c r="NKK300" s="229"/>
      <c r="NKM300" s="226"/>
      <c r="NKN300" s="225"/>
      <c r="NKO300" s="227"/>
      <c r="NKP300" s="228"/>
      <c r="NKQ300" s="229"/>
      <c r="NKS300" s="226"/>
      <c r="NKT300" s="225"/>
      <c r="NKU300" s="227"/>
      <c r="NKV300" s="228"/>
      <c r="NKW300" s="229"/>
      <c r="NKY300" s="226"/>
      <c r="NKZ300" s="225"/>
      <c r="NLA300" s="227"/>
      <c r="NLB300" s="228"/>
      <c r="NLC300" s="229"/>
      <c r="NLE300" s="226"/>
      <c r="NLF300" s="225"/>
      <c r="NLG300" s="227"/>
      <c r="NLH300" s="228"/>
      <c r="NLI300" s="229"/>
      <c r="NLK300" s="226"/>
      <c r="NLL300" s="225"/>
      <c r="NLM300" s="227"/>
      <c r="NLN300" s="228"/>
      <c r="NLO300" s="229"/>
      <c r="NLQ300" s="226"/>
      <c r="NLR300" s="225"/>
      <c r="NLS300" s="227"/>
      <c r="NLT300" s="228"/>
      <c r="NLU300" s="229"/>
      <c r="NLW300" s="226"/>
      <c r="NLX300" s="225"/>
      <c r="NLY300" s="227"/>
      <c r="NLZ300" s="228"/>
      <c r="NMA300" s="229"/>
      <c r="NMC300" s="226"/>
      <c r="NMD300" s="225"/>
      <c r="NME300" s="227"/>
      <c r="NMF300" s="228"/>
      <c r="NMG300" s="229"/>
      <c r="NMI300" s="226"/>
      <c r="NMJ300" s="225"/>
      <c r="NMK300" s="227"/>
      <c r="NML300" s="228"/>
      <c r="NMM300" s="229"/>
      <c r="NMO300" s="226"/>
      <c r="NMP300" s="225"/>
      <c r="NMQ300" s="227"/>
      <c r="NMR300" s="228"/>
      <c r="NMS300" s="229"/>
      <c r="NMU300" s="226"/>
      <c r="NMV300" s="225"/>
      <c r="NMW300" s="227"/>
      <c r="NMX300" s="228"/>
      <c r="NMY300" s="229"/>
      <c r="NNA300" s="226"/>
      <c r="NNB300" s="225"/>
      <c r="NNC300" s="227"/>
      <c r="NND300" s="228"/>
      <c r="NNE300" s="229"/>
      <c r="NNG300" s="226"/>
      <c r="NNH300" s="225"/>
      <c r="NNI300" s="227"/>
      <c r="NNJ300" s="228"/>
      <c r="NNK300" s="229"/>
      <c r="NNM300" s="226"/>
      <c r="NNN300" s="225"/>
      <c r="NNO300" s="227"/>
      <c r="NNP300" s="228"/>
      <c r="NNQ300" s="229"/>
      <c r="NNS300" s="226"/>
      <c r="NNT300" s="225"/>
      <c r="NNU300" s="227"/>
      <c r="NNV300" s="228"/>
      <c r="NNW300" s="229"/>
      <c r="NNY300" s="226"/>
      <c r="NNZ300" s="225"/>
      <c r="NOA300" s="227"/>
      <c r="NOB300" s="228"/>
      <c r="NOC300" s="229"/>
      <c r="NOE300" s="226"/>
      <c r="NOF300" s="225"/>
      <c r="NOG300" s="227"/>
      <c r="NOH300" s="228"/>
      <c r="NOI300" s="229"/>
      <c r="NOK300" s="226"/>
      <c r="NOL300" s="225"/>
      <c r="NOM300" s="227"/>
      <c r="NON300" s="228"/>
      <c r="NOO300" s="229"/>
      <c r="NOQ300" s="226"/>
      <c r="NOR300" s="225"/>
      <c r="NOS300" s="227"/>
      <c r="NOT300" s="228"/>
      <c r="NOU300" s="229"/>
      <c r="NOW300" s="226"/>
      <c r="NOX300" s="225"/>
      <c r="NOY300" s="227"/>
      <c r="NOZ300" s="228"/>
      <c r="NPA300" s="229"/>
      <c r="NPC300" s="226"/>
      <c r="NPD300" s="225"/>
      <c r="NPE300" s="227"/>
      <c r="NPF300" s="228"/>
      <c r="NPG300" s="229"/>
      <c r="NPI300" s="226"/>
      <c r="NPJ300" s="225"/>
      <c r="NPK300" s="227"/>
      <c r="NPL300" s="228"/>
      <c r="NPM300" s="229"/>
      <c r="NPO300" s="226"/>
      <c r="NPP300" s="225"/>
      <c r="NPQ300" s="227"/>
      <c r="NPR300" s="228"/>
      <c r="NPS300" s="229"/>
      <c r="NPU300" s="226"/>
      <c r="NPV300" s="225"/>
      <c r="NPW300" s="227"/>
      <c r="NPX300" s="228"/>
      <c r="NPY300" s="229"/>
      <c r="NQA300" s="226"/>
      <c r="NQB300" s="225"/>
      <c r="NQC300" s="227"/>
      <c r="NQD300" s="228"/>
      <c r="NQE300" s="229"/>
      <c r="NQG300" s="226"/>
      <c r="NQH300" s="225"/>
      <c r="NQI300" s="227"/>
      <c r="NQJ300" s="228"/>
      <c r="NQK300" s="229"/>
      <c r="NQM300" s="226"/>
      <c r="NQN300" s="225"/>
      <c r="NQO300" s="227"/>
      <c r="NQP300" s="228"/>
      <c r="NQQ300" s="229"/>
      <c r="NQS300" s="226"/>
      <c r="NQT300" s="225"/>
      <c r="NQU300" s="227"/>
      <c r="NQV300" s="228"/>
      <c r="NQW300" s="229"/>
      <c r="NQY300" s="226"/>
      <c r="NQZ300" s="225"/>
      <c r="NRA300" s="227"/>
      <c r="NRB300" s="228"/>
      <c r="NRC300" s="229"/>
      <c r="NRE300" s="226"/>
      <c r="NRF300" s="225"/>
      <c r="NRG300" s="227"/>
      <c r="NRH300" s="228"/>
      <c r="NRI300" s="229"/>
      <c r="NRK300" s="226"/>
      <c r="NRL300" s="225"/>
      <c r="NRM300" s="227"/>
      <c r="NRN300" s="228"/>
      <c r="NRO300" s="229"/>
      <c r="NRQ300" s="226"/>
      <c r="NRR300" s="225"/>
      <c r="NRS300" s="227"/>
      <c r="NRT300" s="228"/>
      <c r="NRU300" s="229"/>
      <c r="NRW300" s="226"/>
      <c r="NRX300" s="225"/>
      <c r="NRY300" s="227"/>
      <c r="NRZ300" s="228"/>
      <c r="NSA300" s="229"/>
      <c r="NSC300" s="226"/>
      <c r="NSD300" s="225"/>
      <c r="NSE300" s="227"/>
      <c r="NSF300" s="228"/>
      <c r="NSG300" s="229"/>
      <c r="NSI300" s="226"/>
      <c r="NSJ300" s="225"/>
      <c r="NSK300" s="227"/>
      <c r="NSL300" s="228"/>
      <c r="NSM300" s="229"/>
      <c r="NSO300" s="226"/>
      <c r="NSP300" s="225"/>
      <c r="NSQ300" s="227"/>
      <c r="NSR300" s="228"/>
      <c r="NSS300" s="229"/>
      <c r="NSU300" s="226"/>
      <c r="NSV300" s="225"/>
      <c r="NSW300" s="227"/>
      <c r="NSX300" s="228"/>
      <c r="NSY300" s="229"/>
      <c r="NTA300" s="226"/>
      <c r="NTB300" s="225"/>
      <c r="NTC300" s="227"/>
      <c r="NTD300" s="228"/>
      <c r="NTE300" s="229"/>
      <c r="NTG300" s="226"/>
      <c r="NTH300" s="225"/>
      <c r="NTI300" s="227"/>
      <c r="NTJ300" s="228"/>
      <c r="NTK300" s="229"/>
      <c r="NTM300" s="226"/>
      <c r="NTN300" s="225"/>
      <c r="NTO300" s="227"/>
      <c r="NTP300" s="228"/>
      <c r="NTQ300" s="229"/>
      <c r="NTS300" s="226"/>
      <c r="NTT300" s="225"/>
      <c r="NTU300" s="227"/>
      <c r="NTV300" s="228"/>
      <c r="NTW300" s="229"/>
      <c r="NTY300" s="226"/>
      <c r="NTZ300" s="225"/>
      <c r="NUA300" s="227"/>
      <c r="NUB300" s="228"/>
      <c r="NUC300" s="229"/>
      <c r="NUE300" s="226"/>
      <c r="NUF300" s="225"/>
      <c r="NUG300" s="227"/>
      <c r="NUH300" s="228"/>
      <c r="NUI300" s="229"/>
      <c r="NUK300" s="226"/>
      <c r="NUL300" s="225"/>
      <c r="NUM300" s="227"/>
      <c r="NUN300" s="228"/>
      <c r="NUO300" s="229"/>
      <c r="NUQ300" s="226"/>
      <c r="NUR300" s="225"/>
      <c r="NUS300" s="227"/>
      <c r="NUT300" s="228"/>
      <c r="NUU300" s="229"/>
      <c r="NUW300" s="226"/>
      <c r="NUX300" s="225"/>
      <c r="NUY300" s="227"/>
      <c r="NUZ300" s="228"/>
      <c r="NVA300" s="229"/>
      <c r="NVC300" s="226"/>
      <c r="NVD300" s="225"/>
      <c r="NVE300" s="227"/>
      <c r="NVF300" s="228"/>
      <c r="NVG300" s="229"/>
      <c r="NVI300" s="226"/>
      <c r="NVJ300" s="225"/>
      <c r="NVK300" s="227"/>
      <c r="NVL300" s="228"/>
      <c r="NVM300" s="229"/>
      <c r="NVO300" s="226"/>
      <c r="NVP300" s="225"/>
      <c r="NVQ300" s="227"/>
      <c r="NVR300" s="228"/>
      <c r="NVS300" s="229"/>
      <c r="NVU300" s="226"/>
      <c r="NVV300" s="225"/>
      <c r="NVW300" s="227"/>
      <c r="NVX300" s="228"/>
      <c r="NVY300" s="229"/>
      <c r="NWA300" s="226"/>
      <c r="NWB300" s="225"/>
      <c r="NWC300" s="227"/>
      <c r="NWD300" s="228"/>
      <c r="NWE300" s="229"/>
      <c r="NWG300" s="226"/>
      <c r="NWH300" s="225"/>
      <c r="NWI300" s="227"/>
      <c r="NWJ300" s="228"/>
      <c r="NWK300" s="229"/>
      <c r="NWM300" s="226"/>
      <c r="NWN300" s="225"/>
      <c r="NWO300" s="227"/>
      <c r="NWP300" s="228"/>
      <c r="NWQ300" s="229"/>
      <c r="NWS300" s="226"/>
      <c r="NWT300" s="225"/>
      <c r="NWU300" s="227"/>
      <c r="NWV300" s="228"/>
      <c r="NWW300" s="229"/>
      <c r="NWY300" s="226"/>
      <c r="NWZ300" s="225"/>
      <c r="NXA300" s="227"/>
      <c r="NXB300" s="228"/>
      <c r="NXC300" s="229"/>
      <c r="NXE300" s="226"/>
      <c r="NXF300" s="225"/>
      <c r="NXG300" s="227"/>
      <c r="NXH300" s="228"/>
      <c r="NXI300" s="229"/>
      <c r="NXK300" s="226"/>
      <c r="NXL300" s="225"/>
      <c r="NXM300" s="227"/>
      <c r="NXN300" s="228"/>
      <c r="NXO300" s="229"/>
      <c r="NXQ300" s="226"/>
      <c r="NXR300" s="225"/>
      <c r="NXS300" s="227"/>
      <c r="NXT300" s="228"/>
      <c r="NXU300" s="229"/>
      <c r="NXW300" s="226"/>
      <c r="NXX300" s="225"/>
      <c r="NXY300" s="227"/>
      <c r="NXZ300" s="228"/>
      <c r="NYA300" s="229"/>
      <c r="NYC300" s="226"/>
      <c r="NYD300" s="225"/>
      <c r="NYE300" s="227"/>
      <c r="NYF300" s="228"/>
      <c r="NYG300" s="229"/>
      <c r="NYI300" s="226"/>
      <c r="NYJ300" s="225"/>
      <c r="NYK300" s="227"/>
      <c r="NYL300" s="228"/>
      <c r="NYM300" s="229"/>
      <c r="NYO300" s="226"/>
      <c r="NYP300" s="225"/>
      <c r="NYQ300" s="227"/>
      <c r="NYR300" s="228"/>
      <c r="NYS300" s="229"/>
      <c r="NYU300" s="226"/>
      <c r="NYV300" s="225"/>
      <c r="NYW300" s="227"/>
      <c r="NYX300" s="228"/>
      <c r="NYY300" s="229"/>
      <c r="NZA300" s="226"/>
      <c r="NZB300" s="225"/>
      <c r="NZC300" s="227"/>
      <c r="NZD300" s="228"/>
      <c r="NZE300" s="229"/>
      <c r="NZG300" s="226"/>
      <c r="NZH300" s="225"/>
      <c r="NZI300" s="227"/>
      <c r="NZJ300" s="228"/>
      <c r="NZK300" s="229"/>
      <c r="NZM300" s="226"/>
      <c r="NZN300" s="225"/>
      <c r="NZO300" s="227"/>
      <c r="NZP300" s="228"/>
      <c r="NZQ300" s="229"/>
      <c r="NZS300" s="226"/>
      <c r="NZT300" s="225"/>
      <c r="NZU300" s="227"/>
      <c r="NZV300" s="228"/>
      <c r="NZW300" s="229"/>
      <c r="NZY300" s="226"/>
      <c r="NZZ300" s="225"/>
      <c r="OAA300" s="227"/>
      <c r="OAB300" s="228"/>
      <c r="OAC300" s="229"/>
      <c r="OAE300" s="226"/>
      <c r="OAF300" s="225"/>
      <c r="OAG300" s="227"/>
      <c r="OAH300" s="228"/>
      <c r="OAI300" s="229"/>
      <c r="OAK300" s="226"/>
      <c r="OAL300" s="225"/>
      <c r="OAM300" s="227"/>
      <c r="OAN300" s="228"/>
      <c r="OAO300" s="229"/>
      <c r="OAQ300" s="226"/>
      <c r="OAR300" s="225"/>
      <c r="OAS300" s="227"/>
      <c r="OAT300" s="228"/>
      <c r="OAU300" s="229"/>
      <c r="OAW300" s="226"/>
      <c r="OAX300" s="225"/>
      <c r="OAY300" s="227"/>
      <c r="OAZ300" s="228"/>
      <c r="OBA300" s="229"/>
      <c r="OBC300" s="226"/>
      <c r="OBD300" s="225"/>
      <c r="OBE300" s="227"/>
      <c r="OBF300" s="228"/>
      <c r="OBG300" s="229"/>
      <c r="OBI300" s="226"/>
      <c r="OBJ300" s="225"/>
      <c r="OBK300" s="227"/>
      <c r="OBL300" s="228"/>
      <c r="OBM300" s="229"/>
      <c r="OBO300" s="226"/>
      <c r="OBP300" s="225"/>
      <c r="OBQ300" s="227"/>
      <c r="OBR300" s="228"/>
      <c r="OBS300" s="229"/>
      <c r="OBU300" s="226"/>
      <c r="OBV300" s="225"/>
      <c r="OBW300" s="227"/>
      <c r="OBX300" s="228"/>
      <c r="OBY300" s="229"/>
      <c r="OCA300" s="226"/>
      <c r="OCB300" s="225"/>
      <c r="OCC300" s="227"/>
      <c r="OCD300" s="228"/>
      <c r="OCE300" s="229"/>
      <c r="OCG300" s="226"/>
      <c r="OCH300" s="225"/>
      <c r="OCI300" s="227"/>
      <c r="OCJ300" s="228"/>
      <c r="OCK300" s="229"/>
      <c r="OCM300" s="226"/>
      <c r="OCN300" s="225"/>
      <c r="OCO300" s="227"/>
      <c r="OCP300" s="228"/>
      <c r="OCQ300" s="229"/>
      <c r="OCS300" s="226"/>
      <c r="OCT300" s="225"/>
      <c r="OCU300" s="227"/>
      <c r="OCV300" s="228"/>
      <c r="OCW300" s="229"/>
      <c r="OCY300" s="226"/>
      <c r="OCZ300" s="225"/>
      <c r="ODA300" s="227"/>
      <c r="ODB300" s="228"/>
      <c r="ODC300" s="229"/>
      <c r="ODE300" s="226"/>
      <c r="ODF300" s="225"/>
      <c r="ODG300" s="227"/>
      <c r="ODH300" s="228"/>
      <c r="ODI300" s="229"/>
      <c r="ODK300" s="226"/>
      <c r="ODL300" s="225"/>
      <c r="ODM300" s="227"/>
      <c r="ODN300" s="228"/>
      <c r="ODO300" s="229"/>
      <c r="ODQ300" s="226"/>
      <c r="ODR300" s="225"/>
      <c r="ODS300" s="227"/>
      <c r="ODT300" s="228"/>
      <c r="ODU300" s="229"/>
      <c r="ODW300" s="226"/>
      <c r="ODX300" s="225"/>
      <c r="ODY300" s="227"/>
      <c r="ODZ300" s="228"/>
      <c r="OEA300" s="229"/>
      <c r="OEC300" s="226"/>
      <c r="OED300" s="225"/>
      <c r="OEE300" s="227"/>
      <c r="OEF300" s="228"/>
      <c r="OEG300" s="229"/>
      <c r="OEI300" s="226"/>
      <c r="OEJ300" s="225"/>
      <c r="OEK300" s="227"/>
      <c r="OEL300" s="228"/>
      <c r="OEM300" s="229"/>
      <c r="OEO300" s="226"/>
      <c r="OEP300" s="225"/>
      <c r="OEQ300" s="227"/>
      <c r="OER300" s="228"/>
      <c r="OES300" s="229"/>
      <c r="OEU300" s="226"/>
      <c r="OEV300" s="225"/>
      <c r="OEW300" s="227"/>
      <c r="OEX300" s="228"/>
      <c r="OEY300" s="229"/>
      <c r="OFA300" s="226"/>
      <c r="OFB300" s="225"/>
      <c r="OFC300" s="227"/>
      <c r="OFD300" s="228"/>
      <c r="OFE300" s="229"/>
      <c r="OFG300" s="226"/>
      <c r="OFH300" s="225"/>
      <c r="OFI300" s="227"/>
      <c r="OFJ300" s="228"/>
      <c r="OFK300" s="229"/>
      <c r="OFM300" s="226"/>
      <c r="OFN300" s="225"/>
      <c r="OFO300" s="227"/>
      <c r="OFP300" s="228"/>
      <c r="OFQ300" s="229"/>
      <c r="OFS300" s="226"/>
      <c r="OFT300" s="225"/>
      <c r="OFU300" s="227"/>
      <c r="OFV300" s="228"/>
      <c r="OFW300" s="229"/>
      <c r="OFY300" s="226"/>
      <c r="OFZ300" s="225"/>
      <c r="OGA300" s="227"/>
      <c r="OGB300" s="228"/>
      <c r="OGC300" s="229"/>
      <c r="OGE300" s="226"/>
      <c r="OGF300" s="225"/>
      <c r="OGG300" s="227"/>
      <c r="OGH300" s="228"/>
      <c r="OGI300" s="229"/>
      <c r="OGK300" s="226"/>
      <c r="OGL300" s="225"/>
      <c r="OGM300" s="227"/>
      <c r="OGN300" s="228"/>
      <c r="OGO300" s="229"/>
      <c r="OGQ300" s="226"/>
      <c r="OGR300" s="225"/>
      <c r="OGS300" s="227"/>
      <c r="OGT300" s="228"/>
      <c r="OGU300" s="229"/>
      <c r="OGW300" s="226"/>
      <c r="OGX300" s="225"/>
      <c r="OGY300" s="227"/>
      <c r="OGZ300" s="228"/>
      <c r="OHA300" s="229"/>
      <c r="OHC300" s="226"/>
      <c r="OHD300" s="225"/>
      <c r="OHE300" s="227"/>
      <c r="OHF300" s="228"/>
      <c r="OHG300" s="229"/>
      <c r="OHI300" s="226"/>
      <c r="OHJ300" s="225"/>
      <c r="OHK300" s="227"/>
      <c r="OHL300" s="228"/>
      <c r="OHM300" s="229"/>
      <c r="OHO300" s="226"/>
      <c r="OHP300" s="225"/>
      <c r="OHQ300" s="227"/>
      <c r="OHR300" s="228"/>
      <c r="OHS300" s="229"/>
      <c r="OHU300" s="226"/>
      <c r="OHV300" s="225"/>
      <c r="OHW300" s="227"/>
      <c r="OHX300" s="228"/>
      <c r="OHY300" s="229"/>
      <c r="OIA300" s="226"/>
      <c r="OIB300" s="225"/>
      <c r="OIC300" s="227"/>
      <c r="OID300" s="228"/>
      <c r="OIE300" s="229"/>
      <c r="OIG300" s="226"/>
      <c r="OIH300" s="225"/>
      <c r="OII300" s="227"/>
      <c r="OIJ300" s="228"/>
      <c r="OIK300" s="229"/>
      <c r="OIM300" s="226"/>
      <c r="OIN300" s="225"/>
      <c r="OIO300" s="227"/>
      <c r="OIP300" s="228"/>
      <c r="OIQ300" s="229"/>
      <c r="OIS300" s="226"/>
      <c r="OIT300" s="225"/>
      <c r="OIU300" s="227"/>
      <c r="OIV300" s="228"/>
      <c r="OIW300" s="229"/>
      <c r="OIY300" s="226"/>
      <c r="OIZ300" s="225"/>
      <c r="OJA300" s="227"/>
      <c r="OJB300" s="228"/>
      <c r="OJC300" s="229"/>
      <c r="OJE300" s="226"/>
      <c r="OJF300" s="225"/>
      <c r="OJG300" s="227"/>
      <c r="OJH300" s="228"/>
      <c r="OJI300" s="229"/>
      <c r="OJK300" s="226"/>
      <c r="OJL300" s="225"/>
      <c r="OJM300" s="227"/>
      <c r="OJN300" s="228"/>
      <c r="OJO300" s="229"/>
      <c r="OJQ300" s="226"/>
      <c r="OJR300" s="225"/>
      <c r="OJS300" s="227"/>
      <c r="OJT300" s="228"/>
      <c r="OJU300" s="229"/>
      <c r="OJW300" s="226"/>
      <c r="OJX300" s="225"/>
      <c r="OJY300" s="227"/>
      <c r="OJZ300" s="228"/>
      <c r="OKA300" s="229"/>
      <c r="OKC300" s="226"/>
      <c r="OKD300" s="225"/>
      <c r="OKE300" s="227"/>
      <c r="OKF300" s="228"/>
      <c r="OKG300" s="229"/>
      <c r="OKI300" s="226"/>
      <c r="OKJ300" s="225"/>
      <c r="OKK300" s="227"/>
      <c r="OKL300" s="228"/>
      <c r="OKM300" s="229"/>
      <c r="OKO300" s="226"/>
      <c r="OKP300" s="225"/>
      <c r="OKQ300" s="227"/>
      <c r="OKR300" s="228"/>
      <c r="OKS300" s="229"/>
      <c r="OKU300" s="226"/>
      <c r="OKV300" s="225"/>
      <c r="OKW300" s="227"/>
      <c r="OKX300" s="228"/>
      <c r="OKY300" s="229"/>
      <c r="OLA300" s="226"/>
      <c r="OLB300" s="225"/>
      <c r="OLC300" s="227"/>
      <c r="OLD300" s="228"/>
      <c r="OLE300" s="229"/>
      <c r="OLG300" s="226"/>
      <c r="OLH300" s="225"/>
      <c r="OLI300" s="227"/>
      <c r="OLJ300" s="228"/>
      <c r="OLK300" s="229"/>
      <c r="OLM300" s="226"/>
      <c r="OLN300" s="225"/>
      <c r="OLO300" s="227"/>
      <c r="OLP300" s="228"/>
      <c r="OLQ300" s="229"/>
      <c r="OLS300" s="226"/>
      <c r="OLT300" s="225"/>
      <c r="OLU300" s="227"/>
      <c r="OLV300" s="228"/>
      <c r="OLW300" s="229"/>
      <c r="OLY300" s="226"/>
      <c r="OLZ300" s="225"/>
      <c r="OMA300" s="227"/>
      <c r="OMB300" s="228"/>
      <c r="OMC300" s="229"/>
      <c r="OME300" s="226"/>
      <c r="OMF300" s="225"/>
      <c r="OMG300" s="227"/>
      <c r="OMH300" s="228"/>
      <c r="OMI300" s="229"/>
      <c r="OMK300" s="226"/>
      <c r="OML300" s="225"/>
      <c r="OMM300" s="227"/>
      <c r="OMN300" s="228"/>
      <c r="OMO300" s="229"/>
      <c r="OMQ300" s="226"/>
      <c r="OMR300" s="225"/>
      <c r="OMS300" s="227"/>
      <c r="OMT300" s="228"/>
      <c r="OMU300" s="229"/>
      <c r="OMW300" s="226"/>
      <c r="OMX300" s="225"/>
      <c r="OMY300" s="227"/>
      <c r="OMZ300" s="228"/>
      <c r="ONA300" s="229"/>
      <c r="ONC300" s="226"/>
      <c r="OND300" s="225"/>
      <c r="ONE300" s="227"/>
      <c r="ONF300" s="228"/>
      <c r="ONG300" s="229"/>
      <c r="ONI300" s="226"/>
      <c r="ONJ300" s="225"/>
      <c r="ONK300" s="227"/>
      <c r="ONL300" s="228"/>
      <c r="ONM300" s="229"/>
      <c r="ONO300" s="226"/>
      <c r="ONP300" s="225"/>
      <c r="ONQ300" s="227"/>
      <c r="ONR300" s="228"/>
      <c r="ONS300" s="229"/>
      <c r="ONU300" s="226"/>
      <c r="ONV300" s="225"/>
      <c r="ONW300" s="227"/>
      <c r="ONX300" s="228"/>
      <c r="ONY300" s="229"/>
      <c r="OOA300" s="226"/>
      <c r="OOB300" s="225"/>
      <c r="OOC300" s="227"/>
      <c r="OOD300" s="228"/>
      <c r="OOE300" s="229"/>
      <c r="OOG300" s="226"/>
      <c r="OOH300" s="225"/>
      <c r="OOI300" s="227"/>
      <c r="OOJ300" s="228"/>
      <c r="OOK300" s="229"/>
      <c r="OOM300" s="226"/>
      <c r="OON300" s="225"/>
      <c r="OOO300" s="227"/>
      <c r="OOP300" s="228"/>
      <c r="OOQ300" s="229"/>
      <c r="OOS300" s="226"/>
      <c r="OOT300" s="225"/>
      <c r="OOU300" s="227"/>
      <c r="OOV300" s="228"/>
      <c r="OOW300" s="229"/>
      <c r="OOY300" s="226"/>
      <c r="OOZ300" s="225"/>
      <c r="OPA300" s="227"/>
      <c r="OPB300" s="228"/>
      <c r="OPC300" s="229"/>
      <c r="OPE300" s="226"/>
      <c r="OPF300" s="225"/>
      <c r="OPG300" s="227"/>
      <c r="OPH300" s="228"/>
      <c r="OPI300" s="229"/>
      <c r="OPK300" s="226"/>
      <c r="OPL300" s="225"/>
      <c r="OPM300" s="227"/>
      <c r="OPN300" s="228"/>
      <c r="OPO300" s="229"/>
      <c r="OPQ300" s="226"/>
      <c r="OPR300" s="225"/>
      <c r="OPS300" s="227"/>
      <c r="OPT300" s="228"/>
      <c r="OPU300" s="229"/>
      <c r="OPW300" s="226"/>
      <c r="OPX300" s="225"/>
      <c r="OPY300" s="227"/>
      <c r="OPZ300" s="228"/>
      <c r="OQA300" s="229"/>
      <c r="OQC300" s="226"/>
      <c r="OQD300" s="225"/>
      <c r="OQE300" s="227"/>
      <c r="OQF300" s="228"/>
      <c r="OQG300" s="229"/>
      <c r="OQI300" s="226"/>
      <c r="OQJ300" s="225"/>
      <c r="OQK300" s="227"/>
      <c r="OQL300" s="228"/>
      <c r="OQM300" s="229"/>
      <c r="OQO300" s="226"/>
      <c r="OQP300" s="225"/>
      <c r="OQQ300" s="227"/>
      <c r="OQR300" s="228"/>
      <c r="OQS300" s="229"/>
      <c r="OQU300" s="226"/>
      <c r="OQV300" s="225"/>
      <c r="OQW300" s="227"/>
      <c r="OQX300" s="228"/>
      <c r="OQY300" s="229"/>
      <c r="ORA300" s="226"/>
      <c r="ORB300" s="225"/>
      <c r="ORC300" s="227"/>
      <c r="ORD300" s="228"/>
      <c r="ORE300" s="229"/>
      <c r="ORG300" s="226"/>
      <c r="ORH300" s="225"/>
      <c r="ORI300" s="227"/>
      <c r="ORJ300" s="228"/>
      <c r="ORK300" s="229"/>
      <c r="ORM300" s="226"/>
      <c r="ORN300" s="225"/>
      <c r="ORO300" s="227"/>
      <c r="ORP300" s="228"/>
      <c r="ORQ300" s="229"/>
      <c r="ORS300" s="226"/>
      <c r="ORT300" s="225"/>
      <c r="ORU300" s="227"/>
      <c r="ORV300" s="228"/>
      <c r="ORW300" s="229"/>
      <c r="ORY300" s="226"/>
      <c r="ORZ300" s="225"/>
      <c r="OSA300" s="227"/>
      <c r="OSB300" s="228"/>
      <c r="OSC300" s="229"/>
      <c r="OSE300" s="226"/>
      <c r="OSF300" s="225"/>
      <c r="OSG300" s="227"/>
      <c r="OSH300" s="228"/>
      <c r="OSI300" s="229"/>
      <c r="OSK300" s="226"/>
      <c r="OSL300" s="225"/>
      <c r="OSM300" s="227"/>
      <c r="OSN300" s="228"/>
      <c r="OSO300" s="229"/>
      <c r="OSQ300" s="226"/>
      <c r="OSR300" s="225"/>
      <c r="OSS300" s="227"/>
      <c r="OST300" s="228"/>
      <c r="OSU300" s="229"/>
      <c r="OSW300" s="226"/>
      <c r="OSX300" s="225"/>
      <c r="OSY300" s="227"/>
      <c r="OSZ300" s="228"/>
      <c r="OTA300" s="229"/>
      <c r="OTC300" s="226"/>
      <c r="OTD300" s="225"/>
      <c r="OTE300" s="227"/>
      <c r="OTF300" s="228"/>
      <c r="OTG300" s="229"/>
      <c r="OTI300" s="226"/>
      <c r="OTJ300" s="225"/>
      <c r="OTK300" s="227"/>
      <c r="OTL300" s="228"/>
      <c r="OTM300" s="229"/>
      <c r="OTO300" s="226"/>
      <c r="OTP300" s="225"/>
      <c r="OTQ300" s="227"/>
      <c r="OTR300" s="228"/>
      <c r="OTS300" s="229"/>
      <c r="OTU300" s="226"/>
      <c r="OTV300" s="225"/>
      <c r="OTW300" s="227"/>
      <c r="OTX300" s="228"/>
      <c r="OTY300" s="229"/>
      <c r="OUA300" s="226"/>
      <c r="OUB300" s="225"/>
      <c r="OUC300" s="227"/>
      <c r="OUD300" s="228"/>
      <c r="OUE300" s="229"/>
      <c r="OUG300" s="226"/>
      <c r="OUH300" s="225"/>
      <c r="OUI300" s="227"/>
      <c r="OUJ300" s="228"/>
      <c r="OUK300" s="229"/>
      <c r="OUM300" s="226"/>
      <c r="OUN300" s="225"/>
      <c r="OUO300" s="227"/>
      <c r="OUP300" s="228"/>
      <c r="OUQ300" s="229"/>
      <c r="OUS300" s="226"/>
      <c r="OUT300" s="225"/>
      <c r="OUU300" s="227"/>
      <c r="OUV300" s="228"/>
      <c r="OUW300" s="229"/>
      <c r="OUY300" s="226"/>
      <c r="OUZ300" s="225"/>
      <c r="OVA300" s="227"/>
      <c r="OVB300" s="228"/>
      <c r="OVC300" s="229"/>
      <c r="OVE300" s="226"/>
      <c r="OVF300" s="225"/>
      <c r="OVG300" s="227"/>
      <c r="OVH300" s="228"/>
      <c r="OVI300" s="229"/>
      <c r="OVK300" s="226"/>
      <c r="OVL300" s="225"/>
      <c r="OVM300" s="227"/>
      <c r="OVN300" s="228"/>
      <c r="OVO300" s="229"/>
      <c r="OVQ300" s="226"/>
      <c r="OVR300" s="225"/>
      <c r="OVS300" s="227"/>
      <c r="OVT300" s="228"/>
      <c r="OVU300" s="229"/>
      <c r="OVW300" s="226"/>
      <c r="OVX300" s="225"/>
      <c r="OVY300" s="227"/>
      <c r="OVZ300" s="228"/>
      <c r="OWA300" s="229"/>
      <c r="OWC300" s="226"/>
      <c r="OWD300" s="225"/>
      <c r="OWE300" s="227"/>
      <c r="OWF300" s="228"/>
      <c r="OWG300" s="229"/>
      <c r="OWI300" s="226"/>
      <c r="OWJ300" s="225"/>
      <c r="OWK300" s="227"/>
      <c r="OWL300" s="228"/>
      <c r="OWM300" s="229"/>
      <c r="OWO300" s="226"/>
      <c r="OWP300" s="225"/>
      <c r="OWQ300" s="227"/>
      <c r="OWR300" s="228"/>
      <c r="OWS300" s="229"/>
      <c r="OWU300" s="226"/>
      <c r="OWV300" s="225"/>
      <c r="OWW300" s="227"/>
      <c r="OWX300" s="228"/>
      <c r="OWY300" s="229"/>
      <c r="OXA300" s="226"/>
      <c r="OXB300" s="225"/>
      <c r="OXC300" s="227"/>
      <c r="OXD300" s="228"/>
      <c r="OXE300" s="229"/>
      <c r="OXG300" s="226"/>
      <c r="OXH300" s="225"/>
      <c r="OXI300" s="227"/>
      <c r="OXJ300" s="228"/>
      <c r="OXK300" s="229"/>
      <c r="OXM300" s="226"/>
      <c r="OXN300" s="225"/>
      <c r="OXO300" s="227"/>
      <c r="OXP300" s="228"/>
      <c r="OXQ300" s="229"/>
      <c r="OXS300" s="226"/>
      <c r="OXT300" s="225"/>
      <c r="OXU300" s="227"/>
      <c r="OXV300" s="228"/>
      <c r="OXW300" s="229"/>
      <c r="OXY300" s="226"/>
      <c r="OXZ300" s="225"/>
      <c r="OYA300" s="227"/>
      <c r="OYB300" s="228"/>
      <c r="OYC300" s="229"/>
      <c r="OYE300" s="226"/>
      <c r="OYF300" s="225"/>
      <c r="OYG300" s="227"/>
      <c r="OYH300" s="228"/>
      <c r="OYI300" s="229"/>
      <c r="OYK300" s="226"/>
      <c r="OYL300" s="225"/>
      <c r="OYM300" s="227"/>
      <c r="OYN300" s="228"/>
      <c r="OYO300" s="229"/>
      <c r="OYQ300" s="226"/>
      <c r="OYR300" s="225"/>
      <c r="OYS300" s="227"/>
      <c r="OYT300" s="228"/>
      <c r="OYU300" s="229"/>
      <c r="OYW300" s="226"/>
      <c r="OYX300" s="225"/>
      <c r="OYY300" s="227"/>
      <c r="OYZ300" s="228"/>
      <c r="OZA300" s="229"/>
      <c r="OZC300" s="226"/>
      <c r="OZD300" s="225"/>
      <c r="OZE300" s="227"/>
      <c r="OZF300" s="228"/>
      <c r="OZG300" s="229"/>
      <c r="OZI300" s="226"/>
      <c r="OZJ300" s="225"/>
      <c r="OZK300" s="227"/>
      <c r="OZL300" s="228"/>
      <c r="OZM300" s="229"/>
      <c r="OZO300" s="226"/>
      <c r="OZP300" s="225"/>
      <c r="OZQ300" s="227"/>
      <c r="OZR300" s="228"/>
      <c r="OZS300" s="229"/>
      <c r="OZU300" s="226"/>
      <c r="OZV300" s="225"/>
      <c r="OZW300" s="227"/>
      <c r="OZX300" s="228"/>
      <c r="OZY300" s="229"/>
      <c r="PAA300" s="226"/>
      <c r="PAB300" s="225"/>
      <c r="PAC300" s="227"/>
      <c r="PAD300" s="228"/>
      <c r="PAE300" s="229"/>
      <c r="PAG300" s="226"/>
      <c r="PAH300" s="225"/>
      <c r="PAI300" s="227"/>
      <c r="PAJ300" s="228"/>
      <c r="PAK300" s="229"/>
      <c r="PAM300" s="226"/>
      <c r="PAN300" s="225"/>
      <c r="PAO300" s="227"/>
      <c r="PAP300" s="228"/>
      <c r="PAQ300" s="229"/>
      <c r="PAS300" s="226"/>
      <c r="PAT300" s="225"/>
      <c r="PAU300" s="227"/>
      <c r="PAV300" s="228"/>
      <c r="PAW300" s="229"/>
      <c r="PAY300" s="226"/>
      <c r="PAZ300" s="225"/>
      <c r="PBA300" s="227"/>
      <c r="PBB300" s="228"/>
      <c r="PBC300" s="229"/>
      <c r="PBE300" s="226"/>
      <c r="PBF300" s="225"/>
      <c r="PBG300" s="227"/>
      <c r="PBH300" s="228"/>
      <c r="PBI300" s="229"/>
      <c r="PBK300" s="226"/>
      <c r="PBL300" s="225"/>
      <c r="PBM300" s="227"/>
      <c r="PBN300" s="228"/>
      <c r="PBO300" s="229"/>
      <c r="PBQ300" s="226"/>
      <c r="PBR300" s="225"/>
      <c r="PBS300" s="227"/>
      <c r="PBT300" s="228"/>
      <c r="PBU300" s="229"/>
      <c r="PBW300" s="226"/>
      <c r="PBX300" s="225"/>
      <c r="PBY300" s="227"/>
      <c r="PBZ300" s="228"/>
      <c r="PCA300" s="229"/>
      <c r="PCC300" s="226"/>
      <c r="PCD300" s="225"/>
      <c r="PCE300" s="227"/>
      <c r="PCF300" s="228"/>
      <c r="PCG300" s="229"/>
      <c r="PCI300" s="226"/>
      <c r="PCJ300" s="225"/>
      <c r="PCK300" s="227"/>
      <c r="PCL300" s="228"/>
      <c r="PCM300" s="229"/>
      <c r="PCO300" s="226"/>
      <c r="PCP300" s="225"/>
      <c r="PCQ300" s="227"/>
      <c r="PCR300" s="228"/>
      <c r="PCS300" s="229"/>
      <c r="PCU300" s="226"/>
      <c r="PCV300" s="225"/>
      <c r="PCW300" s="227"/>
      <c r="PCX300" s="228"/>
      <c r="PCY300" s="229"/>
      <c r="PDA300" s="226"/>
      <c r="PDB300" s="225"/>
      <c r="PDC300" s="227"/>
      <c r="PDD300" s="228"/>
      <c r="PDE300" s="229"/>
      <c r="PDG300" s="226"/>
      <c r="PDH300" s="225"/>
      <c r="PDI300" s="227"/>
      <c r="PDJ300" s="228"/>
      <c r="PDK300" s="229"/>
      <c r="PDM300" s="226"/>
      <c r="PDN300" s="225"/>
      <c r="PDO300" s="227"/>
      <c r="PDP300" s="228"/>
      <c r="PDQ300" s="229"/>
      <c r="PDS300" s="226"/>
      <c r="PDT300" s="225"/>
      <c r="PDU300" s="227"/>
      <c r="PDV300" s="228"/>
      <c r="PDW300" s="229"/>
      <c r="PDY300" s="226"/>
      <c r="PDZ300" s="225"/>
      <c r="PEA300" s="227"/>
      <c r="PEB300" s="228"/>
      <c r="PEC300" s="229"/>
      <c r="PEE300" s="226"/>
      <c r="PEF300" s="225"/>
      <c r="PEG300" s="227"/>
      <c r="PEH300" s="228"/>
      <c r="PEI300" s="229"/>
      <c r="PEK300" s="226"/>
      <c r="PEL300" s="225"/>
      <c r="PEM300" s="227"/>
      <c r="PEN300" s="228"/>
      <c r="PEO300" s="229"/>
      <c r="PEQ300" s="226"/>
      <c r="PER300" s="225"/>
      <c r="PES300" s="227"/>
      <c r="PET300" s="228"/>
      <c r="PEU300" s="229"/>
      <c r="PEW300" s="226"/>
      <c r="PEX300" s="225"/>
      <c r="PEY300" s="227"/>
      <c r="PEZ300" s="228"/>
      <c r="PFA300" s="229"/>
      <c r="PFC300" s="226"/>
      <c r="PFD300" s="225"/>
      <c r="PFE300" s="227"/>
      <c r="PFF300" s="228"/>
      <c r="PFG300" s="229"/>
      <c r="PFI300" s="226"/>
      <c r="PFJ300" s="225"/>
      <c r="PFK300" s="227"/>
      <c r="PFL300" s="228"/>
      <c r="PFM300" s="229"/>
      <c r="PFO300" s="226"/>
      <c r="PFP300" s="225"/>
      <c r="PFQ300" s="227"/>
      <c r="PFR300" s="228"/>
      <c r="PFS300" s="229"/>
      <c r="PFU300" s="226"/>
      <c r="PFV300" s="225"/>
      <c r="PFW300" s="227"/>
      <c r="PFX300" s="228"/>
      <c r="PFY300" s="229"/>
      <c r="PGA300" s="226"/>
      <c r="PGB300" s="225"/>
      <c r="PGC300" s="227"/>
      <c r="PGD300" s="228"/>
      <c r="PGE300" s="229"/>
      <c r="PGG300" s="226"/>
      <c r="PGH300" s="225"/>
      <c r="PGI300" s="227"/>
      <c r="PGJ300" s="228"/>
      <c r="PGK300" s="229"/>
      <c r="PGM300" s="226"/>
      <c r="PGN300" s="225"/>
      <c r="PGO300" s="227"/>
      <c r="PGP300" s="228"/>
      <c r="PGQ300" s="229"/>
      <c r="PGS300" s="226"/>
      <c r="PGT300" s="225"/>
      <c r="PGU300" s="227"/>
      <c r="PGV300" s="228"/>
      <c r="PGW300" s="229"/>
      <c r="PGY300" s="226"/>
      <c r="PGZ300" s="225"/>
      <c r="PHA300" s="227"/>
      <c r="PHB300" s="228"/>
      <c r="PHC300" s="229"/>
      <c r="PHE300" s="226"/>
      <c r="PHF300" s="225"/>
      <c r="PHG300" s="227"/>
      <c r="PHH300" s="228"/>
      <c r="PHI300" s="229"/>
      <c r="PHK300" s="226"/>
      <c r="PHL300" s="225"/>
      <c r="PHM300" s="227"/>
      <c r="PHN300" s="228"/>
      <c r="PHO300" s="229"/>
      <c r="PHQ300" s="226"/>
      <c r="PHR300" s="225"/>
      <c r="PHS300" s="227"/>
      <c r="PHT300" s="228"/>
      <c r="PHU300" s="229"/>
      <c r="PHW300" s="226"/>
      <c r="PHX300" s="225"/>
      <c r="PHY300" s="227"/>
      <c r="PHZ300" s="228"/>
      <c r="PIA300" s="229"/>
      <c r="PIC300" s="226"/>
      <c r="PID300" s="225"/>
      <c r="PIE300" s="227"/>
      <c r="PIF300" s="228"/>
      <c r="PIG300" s="229"/>
      <c r="PII300" s="226"/>
      <c r="PIJ300" s="225"/>
      <c r="PIK300" s="227"/>
      <c r="PIL300" s="228"/>
      <c r="PIM300" s="229"/>
      <c r="PIO300" s="226"/>
      <c r="PIP300" s="225"/>
      <c r="PIQ300" s="227"/>
      <c r="PIR300" s="228"/>
      <c r="PIS300" s="229"/>
      <c r="PIU300" s="226"/>
      <c r="PIV300" s="225"/>
      <c r="PIW300" s="227"/>
      <c r="PIX300" s="228"/>
      <c r="PIY300" s="229"/>
      <c r="PJA300" s="226"/>
      <c r="PJB300" s="225"/>
      <c r="PJC300" s="227"/>
      <c r="PJD300" s="228"/>
      <c r="PJE300" s="229"/>
      <c r="PJG300" s="226"/>
      <c r="PJH300" s="225"/>
      <c r="PJI300" s="227"/>
      <c r="PJJ300" s="228"/>
      <c r="PJK300" s="229"/>
      <c r="PJM300" s="226"/>
      <c r="PJN300" s="225"/>
      <c r="PJO300" s="227"/>
      <c r="PJP300" s="228"/>
      <c r="PJQ300" s="229"/>
      <c r="PJS300" s="226"/>
      <c r="PJT300" s="225"/>
      <c r="PJU300" s="227"/>
      <c r="PJV300" s="228"/>
      <c r="PJW300" s="229"/>
      <c r="PJY300" s="226"/>
      <c r="PJZ300" s="225"/>
      <c r="PKA300" s="227"/>
      <c r="PKB300" s="228"/>
      <c r="PKC300" s="229"/>
      <c r="PKE300" s="226"/>
      <c r="PKF300" s="225"/>
      <c r="PKG300" s="227"/>
      <c r="PKH300" s="228"/>
      <c r="PKI300" s="229"/>
      <c r="PKK300" s="226"/>
      <c r="PKL300" s="225"/>
      <c r="PKM300" s="227"/>
      <c r="PKN300" s="228"/>
      <c r="PKO300" s="229"/>
      <c r="PKQ300" s="226"/>
      <c r="PKR300" s="225"/>
      <c r="PKS300" s="227"/>
      <c r="PKT300" s="228"/>
      <c r="PKU300" s="229"/>
      <c r="PKW300" s="226"/>
      <c r="PKX300" s="225"/>
      <c r="PKY300" s="227"/>
      <c r="PKZ300" s="228"/>
      <c r="PLA300" s="229"/>
      <c r="PLC300" s="226"/>
      <c r="PLD300" s="225"/>
      <c r="PLE300" s="227"/>
      <c r="PLF300" s="228"/>
      <c r="PLG300" s="229"/>
      <c r="PLI300" s="226"/>
      <c r="PLJ300" s="225"/>
      <c r="PLK300" s="227"/>
      <c r="PLL300" s="228"/>
      <c r="PLM300" s="229"/>
      <c r="PLO300" s="226"/>
      <c r="PLP300" s="225"/>
      <c r="PLQ300" s="227"/>
      <c r="PLR300" s="228"/>
      <c r="PLS300" s="229"/>
      <c r="PLU300" s="226"/>
      <c r="PLV300" s="225"/>
      <c r="PLW300" s="227"/>
      <c r="PLX300" s="228"/>
      <c r="PLY300" s="229"/>
      <c r="PMA300" s="226"/>
      <c r="PMB300" s="225"/>
      <c r="PMC300" s="227"/>
      <c r="PMD300" s="228"/>
      <c r="PME300" s="229"/>
      <c r="PMG300" s="226"/>
      <c r="PMH300" s="225"/>
      <c r="PMI300" s="227"/>
      <c r="PMJ300" s="228"/>
      <c r="PMK300" s="229"/>
      <c r="PMM300" s="226"/>
      <c r="PMN300" s="225"/>
      <c r="PMO300" s="227"/>
      <c r="PMP300" s="228"/>
      <c r="PMQ300" s="229"/>
      <c r="PMS300" s="226"/>
      <c r="PMT300" s="225"/>
      <c r="PMU300" s="227"/>
      <c r="PMV300" s="228"/>
      <c r="PMW300" s="229"/>
      <c r="PMY300" s="226"/>
      <c r="PMZ300" s="225"/>
      <c r="PNA300" s="227"/>
      <c r="PNB300" s="228"/>
      <c r="PNC300" s="229"/>
      <c r="PNE300" s="226"/>
      <c r="PNF300" s="225"/>
      <c r="PNG300" s="227"/>
      <c r="PNH300" s="228"/>
      <c r="PNI300" s="229"/>
      <c r="PNK300" s="226"/>
      <c r="PNL300" s="225"/>
      <c r="PNM300" s="227"/>
      <c r="PNN300" s="228"/>
      <c r="PNO300" s="229"/>
      <c r="PNQ300" s="226"/>
      <c r="PNR300" s="225"/>
      <c r="PNS300" s="227"/>
      <c r="PNT300" s="228"/>
      <c r="PNU300" s="229"/>
      <c r="PNW300" s="226"/>
      <c r="PNX300" s="225"/>
      <c r="PNY300" s="227"/>
      <c r="PNZ300" s="228"/>
      <c r="POA300" s="229"/>
      <c r="POC300" s="226"/>
      <c r="POD300" s="225"/>
      <c r="POE300" s="227"/>
      <c r="POF300" s="228"/>
      <c r="POG300" s="229"/>
      <c r="POI300" s="226"/>
      <c r="POJ300" s="225"/>
      <c r="POK300" s="227"/>
      <c r="POL300" s="228"/>
      <c r="POM300" s="229"/>
      <c r="POO300" s="226"/>
      <c r="POP300" s="225"/>
      <c r="POQ300" s="227"/>
      <c r="POR300" s="228"/>
      <c r="POS300" s="229"/>
      <c r="POU300" s="226"/>
      <c r="POV300" s="225"/>
      <c r="POW300" s="227"/>
      <c r="POX300" s="228"/>
      <c r="POY300" s="229"/>
      <c r="PPA300" s="226"/>
      <c r="PPB300" s="225"/>
      <c r="PPC300" s="227"/>
      <c r="PPD300" s="228"/>
      <c r="PPE300" s="229"/>
      <c r="PPG300" s="226"/>
      <c r="PPH300" s="225"/>
      <c r="PPI300" s="227"/>
      <c r="PPJ300" s="228"/>
      <c r="PPK300" s="229"/>
      <c r="PPM300" s="226"/>
      <c r="PPN300" s="225"/>
      <c r="PPO300" s="227"/>
      <c r="PPP300" s="228"/>
      <c r="PPQ300" s="229"/>
      <c r="PPS300" s="226"/>
      <c r="PPT300" s="225"/>
      <c r="PPU300" s="227"/>
      <c r="PPV300" s="228"/>
      <c r="PPW300" s="229"/>
      <c r="PPY300" s="226"/>
      <c r="PPZ300" s="225"/>
      <c r="PQA300" s="227"/>
      <c r="PQB300" s="228"/>
      <c r="PQC300" s="229"/>
      <c r="PQE300" s="226"/>
      <c r="PQF300" s="225"/>
      <c r="PQG300" s="227"/>
      <c r="PQH300" s="228"/>
      <c r="PQI300" s="229"/>
      <c r="PQK300" s="226"/>
      <c r="PQL300" s="225"/>
      <c r="PQM300" s="227"/>
      <c r="PQN300" s="228"/>
      <c r="PQO300" s="229"/>
      <c r="PQQ300" s="226"/>
      <c r="PQR300" s="225"/>
      <c r="PQS300" s="227"/>
      <c r="PQT300" s="228"/>
      <c r="PQU300" s="229"/>
      <c r="PQW300" s="226"/>
      <c r="PQX300" s="225"/>
      <c r="PQY300" s="227"/>
      <c r="PQZ300" s="228"/>
      <c r="PRA300" s="229"/>
      <c r="PRC300" s="226"/>
      <c r="PRD300" s="225"/>
      <c r="PRE300" s="227"/>
      <c r="PRF300" s="228"/>
      <c r="PRG300" s="229"/>
      <c r="PRI300" s="226"/>
      <c r="PRJ300" s="225"/>
      <c r="PRK300" s="227"/>
      <c r="PRL300" s="228"/>
      <c r="PRM300" s="229"/>
      <c r="PRO300" s="226"/>
      <c r="PRP300" s="225"/>
      <c r="PRQ300" s="227"/>
      <c r="PRR300" s="228"/>
      <c r="PRS300" s="229"/>
      <c r="PRU300" s="226"/>
      <c r="PRV300" s="225"/>
      <c r="PRW300" s="227"/>
      <c r="PRX300" s="228"/>
      <c r="PRY300" s="229"/>
      <c r="PSA300" s="226"/>
      <c r="PSB300" s="225"/>
      <c r="PSC300" s="227"/>
      <c r="PSD300" s="228"/>
      <c r="PSE300" s="229"/>
      <c r="PSG300" s="226"/>
      <c r="PSH300" s="225"/>
      <c r="PSI300" s="227"/>
      <c r="PSJ300" s="228"/>
      <c r="PSK300" s="229"/>
      <c r="PSM300" s="226"/>
      <c r="PSN300" s="225"/>
      <c r="PSO300" s="227"/>
      <c r="PSP300" s="228"/>
      <c r="PSQ300" s="229"/>
      <c r="PSS300" s="226"/>
      <c r="PST300" s="225"/>
      <c r="PSU300" s="227"/>
      <c r="PSV300" s="228"/>
      <c r="PSW300" s="229"/>
      <c r="PSY300" s="226"/>
      <c r="PSZ300" s="225"/>
      <c r="PTA300" s="227"/>
      <c r="PTB300" s="228"/>
      <c r="PTC300" s="229"/>
      <c r="PTE300" s="226"/>
      <c r="PTF300" s="225"/>
      <c r="PTG300" s="227"/>
      <c r="PTH300" s="228"/>
      <c r="PTI300" s="229"/>
      <c r="PTK300" s="226"/>
      <c r="PTL300" s="225"/>
      <c r="PTM300" s="227"/>
      <c r="PTN300" s="228"/>
      <c r="PTO300" s="229"/>
      <c r="PTQ300" s="226"/>
      <c r="PTR300" s="225"/>
      <c r="PTS300" s="227"/>
      <c r="PTT300" s="228"/>
      <c r="PTU300" s="229"/>
      <c r="PTW300" s="226"/>
      <c r="PTX300" s="225"/>
      <c r="PTY300" s="227"/>
      <c r="PTZ300" s="228"/>
      <c r="PUA300" s="229"/>
      <c r="PUC300" s="226"/>
      <c r="PUD300" s="225"/>
      <c r="PUE300" s="227"/>
      <c r="PUF300" s="228"/>
      <c r="PUG300" s="229"/>
      <c r="PUI300" s="226"/>
      <c r="PUJ300" s="225"/>
      <c r="PUK300" s="227"/>
      <c r="PUL300" s="228"/>
      <c r="PUM300" s="229"/>
      <c r="PUO300" s="226"/>
      <c r="PUP300" s="225"/>
      <c r="PUQ300" s="227"/>
      <c r="PUR300" s="228"/>
      <c r="PUS300" s="229"/>
      <c r="PUU300" s="226"/>
      <c r="PUV300" s="225"/>
      <c r="PUW300" s="227"/>
      <c r="PUX300" s="228"/>
      <c r="PUY300" s="229"/>
      <c r="PVA300" s="226"/>
      <c r="PVB300" s="225"/>
      <c r="PVC300" s="227"/>
      <c r="PVD300" s="228"/>
      <c r="PVE300" s="229"/>
      <c r="PVG300" s="226"/>
      <c r="PVH300" s="225"/>
      <c r="PVI300" s="227"/>
      <c r="PVJ300" s="228"/>
      <c r="PVK300" s="229"/>
      <c r="PVM300" s="226"/>
      <c r="PVN300" s="225"/>
      <c r="PVO300" s="227"/>
      <c r="PVP300" s="228"/>
      <c r="PVQ300" s="229"/>
      <c r="PVS300" s="226"/>
      <c r="PVT300" s="225"/>
      <c r="PVU300" s="227"/>
      <c r="PVV300" s="228"/>
      <c r="PVW300" s="229"/>
      <c r="PVY300" s="226"/>
      <c r="PVZ300" s="225"/>
      <c r="PWA300" s="227"/>
      <c r="PWB300" s="228"/>
      <c r="PWC300" s="229"/>
      <c r="PWE300" s="226"/>
      <c r="PWF300" s="225"/>
      <c r="PWG300" s="227"/>
      <c r="PWH300" s="228"/>
      <c r="PWI300" s="229"/>
      <c r="PWK300" s="226"/>
      <c r="PWL300" s="225"/>
      <c r="PWM300" s="227"/>
      <c r="PWN300" s="228"/>
      <c r="PWO300" s="229"/>
      <c r="PWQ300" s="226"/>
      <c r="PWR300" s="225"/>
      <c r="PWS300" s="227"/>
      <c r="PWT300" s="228"/>
      <c r="PWU300" s="229"/>
      <c r="PWW300" s="226"/>
      <c r="PWX300" s="225"/>
      <c r="PWY300" s="227"/>
      <c r="PWZ300" s="228"/>
      <c r="PXA300" s="229"/>
      <c r="PXC300" s="226"/>
      <c r="PXD300" s="225"/>
      <c r="PXE300" s="227"/>
      <c r="PXF300" s="228"/>
      <c r="PXG300" s="229"/>
      <c r="PXI300" s="226"/>
      <c r="PXJ300" s="225"/>
      <c r="PXK300" s="227"/>
      <c r="PXL300" s="228"/>
      <c r="PXM300" s="229"/>
      <c r="PXO300" s="226"/>
      <c r="PXP300" s="225"/>
      <c r="PXQ300" s="227"/>
      <c r="PXR300" s="228"/>
      <c r="PXS300" s="229"/>
      <c r="PXU300" s="226"/>
      <c r="PXV300" s="225"/>
      <c r="PXW300" s="227"/>
      <c r="PXX300" s="228"/>
      <c r="PXY300" s="229"/>
      <c r="PYA300" s="226"/>
      <c r="PYB300" s="225"/>
      <c r="PYC300" s="227"/>
      <c r="PYD300" s="228"/>
      <c r="PYE300" s="229"/>
      <c r="PYG300" s="226"/>
      <c r="PYH300" s="225"/>
      <c r="PYI300" s="227"/>
      <c r="PYJ300" s="228"/>
      <c r="PYK300" s="229"/>
      <c r="PYM300" s="226"/>
      <c r="PYN300" s="225"/>
      <c r="PYO300" s="227"/>
      <c r="PYP300" s="228"/>
      <c r="PYQ300" s="229"/>
      <c r="PYS300" s="226"/>
      <c r="PYT300" s="225"/>
      <c r="PYU300" s="227"/>
      <c r="PYV300" s="228"/>
      <c r="PYW300" s="229"/>
      <c r="PYY300" s="226"/>
      <c r="PYZ300" s="225"/>
      <c r="PZA300" s="227"/>
      <c r="PZB300" s="228"/>
      <c r="PZC300" s="229"/>
      <c r="PZE300" s="226"/>
      <c r="PZF300" s="225"/>
      <c r="PZG300" s="227"/>
      <c r="PZH300" s="228"/>
      <c r="PZI300" s="229"/>
      <c r="PZK300" s="226"/>
      <c r="PZL300" s="225"/>
      <c r="PZM300" s="227"/>
      <c r="PZN300" s="228"/>
      <c r="PZO300" s="229"/>
      <c r="PZQ300" s="226"/>
      <c r="PZR300" s="225"/>
      <c r="PZS300" s="227"/>
      <c r="PZT300" s="228"/>
      <c r="PZU300" s="229"/>
      <c r="PZW300" s="226"/>
      <c r="PZX300" s="225"/>
      <c r="PZY300" s="227"/>
      <c r="PZZ300" s="228"/>
      <c r="QAA300" s="229"/>
      <c r="QAC300" s="226"/>
      <c r="QAD300" s="225"/>
      <c r="QAE300" s="227"/>
      <c r="QAF300" s="228"/>
      <c r="QAG300" s="229"/>
      <c r="QAI300" s="226"/>
      <c r="QAJ300" s="225"/>
      <c r="QAK300" s="227"/>
      <c r="QAL300" s="228"/>
      <c r="QAM300" s="229"/>
      <c r="QAO300" s="226"/>
      <c r="QAP300" s="225"/>
      <c r="QAQ300" s="227"/>
      <c r="QAR300" s="228"/>
      <c r="QAS300" s="229"/>
      <c r="QAU300" s="226"/>
      <c r="QAV300" s="225"/>
      <c r="QAW300" s="227"/>
      <c r="QAX300" s="228"/>
      <c r="QAY300" s="229"/>
      <c r="QBA300" s="226"/>
      <c r="QBB300" s="225"/>
      <c r="QBC300" s="227"/>
      <c r="QBD300" s="228"/>
      <c r="QBE300" s="229"/>
      <c r="QBG300" s="226"/>
      <c r="QBH300" s="225"/>
      <c r="QBI300" s="227"/>
      <c r="QBJ300" s="228"/>
      <c r="QBK300" s="229"/>
      <c r="QBM300" s="226"/>
      <c r="QBN300" s="225"/>
      <c r="QBO300" s="227"/>
      <c r="QBP300" s="228"/>
      <c r="QBQ300" s="229"/>
      <c r="QBS300" s="226"/>
      <c r="QBT300" s="225"/>
      <c r="QBU300" s="227"/>
      <c r="QBV300" s="228"/>
      <c r="QBW300" s="229"/>
      <c r="QBY300" s="226"/>
      <c r="QBZ300" s="225"/>
      <c r="QCA300" s="227"/>
      <c r="QCB300" s="228"/>
      <c r="QCC300" s="229"/>
      <c r="QCE300" s="226"/>
      <c r="QCF300" s="225"/>
      <c r="QCG300" s="227"/>
      <c r="QCH300" s="228"/>
      <c r="QCI300" s="229"/>
      <c r="QCK300" s="226"/>
      <c r="QCL300" s="225"/>
      <c r="QCM300" s="227"/>
      <c r="QCN300" s="228"/>
      <c r="QCO300" s="229"/>
      <c r="QCQ300" s="226"/>
      <c r="QCR300" s="225"/>
      <c r="QCS300" s="227"/>
      <c r="QCT300" s="228"/>
      <c r="QCU300" s="229"/>
      <c r="QCW300" s="226"/>
      <c r="QCX300" s="225"/>
      <c r="QCY300" s="227"/>
      <c r="QCZ300" s="228"/>
      <c r="QDA300" s="229"/>
      <c r="QDC300" s="226"/>
      <c r="QDD300" s="225"/>
      <c r="QDE300" s="227"/>
      <c r="QDF300" s="228"/>
      <c r="QDG300" s="229"/>
      <c r="QDI300" s="226"/>
      <c r="QDJ300" s="225"/>
      <c r="QDK300" s="227"/>
      <c r="QDL300" s="228"/>
      <c r="QDM300" s="229"/>
      <c r="QDO300" s="226"/>
      <c r="QDP300" s="225"/>
      <c r="QDQ300" s="227"/>
      <c r="QDR300" s="228"/>
      <c r="QDS300" s="229"/>
      <c r="QDU300" s="226"/>
      <c r="QDV300" s="225"/>
      <c r="QDW300" s="227"/>
      <c r="QDX300" s="228"/>
      <c r="QDY300" s="229"/>
      <c r="QEA300" s="226"/>
      <c r="QEB300" s="225"/>
      <c r="QEC300" s="227"/>
      <c r="QED300" s="228"/>
      <c r="QEE300" s="229"/>
      <c r="QEG300" s="226"/>
      <c r="QEH300" s="225"/>
      <c r="QEI300" s="227"/>
      <c r="QEJ300" s="228"/>
      <c r="QEK300" s="229"/>
      <c r="QEM300" s="226"/>
      <c r="QEN300" s="225"/>
      <c r="QEO300" s="227"/>
      <c r="QEP300" s="228"/>
      <c r="QEQ300" s="229"/>
      <c r="QES300" s="226"/>
      <c r="QET300" s="225"/>
      <c r="QEU300" s="227"/>
      <c r="QEV300" s="228"/>
      <c r="QEW300" s="229"/>
      <c r="QEY300" s="226"/>
      <c r="QEZ300" s="225"/>
      <c r="QFA300" s="227"/>
      <c r="QFB300" s="228"/>
      <c r="QFC300" s="229"/>
      <c r="QFE300" s="226"/>
      <c r="QFF300" s="225"/>
      <c r="QFG300" s="227"/>
      <c r="QFH300" s="228"/>
      <c r="QFI300" s="229"/>
      <c r="QFK300" s="226"/>
      <c r="QFL300" s="225"/>
      <c r="QFM300" s="227"/>
      <c r="QFN300" s="228"/>
      <c r="QFO300" s="229"/>
      <c r="QFQ300" s="226"/>
      <c r="QFR300" s="225"/>
      <c r="QFS300" s="227"/>
      <c r="QFT300" s="228"/>
      <c r="QFU300" s="229"/>
      <c r="QFW300" s="226"/>
      <c r="QFX300" s="225"/>
      <c r="QFY300" s="227"/>
      <c r="QFZ300" s="228"/>
      <c r="QGA300" s="229"/>
      <c r="QGC300" s="226"/>
      <c r="QGD300" s="225"/>
      <c r="QGE300" s="227"/>
      <c r="QGF300" s="228"/>
      <c r="QGG300" s="229"/>
      <c r="QGI300" s="226"/>
      <c r="QGJ300" s="225"/>
      <c r="QGK300" s="227"/>
      <c r="QGL300" s="228"/>
      <c r="QGM300" s="229"/>
      <c r="QGO300" s="226"/>
      <c r="QGP300" s="225"/>
      <c r="QGQ300" s="227"/>
      <c r="QGR300" s="228"/>
      <c r="QGS300" s="229"/>
      <c r="QGU300" s="226"/>
      <c r="QGV300" s="225"/>
      <c r="QGW300" s="227"/>
      <c r="QGX300" s="228"/>
      <c r="QGY300" s="229"/>
      <c r="QHA300" s="226"/>
      <c r="QHB300" s="225"/>
      <c r="QHC300" s="227"/>
      <c r="QHD300" s="228"/>
      <c r="QHE300" s="229"/>
      <c r="QHG300" s="226"/>
      <c r="QHH300" s="225"/>
      <c r="QHI300" s="227"/>
      <c r="QHJ300" s="228"/>
      <c r="QHK300" s="229"/>
      <c r="QHM300" s="226"/>
      <c r="QHN300" s="225"/>
      <c r="QHO300" s="227"/>
      <c r="QHP300" s="228"/>
      <c r="QHQ300" s="229"/>
      <c r="QHS300" s="226"/>
      <c r="QHT300" s="225"/>
      <c r="QHU300" s="227"/>
      <c r="QHV300" s="228"/>
      <c r="QHW300" s="229"/>
      <c r="QHY300" s="226"/>
      <c r="QHZ300" s="225"/>
      <c r="QIA300" s="227"/>
      <c r="QIB300" s="228"/>
      <c r="QIC300" s="229"/>
      <c r="QIE300" s="226"/>
      <c r="QIF300" s="225"/>
      <c r="QIG300" s="227"/>
      <c r="QIH300" s="228"/>
      <c r="QII300" s="229"/>
      <c r="QIK300" s="226"/>
      <c r="QIL300" s="225"/>
      <c r="QIM300" s="227"/>
      <c r="QIN300" s="228"/>
      <c r="QIO300" s="229"/>
      <c r="QIQ300" s="226"/>
      <c r="QIR300" s="225"/>
      <c r="QIS300" s="227"/>
      <c r="QIT300" s="228"/>
      <c r="QIU300" s="229"/>
      <c r="QIW300" s="226"/>
      <c r="QIX300" s="225"/>
      <c r="QIY300" s="227"/>
      <c r="QIZ300" s="228"/>
      <c r="QJA300" s="229"/>
      <c r="QJC300" s="226"/>
      <c r="QJD300" s="225"/>
      <c r="QJE300" s="227"/>
      <c r="QJF300" s="228"/>
      <c r="QJG300" s="229"/>
      <c r="QJI300" s="226"/>
      <c r="QJJ300" s="225"/>
      <c r="QJK300" s="227"/>
      <c r="QJL300" s="228"/>
      <c r="QJM300" s="229"/>
      <c r="QJO300" s="226"/>
      <c r="QJP300" s="225"/>
      <c r="QJQ300" s="227"/>
      <c r="QJR300" s="228"/>
      <c r="QJS300" s="229"/>
      <c r="QJU300" s="226"/>
      <c r="QJV300" s="225"/>
      <c r="QJW300" s="227"/>
      <c r="QJX300" s="228"/>
      <c r="QJY300" s="229"/>
      <c r="QKA300" s="226"/>
      <c r="QKB300" s="225"/>
      <c r="QKC300" s="227"/>
      <c r="QKD300" s="228"/>
      <c r="QKE300" s="229"/>
      <c r="QKG300" s="226"/>
      <c r="QKH300" s="225"/>
      <c r="QKI300" s="227"/>
      <c r="QKJ300" s="228"/>
      <c r="QKK300" s="229"/>
      <c r="QKM300" s="226"/>
      <c r="QKN300" s="225"/>
      <c r="QKO300" s="227"/>
      <c r="QKP300" s="228"/>
      <c r="QKQ300" s="229"/>
      <c r="QKS300" s="226"/>
      <c r="QKT300" s="225"/>
      <c r="QKU300" s="227"/>
      <c r="QKV300" s="228"/>
      <c r="QKW300" s="229"/>
      <c r="QKY300" s="226"/>
      <c r="QKZ300" s="225"/>
      <c r="QLA300" s="227"/>
      <c r="QLB300" s="228"/>
      <c r="QLC300" s="229"/>
      <c r="QLE300" s="226"/>
      <c r="QLF300" s="225"/>
      <c r="QLG300" s="227"/>
      <c r="QLH300" s="228"/>
      <c r="QLI300" s="229"/>
      <c r="QLK300" s="226"/>
      <c r="QLL300" s="225"/>
      <c r="QLM300" s="227"/>
      <c r="QLN300" s="228"/>
      <c r="QLO300" s="229"/>
      <c r="QLQ300" s="226"/>
      <c r="QLR300" s="225"/>
      <c r="QLS300" s="227"/>
      <c r="QLT300" s="228"/>
      <c r="QLU300" s="229"/>
      <c r="QLW300" s="226"/>
      <c r="QLX300" s="225"/>
      <c r="QLY300" s="227"/>
      <c r="QLZ300" s="228"/>
      <c r="QMA300" s="229"/>
      <c r="QMC300" s="226"/>
      <c r="QMD300" s="225"/>
      <c r="QME300" s="227"/>
      <c r="QMF300" s="228"/>
      <c r="QMG300" s="229"/>
      <c r="QMI300" s="226"/>
      <c r="QMJ300" s="225"/>
      <c r="QMK300" s="227"/>
      <c r="QML300" s="228"/>
      <c r="QMM300" s="229"/>
      <c r="QMO300" s="226"/>
      <c r="QMP300" s="225"/>
      <c r="QMQ300" s="227"/>
      <c r="QMR300" s="228"/>
      <c r="QMS300" s="229"/>
      <c r="QMU300" s="226"/>
      <c r="QMV300" s="225"/>
      <c r="QMW300" s="227"/>
      <c r="QMX300" s="228"/>
      <c r="QMY300" s="229"/>
      <c r="QNA300" s="226"/>
      <c r="QNB300" s="225"/>
      <c r="QNC300" s="227"/>
      <c r="QND300" s="228"/>
      <c r="QNE300" s="229"/>
      <c r="QNG300" s="226"/>
      <c r="QNH300" s="225"/>
      <c r="QNI300" s="227"/>
      <c r="QNJ300" s="228"/>
      <c r="QNK300" s="229"/>
      <c r="QNM300" s="226"/>
      <c r="QNN300" s="225"/>
      <c r="QNO300" s="227"/>
      <c r="QNP300" s="228"/>
      <c r="QNQ300" s="229"/>
      <c r="QNS300" s="226"/>
      <c r="QNT300" s="225"/>
      <c r="QNU300" s="227"/>
      <c r="QNV300" s="228"/>
      <c r="QNW300" s="229"/>
      <c r="QNY300" s="226"/>
      <c r="QNZ300" s="225"/>
      <c r="QOA300" s="227"/>
      <c r="QOB300" s="228"/>
      <c r="QOC300" s="229"/>
      <c r="QOE300" s="226"/>
      <c r="QOF300" s="225"/>
      <c r="QOG300" s="227"/>
      <c r="QOH300" s="228"/>
      <c r="QOI300" s="229"/>
      <c r="QOK300" s="226"/>
      <c r="QOL300" s="225"/>
      <c r="QOM300" s="227"/>
      <c r="QON300" s="228"/>
      <c r="QOO300" s="229"/>
      <c r="QOQ300" s="226"/>
      <c r="QOR300" s="225"/>
      <c r="QOS300" s="227"/>
      <c r="QOT300" s="228"/>
      <c r="QOU300" s="229"/>
      <c r="QOW300" s="226"/>
      <c r="QOX300" s="225"/>
      <c r="QOY300" s="227"/>
      <c r="QOZ300" s="228"/>
      <c r="QPA300" s="229"/>
      <c r="QPC300" s="226"/>
      <c r="QPD300" s="225"/>
      <c r="QPE300" s="227"/>
      <c r="QPF300" s="228"/>
      <c r="QPG300" s="229"/>
      <c r="QPI300" s="226"/>
      <c r="QPJ300" s="225"/>
      <c r="QPK300" s="227"/>
      <c r="QPL300" s="228"/>
      <c r="QPM300" s="229"/>
      <c r="QPO300" s="226"/>
      <c r="QPP300" s="225"/>
      <c r="QPQ300" s="227"/>
      <c r="QPR300" s="228"/>
      <c r="QPS300" s="229"/>
      <c r="QPU300" s="226"/>
      <c r="QPV300" s="225"/>
      <c r="QPW300" s="227"/>
      <c r="QPX300" s="228"/>
      <c r="QPY300" s="229"/>
      <c r="QQA300" s="226"/>
      <c r="QQB300" s="225"/>
      <c r="QQC300" s="227"/>
      <c r="QQD300" s="228"/>
      <c r="QQE300" s="229"/>
      <c r="QQG300" s="226"/>
      <c r="QQH300" s="225"/>
      <c r="QQI300" s="227"/>
      <c r="QQJ300" s="228"/>
      <c r="QQK300" s="229"/>
      <c r="QQM300" s="226"/>
      <c r="QQN300" s="225"/>
      <c r="QQO300" s="227"/>
      <c r="QQP300" s="228"/>
      <c r="QQQ300" s="229"/>
      <c r="QQS300" s="226"/>
      <c r="QQT300" s="225"/>
      <c r="QQU300" s="227"/>
      <c r="QQV300" s="228"/>
      <c r="QQW300" s="229"/>
      <c r="QQY300" s="226"/>
      <c r="QQZ300" s="225"/>
      <c r="QRA300" s="227"/>
      <c r="QRB300" s="228"/>
      <c r="QRC300" s="229"/>
      <c r="QRE300" s="226"/>
      <c r="QRF300" s="225"/>
      <c r="QRG300" s="227"/>
      <c r="QRH300" s="228"/>
      <c r="QRI300" s="229"/>
      <c r="QRK300" s="226"/>
      <c r="QRL300" s="225"/>
      <c r="QRM300" s="227"/>
      <c r="QRN300" s="228"/>
      <c r="QRO300" s="229"/>
      <c r="QRQ300" s="226"/>
      <c r="QRR300" s="225"/>
      <c r="QRS300" s="227"/>
      <c r="QRT300" s="228"/>
      <c r="QRU300" s="229"/>
      <c r="QRW300" s="226"/>
      <c r="QRX300" s="225"/>
      <c r="QRY300" s="227"/>
      <c r="QRZ300" s="228"/>
      <c r="QSA300" s="229"/>
      <c r="QSC300" s="226"/>
      <c r="QSD300" s="225"/>
      <c r="QSE300" s="227"/>
      <c r="QSF300" s="228"/>
      <c r="QSG300" s="229"/>
      <c r="QSI300" s="226"/>
      <c r="QSJ300" s="225"/>
      <c r="QSK300" s="227"/>
      <c r="QSL300" s="228"/>
      <c r="QSM300" s="229"/>
      <c r="QSO300" s="226"/>
      <c r="QSP300" s="225"/>
      <c r="QSQ300" s="227"/>
      <c r="QSR300" s="228"/>
      <c r="QSS300" s="229"/>
      <c r="QSU300" s="226"/>
      <c r="QSV300" s="225"/>
      <c r="QSW300" s="227"/>
      <c r="QSX300" s="228"/>
      <c r="QSY300" s="229"/>
      <c r="QTA300" s="226"/>
      <c r="QTB300" s="225"/>
      <c r="QTC300" s="227"/>
      <c r="QTD300" s="228"/>
      <c r="QTE300" s="229"/>
      <c r="QTG300" s="226"/>
      <c r="QTH300" s="225"/>
      <c r="QTI300" s="227"/>
      <c r="QTJ300" s="228"/>
      <c r="QTK300" s="229"/>
      <c r="QTM300" s="226"/>
      <c r="QTN300" s="225"/>
      <c r="QTO300" s="227"/>
      <c r="QTP300" s="228"/>
      <c r="QTQ300" s="229"/>
      <c r="QTS300" s="226"/>
      <c r="QTT300" s="225"/>
      <c r="QTU300" s="227"/>
      <c r="QTV300" s="228"/>
      <c r="QTW300" s="229"/>
      <c r="QTY300" s="226"/>
      <c r="QTZ300" s="225"/>
      <c r="QUA300" s="227"/>
      <c r="QUB300" s="228"/>
      <c r="QUC300" s="229"/>
      <c r="QUE300" s="226"/>
      <c r="QUF300" s="225"/>
      <c r="QUG300" s="227"/>
      <c r="QUH300" s="228"/>
      <c r="QUI300" s="229"/>
      <c r="QUK300" s="226"/>
      <c r="QUL300" s="225"/>
      <c r="QUM300" s="227"/>
      <c r="QUN300" s="228"/>
      <c r="QUO300" s="229"/>
      <c r="QUQ300" s="226"/>
      <c r="QUR300" s="225"/>
      <c r="QUS300" s="227"/>
      <c r="QUT300" s="228"/>
      <c r="QUU300" s="229"/>
      <c r="QUW300" s="226"/>
      <c r="QUX300" s="225"/>
      <c r="QUY300" s="227"/>
      <c r="QUZ300" s="228"/>
      <c r="QVA300" s="229"/>
      <c r="QVC300" s="226"/>
      <c r="QVD300" s="225"/>
      <c r="QVE300" s="227"/>
      <c r="QVF300" s="228"/>
      <c r="QVG300" s="229"/>
      <c r="QVI300" s="226"/>
      <c r="QVJ300" s="225"/>
      <c r="QVK300" s="227"/>
      <c r="QVL300" s="228"/>
      <c r="QVM300" s="229"/>
      <c r="QVO300" s="226"/>
      <c r="QVP300" s="225"/>
      <c r="QVQ300" s="227"/>
      <c r="QVR300" s="228"/>
      <c r="QVS300" s="229"/>
      <c r="QVU300" s="226"/>
      <c r="QVV300" s="225"/>
      <c r="QVW300" s="227"/>
      <c r="QVX300" s="228"/>
      <c r="QVY300" s="229"/>
      <c r="QWA300" s="226"/>
      <c r="QWB300" s="225"/>
      <c r="QWC300" s="227"/>
      <c r="QWD300" s="228"/>
      <c r="QWE300" s="229"/>
      <c r="QWG300" s="226"/>
      <c r="QWH300" s="225"/>
      <c r="QWI300" s="227"/>
      <c r="QWJ300" s="228"/>
      <c r="QWK300" s="229"/>
      <c r="QWM300" s="226"/>
      <c r="QWN300" s="225"/>
      <c r="QWO300" s="227"/>
      <c r="QWP300" s="228"/>
      <c r="QWQ300" s="229"/>
      <c r="QWS300" s="226"/>
      <c r="QWT300" s="225"/>
      <c r="QWU300" s="227"/>
      <c r="QWV300" s="228"/>
      <c r="QWW300" s="229"/>
      <c r="QWY300" s="226"/>
      <c r="QWZ300" s="225"/>
      <c r="QXA300" s="227"/>
      <c r="QXB300" s="228"/>
      <c r="QXC300" s="229"/>
      <c r="QXE300" s="226"/>
      <c r="QXF300" s="225"/>
      <c r="QXG300" s="227"/>
      <c r="QXH300" s="228"/>
      <c r="QXI300" s="229"/>
      <c r="QXK300" s="226"/>
      <c r="QXL300" s="225"/>
      <c r="QXM300" s="227"/>
      <c r="QXN300" s="228"/>
      <c r="QXO300" s="229"/>
      <c r="QXQ300" s="226"/>
      <c r="QXR300" s="225"/>
      <c r="QXS300" s="227"/>
      <c r="QXT300" s="228"/>
      <c r="QXU300" s="229"/>
      <c r="QXW300" s="226"/>
      <c r="QXX300" s="225"/>
      <c r="QXY300" s="227"/>
      <c r="QXZ300" s="228"/>
      <c r="QYA300" s="229"/>
      <c r="QYC300" s="226"/>
      <c r="QYD300" s="225"/>
      <c r="QYE300" s="227"/>
      <c r="QYF300" s="228"/>
      <c r="QYG300" s="229"/>
      <c r="QYI300" s="226"/>
      <c r="QYJ300" s="225"/>
      <c r="QYK300" s="227"/>
      <c r="QYL300" s="228"/>
      <c r="QYM300" s="229"/>
      <c r="QYO300" s="226"/>
      <c r="QYP300" s="225"/>
      <c r="QYQ300" s="227"/>
      <c r="QYR300" s="228"/>
      <c r="QYS300" s="229"/>
      <c r="QYU300" s="226"/>
      <c r="QYV300" s="225"/>
      <c r="QYW300" s="227"/>
      <c r="QYX300" s="228"/>
      <c r="QYY300" s="229"/>
      <c r="QZA300" s="226"/>
      <c r="QZB300" s="225"/>
      <c r="QZC300" s="227"/>
      <c r="QZD300" s="228"/>
      <c r="QZE300" s="229"/>
      <c r="QZG300" s="226"/>
      <c r="QZH300" s="225"/>
      <c r="QZI300" s="227"/>
      <c r="QZJ300" s="228"/>
      <c r="QZK300" s="229"/>
      <c r="QZM300" s="226"/>
      <c r="QZN300" s="225"/>
      <c r="QZO300" s="227"/>
      <c r="QZP300" s="228"/>
      <c r="QZQ300" s="229"/>
      <c r="QZS300" s="226"/>
      <c r="QZT300" s="225"/>
      <c r="QZU300" s="227"/>
      <c r="QZV300" s="228"/>
      <c r="QZW300" s="229"/>
      <c r="QZY300" s="226"/>
      <c r="QZZ300" s="225"/>
      <c r="RAA300" s="227"/>
      <c r="RAB300" s="228"/>
      <c r="RAC300" s="229"/>
      <c r="RAE300" s="226"/>
      <c r="RAF300" s="225"/>
      <c r="RAG300" s="227"/>
      <c r="RAH300" s="228"/>
      <c r="RAI300" s="229"/>
      <c r="RAK300" s="226"/>
      <c r="RAL300" s="225"/>
      <c r="RAM300" s="227"/>
      <c r="RAN300" s="228"/>
      <c r="RAO300" s="229"/>
      <c r="RAQ300" s="226"/>
      <c r="RAR300" s="225"/>
      <c r="RAS300" s="227"/>
      <c r="RAT300" s="228"/>
      <c r="RAU300" s="229"/>
      <c r="RAW300" s="226"/>
      <c r="RAX300" s="225"/>
      <c r="RAY300" s="227"/>
      <c r="RAZ300" s="228"/>
      <c r="RBA300" s="229"/>
      <c r="RBC300" s="226"/>
      <c r="RBD300" s="225"/>
      <c r="RBE300" s="227"/>
      <c r="RBF300" s="228"/>
      <c r="RBG300" s="229"/>
      <c r="RBI300" s="226"/>
      <c r="RBJ300" s="225"/>
      <c r="RBK300" s="227"/>
      <c r="RBL300" s="228"/>
      <c r="RBM300" s="229"/>
      <c r="RBO300" s="226"/>
      <c r="RBP300" s="225"/>
      <c r="RBQ300" s="227"/>
      <c r="RBR300" s="228"/>
      <c r="RBS300" s="229"/>
      <c r="RBU300" s="226"/>
      <c r="RBV300" s="225"/>
      <c r="RBW300" s="227"/>
      <c r="RBX300" s="228"/>
      <c r="RBY300" s="229"/>
      <c r="RCA300" s="226"/>
      <c r="RCB300" s="225"/>
      <c r="RCC300" s="227"/>
      <c r="RCD300" s="228"/>
      <c r="RCE300" s="229"/>
      <c r="RCG300" s="226"/>
      <c r="RCH300" s="225"/>
      <c r="RCI300" s="227"/>
      <c r="RCJ300" s="228"/>
      <c r="RCK300" s="229"/>
      <c r="RCM300" s="226"/>
      <c r="RCN300" s="225"/>
      <c r="RCO300" s="227"/>
      <c r="RCP300" s="228"/>
      <c r="RCQ300" s="229"/>
      <c r="RCS300" s="226"/>
      <c r="RCT300" s="225"/>
      <c r="RCU300" s="227"/>
      <c r="RCV300" s="228"/>
      <c r="RCW300" s="229"/>
      <c r="RCY300" s="226"/>
      <c r="RCZ300" s="225"/>
      <c r="RDA300" s="227"/>
      <c r="RDB300" s="228"/>
      <c r="RDC300" s="229"/>
      <c r="RDE300" s="226"/>
      <c r="RDF300" s="225"/>
      <c r="RDG300" s="227"/>
      <c r="RDH300" s="228"/>
      <c r="RDI300" s="229"/>
      <c r="RDK300" s="226"/>
      <c r="RDL300" s="225"/>
      <c r="RDM300" s="227"/>
      <c r="RDN300" s="228"/>
      <c r="RDO300" s="229"/>
      <c r="RDQ300" s="226"/>
      <c r="RDR300" s="225"/>
      <c r="RDS300" s="227"/>
      <c r="RDT300" s="228"/>
      <c r="RDU300" s="229"/>
      <c r="RDW300" s="226"/>
      <c r="RDX300" s="225"/>
      <c r="RDY300" s="227"/>
      <c r="RDZ300" s="228"/>
      <c r="REA300" s="229"/>
      <c r="REC300" s="226"/>
      <c r="RED300" s="225"/>
      <c r="REE300" s="227"/>
      <c r="REF300" s="228"/>
      <c r="REG300" s="229"/>
      <c r="REI300" s="226"/>
      <c r="REJ300" s="225"/>
      <c r="REK300" s="227"/>
      <c r="REL300" s="228"/>
      <c r="REM300" s="229"/>
      <c r="REO300" s="226"/>
      <c r="REP300" s="225"/>
      <c r="REQ300" s="227"/>
      <c r="RER300" s="228"/>
      <c r="RES300" s="229"/>
      <c r="REU300" s="226"/>
      <c r="REV300" s="225"/>
      <c r="REW300" s="227"/>
      <c r="REX300" s="228"/>
      <c r="REY300" s="229"/>
      <c r="RFA300" s="226"/>
      <c r="RFB300" s="225"/>
      <c r="RFC300" s="227"/>
      <c r="RFD300" s="228"/>
      <c r="RFE300" s="229"/>
      <c r="RFG300" s="226"/>
      <c r="RFH300" s="225"/>
      <c r="RFI300" s="227"/>
      <c r="RFJ300" s="228"/>
      <c r="RFK300" s="229"/>
      <c r="RFM300" s="226"/>
      <c r="RFN300" s="225"/>
      <c r="RFO300" s="227"/>
      <c r="RFP300" s="228"/>
      <c r="RFQ300" s="229"/>
      <c r="RFS300" s="226"/>
      <c r="RFT300" s="225"/>
      <c r="RFU300" s="227"/>
      <c r="RFV300" s="228"/>
      <c r="RFW300" s="229"/>
      <c r="RFY300" s="226"/>
      <c r="RFZ300" s="225"/>
      <c r="RGA300" s="227"/>
      <c r="RGB300" s="228"/>
      <c r="RGC300" s="229"/>
      <c r="RGE300" s="226"/>
      <c r="RGF300" s="225"/>
      <c r="RGG300" s="227"/>
      <c r="RGH300" s="228"/>
      <c r="RGI300" s="229"/>
      <c r="RGK300" s="226"/>
      <c r="RGL300" s="225"/>
      <c r="RGM300" s="227"/>
      <c r="RGN300" s="228"/>
      <c r="RGO300" s="229"/>
      <c r="RGQ300" s="226"/>
      <c r="RGR300" s="225"/>
      <c r="RGS300" s="227"/>
      <c r="RGT300" s="228"/>
      <c r="RGU300" s="229"/>
      <c r="RGW300" s="226"/>
      <c r="RGX300" s="225"/>
      <c r="RGY300" s="227"/>
      <c r="RGZ300" s="228"/>
      <c r="RHA300" s="229"/>
      <c r="RHC300" s="226"/>
      <c r="RHD300" s="225"/>
      <c r="RHE300" s="227"/>
      <c r="RHF300" s="228"/>
      <c r="RHG300" s="229"/>
      <c r="RHI300" s="226"/>
      <c r="RHJ300" s="225"/>
      <c r="RHK300" s="227"/>
      <c r="RHL300" s="228"/>
      <c r="RHM300" s="229"/>
      <c r="RHO300" s="226"/>
      <c r="RHP300" s="225"/>
      <c r="RHQ300" s="227"/>
      <c r="RHR300" s="228"/>
      <c r="RHS300" s="229"/>
      <c r="RHU300" s="226"/>
      <c r="RHV300" s="225"/>
      <c r="RHW300" s="227"/>
      <c r="RHX300" s="228"/>
      <c r="RHY300" s="229"/>
      <c r="RIA300" s="226"/>
      <c r="RIB300" s="225"/>
      <c r="RIC300" s="227"/>
      <c r="RID300" s="228"/>
      <c r="RIE300" s="229"/>
      <c r="RIG300" s="226"/>
      <c r="RIH300" s="225"/>
      <c r="RII300" s="227"/>
      <c r="RIJ300" s="228"/>
      <c r="RIK300" s="229"/>
      <c r="RIM300" s="226"/>
      <c r="RIN300" s="225"/>
      <c r="RIO300" s="227"/>
      <c r="RIP300" s="228"/>
      <c r="RIQ300" s="229"/>
      <c r="RIS300" s="226"/>
      <c r="RIT300" s="225"/>
      <c r="RIU300" s="227"/>
      <c r="RIV300" s="228"/>
      <c r="RIW300" s="229"/>
      <c r="RIY300" s="226"/>
      <c r="RIZ300" s="225"/>
      <c r="RJA300" s="227"/>
      <c r="RJB300" s="228"/>
      <c r="RJC300" s="229"/>
      <c r="RJE300" s="226"/>
      <c r="RJF300" s="225"/>
      <c r="RJG300" s="227"/>
      <c r="RJH300" s="228"/>
      <c r="RJI300" s="229"/>
      <c r="RJK300" s="226"/>
      <c r="RJL300" s="225"/>
      <c r="RJM300" s="227"/>
      <c r="RJN300" s="228"/>
      <c r="RJO300" s="229"/>
      <c r="RJQ300" s="226"/>
      <c r="RJR300" s="225"/>
      <c r="RJS300" s="227"/>
      <c r="RJT300" s="228"/>
      <c r="RJU300" s="229"/>
      <c r="RJW300" s="226"/>
      <c r="RJX300" s="225"/>
      <c r="RJY300" s="227"/>
      <c r="RJZ300" s="228"/>
      <c r="RKA300" s="229"/>
      <c r="RKC300" s="226"/>
      <c r="RKD300" s="225"/>
      <c r="RKE300" s="227"/>
      <c r="RKF300" s="228"/>
      <c r="RKG300" s="229"/>
      <c r="RKI300" s="226"/>
      <c r="RKJ300" s="225"/>
      <c r="RKK300" s="227"/>
      <c r="RKL300" s="228"/>
      <c r="RKM300" s="229"/>
      <c r="RKO300" s="226"/>
      <c r="RKP300" s="225"/>
      <c r="RKQ300" s="227"/>
      <c r="RKR300" s="228"/>
      <c r="RKS300" s="229"/>
      <c r="RKU300" s="226"/>
      <c r="RKV300" s="225"/>
      <c r="RKW300" s="227"/>
      <c r="RKX300" s="228"/>
      <c r="RKY300" s="229"/>
      <c r="RLA300" s="226"/>
      <c r="RLB300" s="225"/>
      <c r="RLC300" s="227"/>
      <c r="RLD300" s="228"/>
      <c r="RLE300" s="229"/>
      <c r="RLG300" s="226"/>
      <c r="RLH300" s="225"/>
      <c r="RLI300" s="227"/>
      <c r="RLJ300" s="228"/>
      <c r="RLK300" s="229"/>
      <c r="RLM300" s="226"/>
      <c r="RLN300" s="225"/>
      <c r="RLO300" s="227"/>
      <c r="RLP300" s="228"/>
      <c r="RLQ300" s="229"/>
      <c r="RLS300" s="226"/>
      <c r="RLT300" s="225"/>
      <c r="RLU300" s="227"/>
      <c r="RLV300" s="228"/>
      <c r="RLW300" s="229"/>
      <c r="RLY300" s="226"/>
      <c r="RLZ300" s="225"/>
      <c r="RMA300" s="227"/>
      <c r="RMB300" s="228"/>
      <c r="RMC300" s="229"/>
      <c r="RME300" s="226"/>
      <c r="RMF300" s="225"/>
      <c r="RMG300" s="227"/>
      <c r="RMH300" s="228"/>
      <c r="RMI300" s="229"/>
      <c r="RMK300" s="226"/>
      <c r="RML300" s="225"/>
      <c r="RMM300" s="227"/>
      <c r="RMN300" s="228"/>
      <c r="RMO300" s="229"/>
      <c r="RMQ300" s="226"/>
      <c r="RMR300" s="225"/>
      <c r="RMS300" s="227"/>
      <c r="RMT300" s="228"/>
      <c r="RMU300" s="229"/>
      <c r="RMW300" s="226"/>
      <c r="RMX300" s="225"/>
      <c r="RMY300" s="227"/>
      <c r="RMZ300" s="228"/>
      <c r="RNA300" s="229"/>
      <c r="RNC300" s="226"/>
      <c r="RND300" s="225"/>
      <c r="RNE300" s="227"/>
      <c r="RNF300" s="228"/>
      <c r="RNG300" s="229"/>
      <c r="RNI300" s="226"/>
      <c r="RNJ300" s="225"/>
      <c r="RNK300" s="227"/>
      <c r="RNL300" s="228"/>
      <c r="RNM300" s="229"/>
      <c r="RNO300" s="226"/>
      <c r="RNP300" s="225"/>
      <c r="RNQ300" s="227"/>
      <c r="RNR300" s="228"/>
      <c r="RNS300" s="229"/>
      <c r="RNU300" s="226"/>
      <c r="RNV300" s="225"/>
      <c r="RNW300" s="227"/>
      <c r="RNX300" s="228"/>
      <c r="RNY300" s="229"/>
      <c r="ROA300" s="226"/>
      <c r="ROB300" s="225"/>
      <c r="ROC300" s="227"/>
      <c r="ROD300" s="228"/>
      <c r="ROE300" s="229"/>
      <c r="ROG300" s="226"/>
      <c r="ROH300" s="225"/>
      <c r="ROI300" s="227"/>
      <c r="ROJ300" s="228"/>
      <c r="ROK300" s="229"/>
      <c r="ROM300" s="226"/>
      <c r="RON300" s="225"/>
      <c r="ROO300" s="227"/>
      <c r="ROP300" s="228"/>
      <c r="ROQ300" s="229"/>
      <c r="ROS300" s="226"/>
      <c r="ROT300" s="225"/>
      <c r="ROU300" s="227"/>
      <c r="ROV300" s="228"/>
      <c r="ROW300" s="229"/>
      <c r="ROY300" s="226"/>
      <c r="ROZ300" s="225"/>
      <c r="RPA300" s="227"/>
      <c r="RPB300" s="228"/>
      <c r="RPC300" s="229"/>
      <c r="RPE300" s="226"/>
      <c r="RPF300" s="225"/>
      <c r="RPG300" s="227"/>
      <c r="RPH300" s="228"/>
      <c r="RPI300" s="229"/>
      <c r="RPK300" s="226"/>
      <c r="RPL300" s="225"/>
      <c r="RPM300" s="227"/>
      <c r="RPN300" s="228"/>
      <c r="RPO300" s="229"/>
      <c r="RPQ300" s="226"/>
      <c r="RPR300" s="225"/>
      <c r="RPS300" s="227"/>
      <c r="RPT300" s="228"/>
      <c r="RPU300" s="229"/>
      <c r="RPW300" s="226"/>
      <c r="RPX300" s="225"/>
      <c r="RPY300" s="227"/>
      <c r="RPZ300" s="228"/>
      <c r="RQA300" s="229"/>
      <c r="RQC300" s="226"/>
      <c r="RQD300" s="225"/>
      <c r="RQE300" s="227"/>
      <c r="RQF300" s="228"/>
      <c r="RQG300" s="229"/>
      <c r="RQI300" s="226"/>
      <c r="RQJ300" s="225"/>
      <c r="RQK300" s="227"/>
      <c r="RQL300" s="228"/>
      <c r="RQM300" s="229"/>
      <c r="RQO300" s="226"/>
      <c r="RQP300" s="225"/>
      <c r="RQQ300" s="227"/>
      <c r="RQR300" s="228"/>
      <c r="RQS300" s="229"/>
      <c r="RQU300" s="226"/>
      <c r="RQV300" s="225"/>
      <c r="RQW300" s="227"/>
      <c r="RQX300" s="228"/>
      <c r="RQY300" s="229"/>
      <c r="RRA300" s="226"/>
      <c r="RRB300" s="225"/>
      <c r="RRC300" s="227"/>
      <c r="RRD300" s="228"/>
      <c r="RRE300" s="229"/>
      <c r="RRG300" s="226"/>
      <c r="RRH300" s="225"/>
      <c r="RRI300" s="227"/>
      <c r="RRJ300" s="228"/>
      <c r="RRK300" s="229"/>
      <c r="RRM300" s="226"/>
      <c r="RRN300" s="225"/>
      <c r="RRO300" s="227"/>
      <c r="RRP300" s="228"/>
      <c r="RRQ300" s="229"/>
      <c r="RRS300" s="226"/>
      <c r="RRT300" s="225"/>
      <c r="RRU300" s="227"/>
      <c r="RRV300" s="228"/>
      <c r="RRW300" s="229"/>
      <c r="RRY300" s="226"/>
      <c r="RRZ300" s="225"/>
      <c r="RSA300" s="227"/>
      <c r="RSB300" s="228"/>
      <c r="RSC300" s="229"/>
      <c r="RSE300" s="226"/>
      <c r="RSF300" s="225"/>
      <c r="RSG300" s="227"/>
      <c r="RSH300" s="228"/>
      <c r="RSI300" s="229"/>
      <c r="RSK300" s="226"/>
      <c r="RSL300" s="225"/>
      <c r="RSM300" s="227"/>
      <c r="RSN300" s="228"/>
      <c r="RSO300" s="229"/>
      <c r="RSQ300" s="226"/>
      <c r="RSR300" s="225"/>
      <c r="RSS300" s="227"/>
      <c r="RST300" s="228"/>
      <c r="RSU300" s="229"/>
      <c r="RSW300" s="226"/>
      <c r="RSX300" s="225"/>
      <c r="RSY300" s="227"/>
      <c r="RSZ300" s="228"/>
      <c r="RTA300" s="229"/>
      <c r="RTC300" s="226"/>
      <c r="RTD300" s="225"/>
      <c r="RTE300" s="227"/>
      <c r="RTF300" s="228"/>
      <c r="RTG300" s="229"/>
      <c r="RTI300" s="226"/>
      <c r="RTJ300" s="225"/>
      <c r="RTK300" s="227"/>
      <c r="RTL300" s="228"/>
      <c r="RTM300" s="229"/>
      <c r="RTO300" s="226"/>
      <c r="RTP300" s="225"/>
      <c r="RTQ300" s="227"/>
      <c r="RTR300" s="228"/>
      <c r="RTS300" s="229"/>
      <c r="RTU300" s="226"/>
      <c r="RTV300" s="225"/>
      <c r="RTW300" s="227"/>
      <c r="RTX300" s="228"/>
      <c r="RTY300" s="229"/>
      <c r="RUA300" s="226"/>
      <c r="RUB300" s="225"/>
      <c r="RUC300" s="227"/>
      <c r="RUD300" s="228"/>
      <c r="RUE300" s="229"/>
      <c r="RUG300" s="226"/>
      <c r="RUH300" s="225"/>
      <c r="RUI300" s="227"/>
      <c r="RUJ300" s="228"/>
      <c r="RUK300" s="229"/>
      <c r="RUM300" s="226"/>
      <c r="RUN300" s="225"/>
      <c r="RUO300" s="227"/>
      <c r="RUP300" s="228"/>
      <c r="RUQ300" s="229"/>
      <c r="RUS300" s="226"/>
      <c r="RUT300" s="225"/>
      <c r="RUU300" s="227"/>
      <c r="RUV300" s="228"/>
      <c r="RUW300" s="229"/>
      <c r="RUY300" s="226"/>
      <c r="RUZ300" s="225"/>
      <c r="RVA300" s="227"/>
      <c r="RVB300" s="228"/>
      <c r="RVC300" s="229"/>
      <c r="RVE300" s="226"/>
      <c r="RVF300" s="225"/>
      <c r="RVG300" s="227"/>
      <c r="RVH300" s="228"/>
      <c r="RVI300" s="229"/>
      <c r="RVK300" s="226"/>
      <c r="RVL300" s="225"/>
      <c r="RVM300" s="227"/>
      <c r="RVN300" s="228"/>
      <c r="RVO300" s="229"/>
      <c r="RVQ300" s="226"/>
      <c r="RVR300" s="225"/>
      <c r="RVS300" s="227"/>
      <c r="RVT300" s="228"/>
      <c r="RVU300" s="229"/>
      <c r="RVW300" s="226"/>
      <c r="RVX300" s="225"/>
      <c r="RVY300" s="227"/>
      <c r="RVZ300" s="228"/>
      <c r="RWA300" s="229"/>
      <c r="RWC300" s="226"/>
      <c r="RWD300" s="225"/>
      <c r="RWE300" s="227"/>
      <c r="RWF300" s="228"/>
      <c r="RWG300" s="229"/>
      <c r="RWI300" s="226"/>
      <c r="RWJ300" s="225"/>
      <c r="RWK300" s="227"/>
      <c r="RWL300" s="228"/>
      <c r="RWM300" s="229"/>
      <c r="RWO300" s="226"/>
      <c r="RWP300" s="225"/>
      <c r="RWQ300" s="227"/>
      <c r="RWR300" s="228"/>
      <c r="RWS300" s="229"/>
      <c r="RWU300" s="226"/>
      <c r="RWV300" s="225"/>
      <c r="RWW300" s="227"/>
      <c r="RWX300" s="228"/>
      <c r="RWY300" s="229"/>
      <c r="RXA300" s="226"/>
      <c r="RXB300" s="225"/>
      <c r="RXC300" s="227"/>
      <c r="RXD300" s="228"/>
      <c r="RXE300" s="229"/>
      <c r="RXG300" s="226"/>
      <c r="RXH300" s="225"/>
      <c r="RXI300" s="227"/>
      <c r="RXJ300" s="228"/>
      <c r="RXK300" s="229"/>
      <c r="RXM300" s="226"/>
      <c r="RXN300" s="225"/>
      <c r="RXO300" s="227"/>
      <c r="RXP300" s="228"/>
      <c r="RXQ300" s="229"/>
      <c r="RXS300" s="226"/>
      <c r="RXT300" s="225"/>
      <c r="RXU300" s="227"/>
      <c r="RXV300" s="228"/>
      <c r="RXW300" s="229"/>
      <c r="RXY300" s="226"/>
      <c r="RXZ300" s="225"/>
      <c r="RYA300" s="227"/>
      <c r="RYB300" s="228"/>
      <c r="RYC300" s="229"/>
      <c r="RYE300" s="226"/>
      <c r="RYF300" s="225"/>
      <c r="RYG300" s="227"/>
      <c r="RYH300" s="228"/>
      <c r="RYI300" s="229"/>
      <c r="RYK300" s="226"/>
      <c r="RYL300" s="225"/>
      <c r="RYM300" s="227"/>
      <c r="RYN300" s="228"/>
      <c r="RYO300" s="229"/>
      <c r="RYQ300" s="226"/>
      <c r="RYR300" s="225"/>
      <c r="RYS300" s="227"/>
      <c r="RYT300" s="228"/>
      <c r="RYU300" s="229"/>
      <c r="RYW300" s="226"/>
      <c r="RYX300" s="225"/>
      <c r="RYY300" s="227"/>
      <c r="RYZ300" s="228"/>
      <c r="RZA300" s="229"/>
      <c r="RZC300" s="226"/>
      <c r="RZD300" s="225"/>
      <c r="RZE300" s="227"/>
      <c r="RZF300" s="228"/>
      <c r="RZG300" s="229"/>
      <c r="RZI300" s="226"/>
      <c r="RZJ300" s="225"/>
      <c r="RZK300" s="227"/>
      <c r="RZL300" s="228"/>
      <c r="RZM300" s="229"/>
      <c r="RZO300" s="226"/>
      <c r="RZP300" s="225"/>
      <c r="RZQ300" s="227"/>
      <c r="RZR300" s="228"/>
      <c r="RZS300" s="229"/>
      <c r="RZU300" s="226"/>
      <c r="RZV300" s="225"/>
      <c r="RZW300" s="227"/>
      <c r="RZX300" s="228"/>
      <c r="RZY300" s="229"/>
      <c r="SAA300" s="226"/>
      <c r="SAB300" s="225"/>
      <c r="SAC300" s="227"/>
      <c r="SAD300" s="228"/>
      <c r="SAE300" s="229"/>
      <c r="SAG300" s="226"/>
      <c r="SAH300" s="225"/>
      <c r="SAI300" s="227"/>
      <c r="SAJ300" s="228"/>
      <c r="SAK300" s="229"/>
      <c r="SAM300" s="226"/>
      <c r="SAN300" s="225"/>
      <c r="SAO300" s="227"/>
      <c r="SAP300" s="228"/>
      <c r="SAQ300" s="229"/>
      <c r="SAS300" s="226"/>
      <c r="SAT300" s="225"/>
      <c r="SAU300" s="227"/>
      <c r="SAV300" s="228"/>
      <c r="SAW300" s="229"/>
      <c r="SAY300" s="226"/>
      <c r="SAZ300" s="225"/>
      <c r="SBA300" s="227"/>
      <c r="SBB300" s="228"/>
      <c r="SBC300" s="229"/>
      <c r="SBE300" s="226"/>
      <c r="SBF300" s="225"/>
      <c r="SBG300" s="227"/>
      <c r="SBH300" s="228"/>
      <c r="SBI300" s="229"/>
      <c r="SBK300" s="226"/>
      <c r="SBL300" s="225"/>
      <c r="SBM300" s="227"/>
      <c r="SBN300" s="228"/>
      <c r="SBO300" s="229"/>
      <c r="SBQ300" s="226"/>
      <c r="SBR300" s="225"/>
      <c r="SBS300" s="227"/>
      <c r="SBT300" s="228"/>
      <c r="SBU300" s="229"/>
      <c r="SBW300" s="226"/>
      <c r="SBX300" s="225"/>
      <c r="SBY300" s="227"/>
      <c r="SBZ300" s="228"/>
      <c r="SCA300" s="229"/>
      <c r="SCC300" s="226"/>
      <c r="SCD300" s="225"/>
      <c r="SCE300" s="227"/>
      <c r="SCF300" s="228"/>
      <c r="SCG300" s="229"/>
      <c r="SCI300" s="226"/>
      <c r="SCJ300" s="225"/>
      <c r="SCK300" s="227"/>
      <c r="SCL300" s="228"/>
      <c r="SCM300" s="229"/>
      <c r="SCO300" s="226"/>
      <c r="SCP300" s="225"/>
      <c r="SCQ300" s="227"/>
      <c r="SCR300" s="228"/>
      <c r="SCS300" s="229"/>
      <c r="SCU300" s="226"/>
      <c r="SCV300" s="225"/>
      <c r="SCW300" s="227"/>
      <c r="SCX300" s="228"/>
      <c r="SCY300" s="229"/>
      <c r="SDA300" s="226"/>
      <c r="SDB300" s="225"/>
      <c r="SDC300" s="227"/>
      <c r="SDD300" s="228"/>
      <c r="SDE300" s="229"/>
      <c r="SDG300" s="226"/>
      <c r="SDH300" s="225"/>
      <c r="SDI300" s="227"/>
      <c r="SDJ300" s="228"/>
      <c r="SDK300" s="229"/>
      <c r="SDM300" s="226"/>
      <c r="SDN300" s="225"/>
      <c r="SDO300" s="227"/>
      <c r="SDP300" s="228"/>
      <c r="SDQ300" s="229"/>
      <c r="SDS300" s="226"/>
      <c r="SDT300" s="225"/>
      <c r="SDU300" s="227"/>
      <c r="SDV300" s="228"/>
      <c r="SDW300" s="229"/>
      <c r="SDY300" s="226"/>
      <c r="SDZ300" s="225"/>
      <c r="SEA300" s="227"/>
      <c r="SEB300" s="228"/>
      <c r="SEC300" s="229"/>
      <c r="SEE300" s="226"/>
      <c r="SEF300" s="225"/>
      <c r="SEG300" s="227"/>
      <c r="SEH300" s="228"/>
      <c r="SEI300" s="229"/>
      <c r="SEK300" s="226"/>
      <c r="SEL300" s="225"/>
      <c r="SEM300" s="227"/>
      <c r="SEN300" s="228"/>
      <c r="SEO300" s="229"/>
      <c r="SEQ300" s="226"/>
      <c r="SER300" s="225"/>
      <c r="SES300" s="227"/>
      <c r="SET300" s="228"/>
      <c r="SEU300" s="229"/>
      <c r="SEW300" s="226"/>
      <c r="SEX300" s="225"/>
      <c r="SEY300" s="227"/>
      <c r="SEZ300" s="228"/>
      <c r="SFA300" s="229"/>
      <c r="SFC300" s="226"/>
      <c r="SFD300" s="225"/>
      <c r="SFE300" s="227"/>
      <c r="SFF300" s="228"/>
      <c r="SFG300" s="229"/>
      <c r="SFI300" s="226"/>
      <c r="SFJ300" s="225"/>
      <c r="SFK300" s="227"/>
      <c r="SFL300" s="228"/>
      <c r="SFM300" s="229"/>
      <c r="SFO300" s="226"/>
      <c r="SFP300" s="225"/>
      <c r="SFQ300" s="227"/>
      <c r="SFR300" s="228"/>
      <c r="SFS300" s="229"/>
      <c r="SFU300" s="226"/>
      <c r="SFV300" s="225"/>
      <c r="SFW300" s="227"/>
      <c r="SFX300" s="228"/>
      <c r="SFY300" s="229"/>
      <c r="SGA300" s="226"/>
      <c r="SGB300" s="225"/>
      <c r="SGC300" s="227"/>
      <c r="SGD300" s="228"/>
      <c r="SGE300" s="229"/>
      <c r="SGG300" s="226"/>
      <c r="SGH300" s="225"/>
      <c r="SGI300" s="227"/>
      <c r="SGJ300" s="228"/>
      <c r="SGK300" s="229"/>
      <c r="SGM300" s="226"/>
      <c r="SGN300" s="225"/>
      <c r="SGO300" s="227"/>
      <c r="SGP300" s="228"/>
      <c r="SGQ300" s="229"/>
      <c r="SGS300" s="226"/>
      <c r="SGT300" s="225"/>
      <c r="SGU300" s="227"/>
      <c r="SGV300" s="228"/>
      <c r="SGW300" s="229"/>
      <c r="SGY300" s="226"/>
      <c r="SGZ300" s="225"/>
      <c r="SHA300" s="227"/>
      <c r="SHB300" s="228"/>
      <c r="SHC300" s="229"/>
      <c r="SHE300" s="226"/>
      <c r="SHF300" s="225"/>
      <c r="SHG300" s="227"/>
      <c r="SHH300" s="228"/>
      <c r="SHI300" s="229"/>
      <c r="SHK300" s="226"/>
      <c r="SHL300" s="225"/>
      <c r="SHM300" s="227"/>
      <c r="SHN300" s="228"/>
      <c r="SHO300" s="229"/>
      <c r="SHQ300" s="226"/>
      <c r="SHR300" s="225"/>
      <c r="SHS300" s="227"/>
      <c r="SHT300" s="228"/>
      <c r="SHU300" s="229"/>
      <c r="SHW300" s="226"/>
      <c r="SHX300" s="225"/>
      <c r="SHY300" s="227"/>
      <c r="SHZ300" s="228"/>
      <c r="SIA300" s="229"/>
      <c r="SIC300" s="226"/>
      <c r="SID300" s="225"/>
      <c r="SIE300" s="227"/>
      <c r="SIF300" s="228"/>
      <c r="SIG300" s="229"/>
      <c r="SII300" s="226"/>
      <c r="SIJ300" s="225"/>
      <c r="SIK300" s="227"/>
      <c r="SIL300" s="228"/>
      <c r="SIM300" s="229"/>
      <c r="SIO300" s="226"/>
      <c r="SIP300" s="225"/>
      <c r="SIQ300" s="227"/>
      <c r="SIR300" s="228"/>
      <c r="SIS300" s="229"/>
      <c r="SIU300" s="226"/>
      <c r="SIV300" s="225"/>
      <c r="SIW300" s="227"/>
      <c r="SIX300" s="228"/>
      <c r="SIY300" s="229"/>
      <c r="SJA300" s="226"/>
      <c r="SJB300" s="225"/>
      <c r="SJC300" s="227"/>
      <c r="SJD300" s="228"/>
      <c r="SJE300" s="229"/>
      <c r="SJG300" s="226"/>
      <c r="SJH300" s="225"/>
      <c r="SJI300" s="227"/>
      <c r="SJJ300" s="228"/>
      <c r="SJK300" s="229"/>
      <c r="SJM300" s="226"/>
      <c r="SJN300" s="225"/>
      <c r="SJO300" s="227"/>
      <c r="SJP300" s="228"/>
      <c r="SJQ300" s="229"/>
      <c r="SJS300" s="226"/>
      <c r="SJT300" s="225"/>
      <c r="SJU300" s="227"/>
      <c r="SJV300" s="228"/>
      <c r="SJW300" s="229"/>
      <c r="SJY300" s="226"/>
      <c r="SJZ300" s="225"/>
      <c r="SKA300" s="227"/>
      <c r="SKB300" s="228"/>
      <c r="SKC300" s="229"/>
      <c r="SKE300" s="226"/>
      <c r="SKF300" s="225"/>
      <c r="SKG300" s="227"/>
      <c r="SKH300" s="228"/>
      <c r="SKI300" s="229"/>
      <c r="SKK300" s="226"/>
      <c r="SKL300" s="225"/>
      <c r="SKM300" s="227"/>
      <c r="SKN300" s="228"/>
      <c r="SKO300" s="229"/>
      <c r="SKQ300" s="226"/>
      <c r="SKR300" s="225"/>
      <c r="SKS300" s="227"/>
      <c r="SKT300" s="228"/>
      <c r="SKU300" s="229"/>
      <c r="SKW300" s="226"/>
      <c r="SKX300" s="225"/>
      <c r="SKY300" s="227"/>
      <c r="SKZ300" s="228"/>
      <c r="SLA300" s="229"/>
      <c r="SLC300" s="226"/>
      <c r="SLD300" s="225"/>
      <c r="SLE300" s="227"/>
      <c r="SLF300" s="228"/>
      <c r="SLG300" s="229"/>
      <c r="SLI300" s="226"/>
      <c r="SLJ300" s="225"/>
      <c r="SLK300" s="227"/>
      <c r="SLL300" s="228"/>
      <c r="SLM300" s="229"/>
      <c r="SLO300" s="226"/>
      <c r="SLP300" s="225"/>
      <c r="SLQ300" s="227"/>
      <c r="SLR300" s="228"/>
      <c r="SLS300" s="229"/>
      <c r="SLU300" s="226"/>
      <c r="SLV300" s="225"/>
      <c r="SLW300" s="227"/>
      <c r="SLX300" s="228"/>
      <c r="SLY300" s="229"/>
      <c r="SMA300" s="226"/>
      <c r="SMB300" s="225"/>
      <c r="SMC300" s="227"/>
      <c r="SMD300" s="228"/>
      <c r="SME300" s="229"/>
      <c r="SMG300" s="226"/>
      <c r="SMH300" s="225"/>
      <c r="SMI300" s="227"/>
      <c r="SMJ300" s="228"/>
      <c r="SMK300" s="229"/>
      <c r="SMM300" s="226"/>
      <c r="SMN300" s="225"/>
      <c r="SMO300" s="227"/>
      <c r="SMP300" s="228"/>
      <c r="SMQ300" s="229"/>
      <c r="SMS300" s="226"/>
      <c r="SMT300" s="225"/>
      <c r="SMU300" s="227"/>
      <c r="SMV300" s="228"/>
      <c r="SMW300" s="229"/>
      <c r="SMY300" s="226"/>
      <c r="SMZ300" s="225"/>
      <c r="SNA300" s="227"/>
      <c r="SNB300" s="228"/>
      <c r="SNC300" s="229"/>
      <c r="SNE300" s="226"/>
      <c r="SNF300" s="225"/>
      <c r="SNG300" s="227"/>
      <c r="SNH300" s="228"/>
      <c r="SNI300" s="229"/>
      <c r="SNK300" s="226"/>
      <c r="SNL300" s="225"/>
      <c r="SNM300" s="227"/>
      <c r="SNN300" s="228"/>
      <c r="SNO300" s="229"/>
      <c r="SNQ300" s="226"/>
      <c r="SNR300" s="225"/>
      <c r="SNS300" s="227"/>
      <c r="SNT300" s="228"/>
      <c r="SNU300" s="229"/>
      <c r="SNW300" s="226"/>
      <c r="SNX300" s="225"/>
      <c r="SNY300" s="227"/>
      <c r="SNZ300" s="228"/>
      <c r="SOA300" s="229"/>
      <c r="SOC300" s="226"/>
      <c r="SOD300" s="225"/>
      <c r="SOE300" s="227"/>
      <c r="SOF300" s="228"/>
      <c r="SOG300" s="229"/>
      <c r="SOI300" s="226"/>
      <c r="SOJ300" s="225"/>
      <c r="SOK300" s="227"/>
      <c r="SOL300" s="228"/>
      <c r="SOM300" s="229"/>
      <c r="SOO300" s="226"/>
      <c r="SOP300" s="225"/>
      <c r="SOQ300" s="227"/>
      <c r="SOR300" s="228"/>
      <c r="SOS300" s="229"/>
      <c r="SOU300" s="226"/>
      <c r="SOV300" s="225"/>
      <c r="SOW300" s="227"/>
      <c r="SOX300" s="228"/>
      <c r="SOY300" s="229"/>
      <c r="SPA300" s="226"/>
      <c r="SPB300" s="225"/>
      <c r="SPC300" s="227"/>
      <c r="SPD300" s="228"/>
      <c r="SPE300" s="229"/>
      <c r="SPG300" s="226"/>
      <c r="SPH300" s="225"/>
      <c r="SPI300" s="227"/>
      <c r="SPJ300" s="228"/>
      <c r="SPK300" s="229"/>
      <c r="SPM300" s="226"/>
      <c r="SPN300" s="225"/>
      <c r="SPO300" s="227"/>
      <c r="SPP300" s="228"/>
      <c r="SPQ300" s="229"/>
      <c r="SPS300" s="226"/>
      <c r="SPT300" s="225"/>
      <c r="SPU300" s="227"/>
      <c r="SPV300" s="228"/>
      <c r="SPW300" s="229"/>
      <c r="SPY300" s="226"/>
      <c r="SPZ300" s="225"/>
      <c r="SQA300" s="227"/>
      <c r="SQB300" s="228"/>
      <c r="SQC300" s="229"/>
      <c r="SQE300" s="226"/>
      <c r="SQF300" s="225"/>
      <c r="SQG300" s="227"/>
      <c r="SQH300" s="228"/>
      <c r="SQI300" s="229"/>
      <c r="SQK300" s="226"/>
      <c r="SQL300" s="225"/>
      <c r="SQM300" s="227"/>
      <c r="SQN300" s="228"/>
      <c r="SQO300" s="229"/>
      <c r="SQQ300" s="226"/>
      <c r="SQR300" s="225"/>
      <c r="SQS300" s="227"/>
      <c r="SQT300" s="228"/>
      <c r="SQU300" s="229"/>
      <c r="SQW300" s="226"/>
      <c r="SQX300" s="225"/>
      <c r="SQY300" s="227"/>
      <c r="SQZ300" s="228"/>
      <c r="SRA300" s="229"/>
      <c r="SRC300" s="226"/>
      <c r="SRD300" s="225"/>
      <c r="SRE300" s="227"/>
      <c r="SRF300" s="228"/>
      <c r="SRG300" s="229"/>
      <c r="SRI300" s="226"/>
      <c r="SRJ300" s="225"/>
      <c r="SRK300" s="227"/>
      <c r="SRL300" s="228"/>
      <c r="SRM300" s="229"/>
      <c r="SRO300" s="226"/>
      <c r="SRP300" s="225"/>
      <c r="SRQ300" s="227"/>
      <c r="SRR300" s="228"/>
      <c r="SRS300" s="229"/>
      <c r="SRU300" s="226"/>
      <c r="SRV300" s="225"/>
      <c r="SRW300" s="227"/>
      <c r="SRX300" s="228"/>
      <c r="SRY300" s="229"/>
      <c r="SSA300" s="226"/>
      <c r="SSB300" s="225"/>
      <c r="SSC300" s="227"/>
      <c r="SSD300" s="228"/>
      <c r="SSE300" s="229"/>
      <c r="SSG300" s="226"/>
      <c r="SSH300" s="225"/>
      <c r="SSI300" s="227"/>
      <c r="SSJ300" s="228"/>
      <c r="SSK300" s="229"/>
      <c r="SSM300" s="226"/>
      <c r="SSN300" s="225"/>
      <c r="SSO300" s="227"/>
      <c r="SSP300" s="228"/>
      <c r="SSQ300" s="229"/>
      <c r="SSS300" s="226"/>
      <c r="SST300" s="225"/>
      <c r="SSU300" s="227"/>
      <c r="SSV300" s="228"/>
      <c r="SSW300" s="229"/>
      <c r="SSY300" s="226"/>
      <c r="SSZ300" s="225"/>
      <c r="STA300" s="227"/>
      <c r="STB300" s="228"/>
      <c r="STC300" s="229"/>
      <c r="STE300" s="226"/>
      <c r="STF300" s="225"/>
      <c r="STG300" s="227"/>
      <c r="STH300" s="228"/>
      <c r="STI300" s="229"/>
      <c r="STK300" s="226"/>
      <c r="STL300" s="225"/>
      <c r="STM300" s="227"/>
      <c r="STN300" s="228"/>
      <c r="STO300" s="229"/>
      <c r="STQ300" s="226"/>
      <c r="STR300" s="225"/>
      <c r="STS300" s="227"/>
      <c r="STT300" s="228"/>
      <c r="STU300" s="229"/>
      <c r="STW300" s="226"/>
      <c r="STX300" s="225"/>
      <c r="STY300" s="227"/>
      <c r="STZ300" s="228"/>
      <c r="SUA300" s="229"/>
      <c r="SUC300" s="226"/>
      <c r="SUD300" s="225"/>
      <c r="SUE300" s="227"/>
      <c r="SUF300" s="228"/>
      <c r="SUG300" s="229"/>
      <c r="SUI300" s="226"/>
      <c r="SUJ300" s="225"/>
      <c r="SUK300" s="227"/>
      <c r="SUL300" s="228"/>
      <c r="SUM300" s="229"/>
      <c r="SUO300" s="226"/>
      <c r="SUP300" s="225"/>
      <c r="SUQ300" s="227"/>
      <c r="SUR300" s="228"/>
      <c r="SUS300" s="229"/>
      <c r="SUU300" s="226"/>
      <c r="SUV300" s="225"/>
      <c r="SUW300" s="227"/>
      <c r="SUX300" s="228"/>
      <c r="SUY300" s="229"/>
      <c r="SVA300" s="226"/>
      <c r="SVB300" s="225"/>
      <c r="SVC300" s="227"/>
      <c r="SVD300" s="228"/>
      <c r="SVE300" s="229"/>
      <c r="SVG300" s="226"/>
      <c r="SVH300" s="225"/>
      <c r="SVI300" s="227"/>
      <c r="SVJ300" s="228"/>
      <c r="SVK300" s="229"/>
      <c r="SVM300" s="226"/>
      <c r="SVN300" s="225"/>
      <c r="SVO300" s="227"/>
      <c r="SVP300" s="228"/>
      <c r="SVQ300" s="229"/>
      <c r="SVS300" s="226"/>
      <c r="SVT300" s="225"/>
      <c r="SVU300" s="227"/>
      <c r="SVV300" s="228"/>
      <c r="SVW300" s="229"/>
      <c r="SVY300" s="226"/>
      <c r="SVZ300" s="225"/>
      <c r="SWA300" s="227"/>
      <c r="SWB300" s="228"/>
      <c r="SWC300" s="229"/>
      <c r="SWE300" s="226"/>
      <c r="SWF300" s="225"/>
      <c r="SWG300" s="227"/>
      <c r="SWH300" s="228"/>
      <c r="SWI300" s="229"/>
      <c r="SWK300" s="226"/>
      <c r="SWL300" s="225"/>
      <c r="SWM300" s="227"/>
      <c r="SWN300" s="228"/>
      <c r="SWO300" s="229"/>
      <c r="SWQ300" s="226"/>
      <c r="SWR300" s="225"/>
      <c r="SWS300" s="227"/>
      <c r="SWT300" s="228"/>
      <c r="SWU300" s="229"/>
      <c r="SWW300" s="226"/>
      <c r="SWX300" s="225"/>
      <c r="SWY300" s="227"/>
      <c r="SWZ300" s="228"/>
      <c r="SXA300" s="229"/>
      <c r="SXC300" s="226"/>
      <c r="SXD300" s="225"/>
      <c r="SXE300" s="227"/>
      <c r="SXF300" s="228"/>
      <c r="SXG300" s="229"/>
      <c r="SXI300" s="226"/>
      <c r="SXJ300" s="225"/>
      <c r="SXK300" s="227"/>
      <c r="SXL300" s="228"/>
      <c r="SXM300" s="229"/>
      <c r="SXO300" s="226"/>
      <c r="SXP300" s="225"/>
      <c r="SXQ300" s="227"/>
      <c r="SXR300" s="228"/>
      <c r="SXS300" s="229"/>
      <c r="SXU300" s="226"/>
      <c r="SXV300" s="225"/>
      <c r="SXW300" s="227"/>
      <c r="SXX300" s="228"/>
      <c r="SXY300" s="229"/>
      <c r="SYA300" s="226"/>
      <c r="SYB300" s="225"/>
      <c r="SYC300" s="227"/>
      <c r="SYD300" s="228"/>
      <c r="SYE300" s="229"/>
      <c r="SYG300" s="226"/>
      <c r="SYH300" s="225"/>
      <c r="SYI300" s="227"/>
      <c r="SYJ300" s="228"/>
      <c r="SYK300" s="229"/>
      <c r="SYM300" s="226"/>
      <c r="SYN300" s="225"/>
      <c r="SYO300" s="227"/>
      <c r="SYP300" s="228"/>
      <c r="SYQ300" s="229"/>
      <c r="SYS300" s="226"/>
      <c r="SYT300" s="225"/>
      <c r="SYU300" s="227"/>
      <c r="SYV300" s="228"/>
      <c r="SYW300" s="229"/>
      <c r="SYY300" s="226"/>
      <c r="SYZ300" s="225"/>
      <c r="SZA300" s="227"/>
      <c r="SZB300" s="228"/>
      <c r="SZC300" s="229"/>
      <c r="SZE300" s="226"/>
      <c r="SZF300" s="225"/>
      <c r="SZG300" s="227"/>
      <c r="SZH300" s="228"/>
      <c r="SZI300" s="229"/>
      <c r="SZK300" s="226"/>
      <c r="SZL300" s="225"/>
      <c r="SZM300" s="227"/>
      <c r="SZN300" s="228"/>
      <c r="SZO300" s="229"/>
      <c r="SZQ300" s="226"/>
      <c r="SZR300" s="225"/>
      <c r="SZS300" s="227"/>
      <c r="SZT300" s="228"/>
      <c r="SZU300" s="229"/>
      <c r="SZW300" s="226"/>
      <c r="SZX300" s="225"/>
      <c r="SZY300" s="227"/>
      <c r="SZZ300" s="228"/>
      <c r="TAA300" s="229"/>
      <c r="TAC300" s="226"/>
      <c r="TAD300" s="225"/>
      <c r="TAE300" s="227"/>
      <c r="TAF300" s="228"/>
      <c r="TAG300" s="229"/>
      <c r="TAI300" s="226"/>
      <c r="TAJ300" s="225"/>
      <c r="TAK300" s="227"/>
      <c r="TAL300" s="228"/>
      <c r="TAM300" s="229"/>
      <c r="TAO300" s="226"/>
      <c r="TAP300" s="225"/>
      <c r="TAQ300" s="227"/>
      <c r="TAR300" s="228"/>
      <c r="TAS300" s="229"/>
      <c r="TAU300" s="226"/>
      <c r="TAV300" s="225"/>
      <c r="TAW300" s="227"/>
      <c r="TAX300" s="228"/>
      <c r="TAY300" s="229"/>
      <c r="TBA300" s="226"/>
      <c r="TBB300" s="225"/>
      <c r="TBC300" s="227"/>
      <c r="TBD300" s="228"/>
      <c r="TBE300" s="229"/>
      <c r="TBG300" s="226"/>
      <c r="TBH300" s="225"/>
      <c r="TBI300" s="227"/>
      <c r="TBJ300" s="228"/>
      <c r="TBK300" s="229"/>
      <c r="TBM300" s="226"/>
      <c r="TBN300" s="225"/>
      <c r="TBO300" s="227"/>
      <c r="TBP300" s="228"/>
      <c r="TBQ300" s="229"/>
      <c r="TBS300" s="226"/>
      <c r="TBT300" s="225"/>
      <c r="TBU300" s="227"/>
      <c r="TBV300" s="228"/>
      <c r="TBW300" s="229"/>
      <c r="TBY300" s="226"/>
      <c r="TBZ300" s="225"/>
      <c r="TCA300" s="227"/>
      <c r="TCB300" s="228"/>
      <c r="TCC300" s="229"/>
      <c r="TCE300" s="226"/>
      <c r="TCF300" s="225"/>
      <c r="TCG300" s="227"/>
      <c r="TCH300" s="228"/>
      <c r="TCI300" s="229"/>
      <c r="TCK300" s="226"/>
      <c r="TCL300" s="225"/>
      <c r="TCM300" s="227"/>
      <c r="TCN300" s="228"/>
      <c r="TCO300" s="229"/>
      <c r="TCQ300" s="226"/>
      <c r="TCR300" s="225"/>
      <c r="TCS300" s="227"/>
      <c r="TCT300" s="228"/>
      <c r="TCU300" s="229"/>
      <c r="TCW300" s="226"/>
      <c r="TCX300" s="225"/>
      <c r="TCY300" s="227"/>
      <c r="TCZ300" s="228"/>
      <c r="TDA300" s="229"/>
      <c r="TDC300" s="226"/>
      <c r="TDD300" s="225"/>
      <c r="TDE300" s="227"/>
      <c r="TDF300" s="228"/>
      <c r="TDG300" s="229"/>
      <c r="TDI300" s="226"/>
      <c r="TDJ300" s="225"/>
      <c r="TDK300" s="227"/>
      <c r="TDL300" s="228"/>
      <c r="TDM300" s="229"/>
      <c r="TDO300" s="226"/>
      <c r="TDP300" s="225"/>
      <c r="TDQ300" s="227"/>
      <c r="TDR300" s="228"/>
      <c r="TDS300" s="229"/>
      <c r="TDU300" s="226"/>
      <c r="TDV300" s="225"/>
      <c r="TDW300" s="227"/>
      <c r="TDX300" s="228"/>
      <c r="TDY300" s="229"/>
      <c r="TEA300" s="226"/>
      <c r="TEB300" s="225"/>
      <c r="TEC300" s="227"/>
      <c r="TED300" s="228"/>
      <c r="TEE300" s="229"/>
      <c r="TEG300" s="226"/>
      <c r="TEH300" s="225"/>
      <c r="TEI300" s="227"/>
      <c r="TEJ300" s="228"/>
      <c r="TEK300" s="229"/>
      <c r="TEM300" s="226"/>
      <c r="TEN300" s="225"/>
      <c r="TEO300" s="227"/>
      <c r="TEP300" s="228"/>
      <c r="TEQ300" s="229"/>
      <c r="TES300" s="226"/>
      <c r="TET300" s="225"/>
      <c r="TEU300" s="227"/>
      <c r="TEV300" s="228"/>
      <c r="TEW300" s="229"/>
      <c r="TEY300" s="226"/>
      <c r="TEZ300" s="225"/>
      <c r="TFA300" s="227"/>
      <c r="TFB300" s="228"/>
      <c r="TFC300" s="229"/>
      <c r="TFE300" s="226"/>
      <c r="TFF300" s="225"/>
      <c r="TFG300" s="227"/>
      <c r="TFH300" s="228"/>
      <c r="TFI300" s="229"/>
      <c r="TFK300" s="226"/>
      <c r="TFL300" s="225"/>
      <c r="TFM300" s="227"/>
      <c r="TFN300" s="228"/>
      <c r="TFO300" s="229"/>
      <c r="TFQ300" s="226"/>
      <c r="TFR300" s="225"/>
      <c r="TFS300" s="227"/>
      <c r="TFT300" s="228"/>
      <c r="TFU300" s="229"/>
      <c r="TFW300" s="226"/>
      <c r="TFX300" s="225"/>
      <c r="TFY300" s="227"/>
      <c r="TFZ300" s="228"/>
      <c r="TGA300" s="229"/>
      <c r="TGC300" s="226"/>
      <c r="TGD300" s="225"/>
      <c r="TGE300" s="227"/>
      <c r="TGF300" s="228"/>
      <c r="TGG300" s="229"/>
      <c r="TGI300" s="226"/>
      <c r="TGJ300" s="225"/>
      <c r="TGK300" s="227"/>
      <c r="TGL300" s="228"/>
      <c r="TGM300" s="229"/>
      <c r="TGO300" s="226"/>
      <c r="TGP300" s="225"/>
      <c r="TGQ300" s="227"/>
      <c r="TGR300" s="228"/>
      <c r="TGS300" s="229"/>
      <c r="TGU300" s="226"/>
      <c r="TGV300" s="225"/>
      <c r="TGW300" s="227"/>
      <c r="TGX300" s="228"/>
      <c r="TGY300" s="229"/>
      <c r="THA300" s="226"/>
      <c r="THB300" s="225"/>
      <c r="THC300" s="227"/>
      <c r="THD300" s="228"/>
      <c r="THE300" s="229"/>
      <c r="THG300" s="226"/>
      <c r="THH300" s="225"/>
      <c r="THI300" s="227"/>
      <c r="THJ300" s="228"/>
      <c r="THK300" s="229"/>
      <c r="THM300" s="226"/>
      <c r="THN300" s="225"/>
      <c r="THO300" s="227"/>
      <c r="THP300" s="228"/>
      <c r="THQ300" s="229"/>
      <c r="THS300" s="226"/>
      <c r="THT300" s="225"/>
      <c r="THU300" s="227"/>
      <c r="THV300" s="228"/>
      <c r="THW300" s="229"/>
      <c r="THY300" s="226"/>
      <c r="THZ300" s="225"/>
      <c r="TIA300" s="227"/>
      <c r="TIB300" s="228"/>
      <c r="TIC300" s="229"/>
      <c r="TIE300" s="226"/>
      <c r="TIF300" s="225"/>
      <c r="TIG300" s="227"/>
      <c r="TIH300" s="228"/>
      <c r="TII300" s="229"/>
      <c r="TIK300" s="226"/>
      <c r="TIL300" s="225"/>
      <c r="TIM300" s="227"/>
      <c r="TIN300" s="228"/>
      <c r="TIO300" s="229"/>
      <c r="TIQ300" s="226"/>
      <c r="TIR300" s="225"/>
      <c r="TIS300" s="227"/>
      <c r="TIT300" s="228"/>
      <c r="TIU300" s="229"/>
      <c r="TIW300" s="226"/>
      <c r="TIX300" s="225"/>
      <c r="TIY300" s="227"/>
      <c r="TIZ300" s="228"/>
      <c r="TJA300" s="229"/>
      <c r="TJC300" s="226"/>
      <c r="TJD300" s="225"/>
      <c r="TJE300" s="227"/>
      <c r="TJF300" s="228"/>
      <c r="TJG300" s="229"/>
      <c r="TJI300" s="226"/>
      <c r="TJJ300" s="225"/>
      <c r="TJK300" s="227"/>
      <c r="TJL300" s="228"/>
      <c r="TJM300" s="229"/>
      <c r="TJO300" s="226"/>
      <c r="TJP300" s="225"/>
      <c r="TJQ300" s="227"/>
      <c r="TJR300" s="228"/>
      <c r="TJS300" s="229"/>
      <c r="TJU300" s="226"/>
      <c r="TJV300" s="225"/>
      <c r="TJW300" s="227"/>
      <c r="TJX300" s="228"/>
      <c r="TJY300" s="229"/>
      <c r="TKA300" s="226"/>
      <c r="TKB300" s="225"/>
      <c r="TKC300" s="227"/>
      <c r="TKD300" s="228"/>
      <c r="TKE300" s="229"/>
      <c r="TKG300" s="226"/>
      <c r="TKH300" s="225"/>
      <c r="TKI300" s="227"/>
      <c r="TKJ300" s="228"/>
      <c r="TKK300" s="229"/>
      <c r="TKM300" s="226"/>
      <c r="TKN300" s="225"/>
      <c r="TKO300" s="227"/>
      <c r="TKP300" s="228"/>
      <c r="TKQ300" s="229"/>
      <c r="TKS300" s="226"/>
      <c r="TKT300" s="225"/>
      <c r="TKU300" s="227"/>
      <c r="TKV300" s="228"/>
      <c r="TKW300" s="229"/>
      <c r="TKY300" s="226"/>
      <c r="TKZ300" s="225"/>
      <c r="TLA300" s="227"/>
      <c r="TLB300" s="228"/>
      <c r="TLC300" s="229"/>
      <c r="TLE300" s="226"/>
      <c r="TLF300" s="225"/>
      <c r="TLG300" s="227"/>
      <c r="TLH300" s="228"/>
      <c r="TLI300" s="229"/>
      <c r="TLK300" s="226"/>
      <c r="TLL300" s="225"/>
      <c r="TLM300" s="227"/>
      <c r="TLN300" s="228"/>
      <c r="TLO300" s="229"/>
      <c r="TLQ300" s="226"/>
      <c r="TLR300" s="225"/>
      <c r="TLS300" s="227"/>
      <c r="TLT300" s="228"/>
      <c r="TLU300" s="229"/>
      <c r="TLW300" s="226"/>
      <c r="TLX300" s="225"/>
      <c r="TLY300" s="227"/>
      <c r="TLZ300" s="228"/>
      <c r="TMA300" s="229"/>
      <c r="TMC300" s="226"/>
      <c r="TMD300" s="225"/>
      <c r="TME300" s="227"/>
      <c r="TMF300" s="228"/>
      <c r="TMG300" s="229"/>
      <c r="TMI300" s="226"/>
      <c r="TMJ300" s="225"/>
      <c r="TMK300" s="227"/>
      <c r="TML300" s="228"/>
      <c r="TMM300" s="229"/>
      <c r="TMO300" s="226"/>
      <c r="TMP300" s="225"/>
      <c r="TMQ300" s="227"/>
      <c r="TMR300" s="228"/>
      <c r="TMS300" s="229"/>
      <c r="TMU300" s="226"/>
      <c r="TMV300" s="225"/>
      <c r="TMW300" s="227"/>
      <c r="TMX300" s="228"/>
      <c r="TMY300" s="229"/>
      <c r="TNA300" s="226"/>
      <c r="TNB300" s="225"/>
      <c r="TNC300" s="227"/>
      <c r="TND300" s="228"/>
      <c r="TNE300" s="229"/>
      <c r="TNG300" s="226"/>
      <c r="TNH300" s="225"/>
      <c r="TNI300" s="227"/>
      <c r="TNJ300" s="228"/>
      <c r="TNK300" s="229"/>
      <c r="TNM300" s="226"/>
      <c r="TNN300" s="225"/>
      <c r="TNO300" s="227"/>
      <c r="TNP300" s="228"/>
      <c r="TNQ300" s="229"/>
      <c r="TNS300" s="226"/>
      <c r="TNT300" s="225"/>
      <c r="TNU300" s="227"/>
      <c r="TNV300" s="228"/>
      <c r="TNW300" s="229"/>
      <c r="TNY300" s="226"/>
      <c r="TNZ300" s="225"/>
      <c r="TOA300" s="227"/>
      <c r="TOB300" s="228"/>
      <c r="TOC300" s="229"/>
      <c r="TOE300" s="226"/>
      <c r="TOF300" s="225"/>
      <c r="TOG300" s="227"/>
      <c r="TOH300" s="228"/>
      <c r="TOI300" s="229"/>
      <c r="TOK300" s="226"/>
      <c r="TOL300" s="225"/>
      <c r="TOM300" s="227"/>
      <c r="TON300" s="228"/>
      <c r="TOO300" s="229"/>
      <c r="TOQ300" s="226"/>
      <c r="TOR300" s="225"/>
      <c r="TOS300" s="227"/>
      <c r="TOT300" s="228"/>
      <c r="TOU300" s="229"/>
      <c r="TOW300" s="226"/>
      <c r="TOX300" s="225"/>
      <c r="TOY300" s="227"/>
      <c r="TOZ300" s="228"/>
      <c r="TPA300" s="229"/>
      <c r="TPC300" s="226"/>
      <c r="TPD300" s="225"/>
      <c r="TPE300" s="227"/>
      <c r="TPF300" s="228"/>
      <c r="TPG300" s="229"/>
      <c r="TPI300" s="226"/>
      <c r="TPJ300" s="225"/>
      <c r="TPK300" s="227"/>
      <c r="TPL300" s="228"/>
      <c r="TPM300" s="229"/>
      <c r="TPO300" s="226"/>
      <c r="TPP300" s="225"/>
      <c r="TPQ300" s="227"/>
      <c r="TPR300" s="228"/>
      <c r="TPS300" s="229"/>
      <c r="TPU300" s="226"/>
      <c r="TPV300" s="225"/>
      <c r="TPW300" s="227"/>
      <c r="TPX300" s="228"/>
      <c r="TPY300" s="229"/>
      <c r="TQA300" s="226"/>
      <c r="TQB300" s="225"/>
      <c r="TQC300" s="227"/>
      <c r="TQD300" s="228"/>
      <c r="TQE300" s="229"/>
      <c r="TQG300" s="226"/>
      <c r="TQH300" s="225"/>
      <c r="TQI300" s="227"/>
      <c r="TQJ300" s="228"/>
      <c r="TQK300" s="229"/>
      <c r="TQM300" s="226"/>
      <c r="TQN300" s="225"/>
      <c r="TQO300" s="227"/>
      <c r="TQP300" s="228"/>
      <c r="TQQ300" s="229"/>
      <c r="TQS300" s="226"/>
      <c r="TQT300" s="225"/>
      <c r="TQU300" s="227"/>
      <c r="TQV300" s="228"/>
      <c r="TQW300" s="229"/>
      <c r="TQY300" s="226"/>
      <c r="TQZ300" s="225"/>
      <c r="TRA300" s="227"/>
      <c r="TRB300" s="228"/>
      <c r="TRC300" s="229"/>
      <c r="TRE300" s="226"/>
      <c r="TRF300" s="225"/>
      <c r="TRG300" s="227"/>
      <c r="TRH300" s="228"/>
      <c r="TRI300" s="229"/>
      <c r="TRK300" s="226"/>
      <c r="TRL300" s="225"/>
      <c r="TRM300" s="227"/>
      <c r="TRN300" s="228"/>
      <c r="TRO300" s="229"/>
      <c r="TRQ300" s="226"/>
      <c r="TRR300" s="225"/>
      <c r="TRS300" s="227"/>
      <c r="TRT300" s="228"/>
      <c r="TRU300" s="229"/>
      <c r="TRW300" s="226"/>
      <c r="TRX300" s="225"/>
      <c r="TRY300" s="227"/>
      <c r="TRZ300" s="228"/>
      <c r="TSA300" s="229"/>
      <c r="TSC300" s="226"/>
      <c r="TSD300" s="225"/>
      <c r="TSE300" s="227"/>
      <c r="TSF300" s="228"/>
      <c r="TSG300" s="229"/>
      <c r="TSI300" s="226"/>
      <c r="TSJ300" s="225"/>
      <c r="TSK300" s="227"/>
      <c r="TSL300" s="228"/>
      <c r="TSM300" s="229"/>
      <c r="TSO300" s="226"/>
      <c r="TSP300" s="225"/>
      <c r="TSQ300" s="227"/>
      <c r="TSR300" s="228"/>
      <c r="TSS300" s="229"/>
      <c r="TSU300" s="226"/>
      <c r="TSV300" s="225"/>
      <c r="TSW300" s="227"/>
      <c r="TSX300" s="228"/>
      <c r="TSY300" s="229"/>
      <c r="TTA300" s="226"/>
      <c r="TTB300" s="225"/>
      <c r="TTC300" s="227"/>
      <c r="TTD300" s="228"/>
      <c r="TTE300" s="229"/>
      <c r="TTG300" s="226"/>
      <c r="TTH300" s="225"/>
      <c r="TTI300" s="227"/>
      <c r="TTJ300" s="228"/>
      <c r="TTK300" s="229"/>
      <c r="TTM300" s="226"/>
      <c r="TTN300" s="225"/>
      <c r="TTO300" s="227"/>
      <c r="TTP300" s="228"/>
      <c r="TTQ300" s="229"/>
      <c r="TTS300" s="226"/>
      <c r="TTT300" s="225"/>
      <c r="TTU300" s="227"/>
      <c r="TTV300" s="228"/>
      <c r="TTW300" s="229"/>
      <c r="TTY300" s="226"/>
      <c r="TTZ300" s="225"/>
      <c r="TUA300" s="227"/>
      <c r="TUB300" s="228"/>
      <c r="TUC300" s="229"/>
      <c r="TUE300" s="226"/>
      <c r="TUF300" s="225"/>
      <c r="TUG300" s="227"/>
      <c r="TUH300" s="228"/>
      <c r="TUI300" s="229"/>
      <c r="TUK300" s="226"/>
      <c r="TUL300" s="225"/>
      <c r="TUM300" s="227"/>
      <c r="TUN300" s="228"/>
      <c r="TUO300" s="229"/>
      <c r="TUQ300" s="226"/>
      <c r="TUR300" s="225"/>
      <c r="TUS300" s="227"/>
      <c r="TUT300" s="228"/>
      <c r="TUU300" s="229"/>
      <c r="TUW300" s="226"/>
      <c r="TUX300" s="225"/>
      <c r="TUY300" s="227"/>
      <c r="TUZ300" s="228"/>
      <c r="TVA300" s="229"/>
      <c r="TVC300" s="226"/>
      <c r="TVD300" s="225"/>
      <c r="TVE300" s="227"/>
      <c r="TVF300" s="228"/>
      <c r="TVG300" s="229"/>
      <c r="TVI300" s="226"/>
      <c r="TVJ300" s="225"/>
      <c r="TVK300" s="227"/>
      <c r="TVL300" s="228"/>
      <c r="TVM300" s="229"/>
      <c r="TVO300" s="226"/>
      <c r="TVP300" s="225"/>
      <c r="TVQ300" s="227"/>
      <c r="TVR300" s="228"/>
      <c r="TVS300" s="229"/>
      <c r="TVU300" s="226"/>
      <c r="TVV300" s="225"/>
      <c r="TVW300" s="227"/>
      <c r="TVX300" s="228"/>
      <c r="TVY300" s="229"/>
      <c r="TWA300" s="226"/>
      <c r="TWB300" s="225"/>
      <c r="TWC300" s="227"/>
      <c r="TWD300" s="228"/>
      <c r="TWE300" s="229"/>
      <c r="TWG300" s="226"/>
      <c r="TWH300" s="225"/>
      <c r="TWI300" s="227"/>
      <c r="TWJ300" s="228"/>
      <c r="TWK300" s="229"/>
      <c r="TWM300" s="226"/>
      <c r="TWN300" s="225"/>
      <c r="TWO300" s="227"/>
      <c r="TWP300" s="228"/>
      <c r="TWQ300" s="229"/>
      <c r="TWS300" s="226"/>
      <c r="TWT300" s="225"/>
      <c r="TWU300" s="227"/>
      <c r="TWV300" s="228"/>
      <c r="TWW300" s="229"/>
      <c r="TWY300" s="226"/>
      <c r="TWZ300" s="225"/>
      <c r="TXA300" s="227"/>
      <c r="TXB300" s="228"/>
      <c r="TXC300" s="229"/>
      <c r="TXE300" s="226"/>
      <c r="TXF300" s="225"/>
      <c r="TXG300" s="227"/>
      <c r="TXH300" s="228"/>
      <c r="TXI300" s="229"/>
      <c r="TXK300" s="226"/>
      <c r="TXL300" s="225"/>
      <c r="TXM300" s="227"/>
      <c r="TXN300" s="228"/>
      <c r="TXO300" s="229"/>
      <c r="TXQ300" s="226"/>
      <c r="TXR300" s="225"/>
      <c r="TXS300" s="227"/>
      <c r="TXT300" s="228"/>
      <c r="TXU300" s="229"/>
      <c r="TXW300" s="226"/>
      <c r="TXX300" s="225"/>
      <c r="TXY300" s="227"/>
      <c r="TXZ300" s="228"/>
      <c r="TYA300" s="229"/>
      <c r="TYC300" s="226"/>
      <c r="TYD300" s="225"/>
      <c r="TYE300" s="227"/>
      <c r="TYF300" s="228"/>
      <c r="TYG300" s="229"/>
      <c r="TYI300" s="226"/>
      <c r="TYJ300" s="225"/>
      <c r="TYK300" s="227"/>
      <c r="TYL300" s="228"/>
      <c r="TYM300" s="229"/>
      <c r="TYO300" s="226"/>
      <c r="TYP300" s="225"/>
      <c r="TYQ300" s="227"/>
      <c r="TYR300" s="228"/>
      <c r="TYS300" s="229"/>
      <c r="TYU300" s="226"/>
      <c r="TYV300" s="225"/>
      <c r="TYW300" s="227"/>
      <c r="TYX300" s="228"/>
      <c r="TYY300" s="229"/>
      <c r="TZA300" s="226"/>
      <c r="TZB300" s="225"/>
      <c r="TZC300" s="227"/>
      <c r="TZD300" s="228"/>
      <c r="TZE300" s="229"/>
      <c r="TZG300" s="226"/>
      <c r="TZH300" s="225"/>
      <c r="TZI300" s="227"/>
      <c r="TZJ300" s="228"/>
      <c r="TZK300" s="229"/>
      <c r="TZM300" s="226"/>
      <c r="TZN300" s="225"/>
      <c r="TZO300" s="227"/>
      <c r="TZP300" s="228"/>
      <c r="TZQ300" s="229"/>
      <c r="TZS300" s="226"/>
      <c r="TZT300" s="225"/>
      <c r="TZU300" s="227"/>
      <c r="TZV300" s="228"/>
      <c r="TZW300" s="229"/>
      <c r="TZY300" s="226"/>
      <c r="TZZ300" s="225"/>
      <c r="UAA300" s="227"/>
      <c r="UAB300" s="228"/>
      <c r="UAC300" s="229"/>
      <c r="UAE300" s="226"/>
      <c r="UAF300" s="225"/>
      <c r="UAG300" s="227"/>
      <c r="UAH300" s="228"/>
      <c r="UAI300" s="229"/>
      <c r="UAK300" s="226"/>
      <c r="UAL300" s="225"/>
      <c r="UAM300" s="227"/>
      <c r="UAN300" s="228"/>
      <c r="UAO300" s="229"/>
      <c r="UAQ300" s="226"/>
      <c r="UAR300" s="225"/>
      <c r="UAS300" s="227"/>
      <c r="UAT300" s="228"/>
      <c r="UAU300" s="229"/>
      <c r="UAW300" s="226"/>
      <c r="UAX300" s="225"/>
      <c r="UAY300" s="227"/>
      <c r="UAZ300" s="228"/>
      <c r="UBA300" s="229"/>
      <c r="UBC300" s="226"/>
      <c r="UBD300" s="225"/>
      <c r="UBE300" s="227"/>
      <c r="UBF300" s="228"/>
      <c r="UBG300" s="229"/>
      <c r="UBI300" s="226"/>
      <c r="UBJ300" s="225"/>
      <c r="UBK300" s="227"/>
      <c r="UBL300" s="228"/>
      <c r="UBM300" s="229"/>
      <c r="UBO300" s="226"/>
      <c r="UBP300" s="225"/>
      <c r="UBQ300" s="227"/>
      <c r="UBR300" s="228"/>
      <c r="UBS300" s="229"/>
      <c r="UBU300" s="226"/>
      <c r="UBV300" s="225"/>
      <c r="UBW300" s="227"/>
      <c r="UBX300" s="228"/>
      <c r="UBY300" s="229"/>
      <c r="UCA300" s="226"/>
      <c r="UCB300" s="225"/>
      <c r="UCC300" s="227"/>
      <c r="UCD300" s="228"/>
      <c r="UCE300" s="229"/>
      <c r="UCG300" s="226"/>
      <c r="UCH300" s="225"/>
      <c r="UCI300" s="227"/>
      <c r="UCJ300" s="228"/>
      <c r="UCK300" s="229"/>
      <c r="UCM300" s="226"/>
      <c r="UCN300" s="225"/>
      <c r="UCO300" s="227"/>
      <c r="UCP300" s="228"/>
      <c r="UCQ300" s="229"/>
      <c r="UCS300" s="226"/>
      <c r="UCT300" s="225"/>
      <c r="UCU300" s="227"/>
      <c r="UCV300" s="228"/>
      <c r="UCW300" s="229"/>
      <c r="UCY300" s="226"/>
      <c r="UCZ300" s="225"/>
      <c r="UDA300" s="227"/>
      <c r="UDB300" s="228"/>
      <c r="UDC300" s="229"/>
      <c r="UDE300" s="226"/>
      <c r="UDF300" s="225"/>
      <c r="UDG300" s="227"/>
      <c r="UDH300" s="228"/>
      <c r="UDI300" s="229"/>
      <c r="UDK300" s="226"/>
      <c r="UDL300" s="225"/>
      <c r="UDM300" s="227"/>
      <c r="UDN300" s="228"/>
      <c r="UDO300" s="229"/>
      <c r="UDQ300" s="226"/>
      <c r="UDR300" s="225"/>
      <c r="UDS300" s="227"/>
      <c r="UDT300" s="228"/>
      <c r="UDU300" s="229"/>
      <c r="UDW300" s="226"/>
      <c r="UDX300" s="225"/>
      <c r="UDY300" s="227"/>
      <c r="UDZ300" s="228"/>
      <c r="UEA300" s="229"/>
      <c r="UEC300" s="226"/>
      <c r="UED300" s="225"/>
      <c r="UEE300" s="227"/>
      <c r="UEF300" s="228"/>
      <c r="UEG300" s="229"/>
      <c r="UEI300" s="226"/>
      <c r="UEJ300" s="225"/>
      <c r="UEK300" s="227"/>
      <c r="UEL300" s="228"/>
      <c r="UEM300" s="229"/>
      <c r="UEO300" s="226"/>
      <c r="UEP300" s="225"/>
      <c r="UEQ300" s="227"/>
      <c r="UER300" s="228"/>
      <c r="UES300" s="229"/>
      <c r="UEU300" s="226"/>
      <c r="UEV300" s="225"/>
      <c r="UEW300" s="227"/>
      <c r="UEX300" s="228"/>
      <c r="UEY300" s="229"/>
      <c r="UFA300" s="226"/>
      <c r="UFB300" s="225"/>
      <c r="UFC300" s="227"/>
      <c r="UFD300" s="228"/>
      <c r="UFE300" s="229"/>
      <c r="UFG300" s="226"/>
      <c r="UFH300" s="225"/>
      <c r="UFI300" s="227"/>
      <c r="UFJ300" s="228"/>
      <c r="UFK300" s="229"/>
      <c r="UFM300" s="226"/>
      <c r="UFN300" s="225"/>
      <c r="UFO300" s="227"/>
      <c r="UFP300" s="228"/>
      <c r="UFQ300" s="229"/>
      <c r="UFS300" s="226"/>
      <c r="UFT300" s="225"/>
      <c r="UFU300" s="227"/>
      <c r="UFV300" s="228"/>
      <c r="UFW300" s="229"/>
      <c r="UFY300" s="226"/>
      <c r="UFZ300" s="225"/>
      <c r="UGA300" s="227"/>
      <c r="UGB300" s="228"/>
      <c r="UGC300" s="229"/>
      <c r="UGE300" s="226"/>
      <c r="UGF300" s="225"/>
      <c r="UGG300" s="227"/>
      <c r="UGH300" s="228"/>
      <c r="UGI300" s="229"/>
      <c r="UGK300" s="226"/>
      <c r="UGL300" s="225"/>
      <c r="UGM300" s="227"/>
      <c r="UGN300" s="228"/>
      <c r="UGO300" s="229"/>
      <c r="UGQ300" s="226"/>
      <c r="UGR300" s="225"/>
      <c r="UGS300" s="227"/>
      <c r="UGT300" s="228"/>
      <c r="UGU300" s="229"/>
      <c r="UGW300" s="226"/>
      <c r="UGX300" s="225"/>
      <c r="UGY300" s="227"/>
      <c r="UGZ300" s="228"/>
      <c r="UHA300" s="229"/>
      <c r="UHC300" s="226"/>
      <c r="UHD300" s="225"/>
      <c r="UHE300" s="227"/>
      <c r="UHF300" s="228"/>
      <c r="UHG300" s="229"/>
      <c r="UHI300" s="226"/>
      <c r="UHJ300" s="225"/>
      <c r="UHK300" s="227"/>
      <c r="UHL300" s="228"/>
      <c r="UHM300" s="229"/>
      <c r="UHO300" s="226"/>
      <c r="UHP300" s="225"/>
      <c r="UHQ300" s="227"/>
      <c r="UHR300" s="228"/>
      <c r="UHS300" s="229"/>
      <c r="UHU300" s="226"/>
      <c r="UHV300" s="225"/>
      <c r="UHW300" s="227"/>
      <c r="UHX300" s="228"/>
      <c r="UHY300" s="229"/>
      <c r="UIA300" s="226"/>
      <c r="UIB300" s="225"/>
      <c r="UIC300" s="227"/>
      <c r="UID300" s="228"/>
      <c r="UIE300" s="229"/>
      <c r="UIG300" s="226"/>
      <c r="UIH300" s="225"/>
      <c r="UII300" s="227"/>
      <c r="UIJ300" s="228"/>
      <c r="UIK300" s="229"/>
      <c r="UIM300" s="226"/>
      <c r="UIN300" s="225"/>
      <c r="UIO300" s="227"/>
      <c r="UIP300" s="228"/>
      <c r="UIQ300" s="229"/>
      <c r="UIS300" s="226"/>
      <c r="UIT300" s="225"/>
      <c r="UIU300" s="227"/>
      <c r="UIV300" s="228"/>
      <c r="UIW300" s="229"/>
      <c r="UIY300" s="226"/>
      <c r="UIZ300" s="225"/>
      <c r="UJA300" s="227"/>
      <c r="UJB300" s="228"/>
      <c r="UJC300" s="229"/>
      <c r="UJE300" s="226"/>
      <c r="UJF300" s="225"/>
      <c r="UJG300" s="227"/>
      <c r="UJH300" s="228"/>
      <c r="UJI300" s="229"/>
      <c r="UJK300" s="226"/>
      <c r="UJL300" s="225"/>
      <c r="UJM300" s="227"/>
      <c r="UJN300" s="228"/>
      <c r="UJO300" s="229"/>
      <c r="UJQ300" s="226"/>
      <c r="UJR300" s="225"/>
      <c r="UJS300" s="227"/>
      <c r="UJT300" s="228"/>
      <c r="UJU300" s="229"/>
      <c r="UJW300" s="226"/>
      <c r="UJX300" s="225"/>
      <c r="UJY300" s="227"/>
      <c r="UJZ300" s="228"/>
      <c r="UKA300" s="229"/>
      <c r="UKC300" s="226"/>
      <c r="UKD300" s="225"/>
      <c r="UKE300" s="227"/>
      <c r="UKF300" s="228"/>
      <c r="UKG300" s="229"/>
      <c r="UKI300" s="226"/>
      <c r="UKJ300" s="225"/>
      <c r="UKK300" s="227"/>
      <c r="UKL300" s="228"/>
      <c r="UKM300" s="229"/>
      <c r="UKO300" s="226"/>
      <c r="UKP300" s="225"/>
      <c r="UKQ300" s="227"/>
      <c r="UKR300" s="228"/>
      <c r="UKS300" s="229"/>
      <c r="UKU300" s="226"/>
      <c r="UKV300" s="225"/>
      <c r="UKW300" s="227"/>
      <c r="UKX300" s="228"/>
      <c r="UKY300" s="229"/>
      <c r="ULA300" s="226"/>
      <c r="ULB300" s="225"/>
      <c r="ULC300" s="227"/>
      <c r="ULD300" s="228"/>
      <c r="ULE300" s="229"/>
      <c r="ULG300" s="226"/>
      <c r="ULH300" s="225"/>
      <c r="ULI300" s="227"/>
      <c r="ULJ300" s="228"/>
      <c r="ULK300" s="229"/>
      <c r="ULM300" s="226"/>
      <c r="ULN300" s="225"/>
      <c r="ULO300" s="227"/>
      <c r="ULP300" s="228"/>
      <c r="ULQ300" s="229"/>
      <c r="ULS300" s="226"/>
      <c r="ULT300" s="225"/>
      <c r="ULU300" s="227"/>
      <c r="ULV300" s="228"/>
      <c r="ULW300" s="229"/>
      <c r="ULY300" s="226"/>
      <c r="ULZ300" s="225"/>
      <c r="UMA300" s="227"/>
      <c r="UMB300" s="228"/>
      <c r="UMC300" s="229"/>
      <c r="UME300" s="226"/>
      <c r="UMF300" s="225"/>
      <c r="UMG300" s="227"/>
      <c r="UMH300" s="228"/>
      <c r="UMI300" s="229"/>
      <c r="UMK300" s="226"/>
      <c r="UML300" s="225"/>
      <c r="UMM300" s="227"/>
      <c r="UMN300" s="228"/>
      <c r="UMO300" s="229"/>
      <c r="UMQ300" s="226"/>
      <c r="UMR300" s="225"/>
      <c r="UMS300" s="227"/>
      <c r="UMT300" s="228"/>
      <c r="UMU300" s="229"/>
      <c r="UMW300" s="226"/>
      <c r="UMX300" s="225"/>
      <c r="UMY300" s="227"/>
      <c r="UMZ300" s="228"/>
      <c r="UNA300" s="229"/>
      <c r="UNC300" s="226"/>
      <c r="UND300" s="225"/>
      <c r="UNE300" s="227"/>
      <c r="UNF300" s="228"/>
      <c r="UNG300" s="229"/>
      <c r="UNI300" s="226"/>
      <c r="UNJ300" s="225"/>
      <c r="UNK300" s="227"/>
      <c r="UNL300" s="228"/>
      <c r="UNM300" s="229"/>
      <c r="UNO300" s="226"/>
      <c r="UNP300" s="225"/>
      <c r="UNQ300" s="227"/>
      <c r="UNR300" s="228"/>
      <c r="UNS300" s="229"/>
      <c r="UNU300" s="226"/>
      <c r="UNV300" s="225"/>
      <c r="UNW300" s="227"/>
      <c r="UNX300" s="228"/>
      <c r="UNY300" s="229"/>
      <c r="UOA300" s="226"/>
      <c r="UOB300" s="225"/>
      <c r="UOC300" s="227"/>
      <c r="UOD300" s="228"/>
      <c r="UOE300" s="229"/>
      <c r="UOG300" s="226"/>
      <c r="UOH300" s="225"/>
      <c r="UOI300" s="227"/>
      <c r="UOJ300" s="228"/>
      <c r="UOK300" s="229"/>
      <c r="UOM300" s="226"/>
      <c r="UON300" s="225"/>
      <c r="UOO300" s="227"/>
      <c r="UOP300" s="228"/>
      <c r="UOQ300" s="229"/>
      <c r="UOS300" s="226"/>
      <c r="UOT300" s="225"/>
      <c r="UOU300" s="227"/>
      <c r="UOV300" s="228"/>
      <c r="UOW300" s="229"/>
      <c r="UOY300" s="226"/>
      <c r="UOZ300" s="225"/>
      <c r="UPA300" s="227"/>
      <c r="UPB300" s="228"/>
      <c r="UPC300" s="229"/>
      <c r="UPE300" s="226"/>
      <c r="UPF300" s="225"/>
      <c r="UPG300" s="227"/>
      <c r="UPH300" s="228"/>
      <c r="UPI300" s="229"/>
      <c r="UPK300" s="226"/>
      <c r="UPL300" s="225"/>
      <c r="UPM300" s="227"/>
      <c r="UPN300" s="228"/>
      <c r="UPO300" s="229"/>
      <c r="UPQ300" s="226"/>
      <c r="UPR300" s="225"/>
      <c r="UPS300" s="227"/>
      <c r="UPT300" s="228"/>
      <c r="UPU300" s="229"/>
      <c r="UPW300" s="226"/>
      <c r="UPX300" s="225"/>
      <c r="UPY300" s="227"/>
      <c r="UPZ300" s="228"/>
      <c r="UQA300" s="229"/>
      <c r="UQC300" s="226"/>
      <c r="UQD300" s="225"/>
      <c r="UQE300" s="227"/>
      <c r="UQF300" s="228"/>
      <c r="UQG300" s="229"/>
      <c r="UQI300" s="226"/>
      <c r="UQJ300" s="225"/>
      <c r="UQK300" s="227"/>
      <c r="UQL300" s="228"/>
      <c r="UQM300" s="229"/>
      <c r="UQO300" s="226"/>
      <c r="UQP300" s="225"/>
      <c r="UQQ300" s="227"/>
      <c r="UQR300" s="228"/>
      <c r="UQS300" s="229"/>
      <c r="UQU300" s="226"/>
      <c r="UQV300" s="225"/>
      <c r="UQW300" s="227"/>
      <c r="UQX300" s="228"/>
      <c r="UQY300" s="229"/>
      <c r="URA300" s="226"/>
      <c r="URB300" s="225"/>
      <c r="URC300" s="227"/>
      <c r="URD300" s="228"/>
      <c r="URE300" s="229"/>
      <c r="URG300" s="226"/>
      <c r="URH300" s="225"/>
      <c r="URI300" s="227"/>
      <c r="URJ300" s="228"/>
      <c r="URK300" s="229"/>
      <c r="URM300" s="226"/>
      <c r="URN300" s="225"/>
      <c r="URO300" s="227"/>
      <c r="URP300" s="228"/>
      <c r="URQ300" s="229"/>
      <c r="URS300" s="226"/>
      <c r="URT300" s="225"/>
      <c r="URU300" s="227"/>
      <c r="URV300" s="228"/>
      <c r="URW300" s="229"/>
      <c r="URY300" s="226"/>
      <c r="URZ300" s="225"/>
      <c r="USA300" s="227"/>
      <c r="USB300" s="228"/>
      <c r="USC300" s="229"/>
      <c r="USE300" s="226"/>
      <c r="USF300" s="225"/>
      <c r="USG300" s="227"/>
      <c r="USH300" s="228"/>
      <c r="USI300" s="229"/>
      <c r="USK300" s="226"/>
      <c r="USL300" s="225"/>
      <c r="USM300" s="227"/>
      <c r="USN300" s="228"/>
      <c r="USO300" s="229"/>
      <c r="USQ300" s="226"/>
      <c r="USR300" s="225"/>
      <c r="USS300" s="227"/>
      <c r="UST300" s="228"/>
      <c r="USU300" s="229"/>
      <c r="USW300" s="226"/>
      <c r="USX300" s="225"/>
      <c r="USY300" s="227"/>
      <c r="USZ300" s="228"/>
      <c r="UTA300" s="229"/>
      <c r="UTC300" s="226"/>
      <c r="UTD300" s="225"/>
      <c r="UTE300" s="227"/>
      <c r="UTF300" s="228"/>
      <c r="UTG300" s="229"/>
      <c r="UTI300" s="226"/>
      <c r="UTJ300" s="225"/>
      <c r="UTK300" s="227"/>
      <c r="UTL300" s="228"/>
      <c r="UTM300" s="229"/>
      <c r="UTO300" s="226"/>
      <c r="UTP300" s="225"/>
      <c r="UTQ300" s="227"/>
      <c r="UTR300" s="228"/>
      <c r="UTS300" s="229"/>
      <c r="UTU300" s="226"/>
      <c r="UTV300" s="225"/>
      <c r="UTW300" s="227"/>
      <c r="UTX300" s="228"/>
      <c r="UTY300" s="229"/>
      <c r="UUA300" s="226"/>
      <c r="UUB300" s="225"/>
      <c r="UUC300" s="227"/>
      <c r="UUD300" s="228"/>
      <c r="UUE300" s="229"/>
      <c r="UUG300" s="226"/>
      <c r="UUH300" s="225"/>
      <c r="UUI300" s="227"/>
      <c r="UUJ300" s="228"/>
      <c r="UUK300" s="229"/>
      <c r="UUM300" s="226"/>
      <c r="UUN300" s="225"/>
      <c r="UUO300" s="227"/>
      <c r="UUP300" s="228"/>
      <c r="UUQ300" s="229"/>
      <c r="UUS300" s="226"/>
      <c r="UUT300" s="225"/>
      <c r="UUU300" s="227"/>
      <c r="UUV300" s="228"/>
      <c r="UUW300" s="229"/>
      <c r="UUY300" s="226"/>
      <c r="UUZ300" s="225"/>
      <c r="UVA300" s="227"/>
      <c r="UVB300" s="228"/>
      <c r="UVC300" s="229"/>
      <c r="UVE300" s="226"/>
      <c r="UVF300" s="225"/>
      <c r="UVG300" s="227"/>
      <c r="UVH300" s="228"/>
      <c r="UVI300" s="229"/>
      <c r="UVK300" s="226"/>
      <c r="UVL300" s="225"/>
      <c r="UVM300" s="227"/>
      <c r="UVN300" s="228"/>
      <c r="UVO300" s="229"/>
      <c r="UVQ300" s="226"/>
      <c r="UVR300" s="225"/>
      <c r="UVS300" s="227"/>
      <c r="UVT300" s="228"/>
      <c r="UVU300" s="229"/>
      <c r="UVW300" s="226"/>
      <c r="UVX300" s="225"/>
      <c r="UVY300" s="227"/>
      <c r="UVZ300" s="228"/>
      <c r="UWA300" s="229"/>
      <c r="UWC300" s="226"/>
      <c r="UWD300" s="225"/>
      <c r="UWE300" s="227"/>
      <c r="UWF300" s="228"/>
      <c r="UWG300" s="229"/>
      <c r="UWI300" s="226"/>
      <c r="UWJ300" s="225"/>
      <c r="UWK300" s="227"/>
      <c r="UWL300" s="228"/>
      <c r="UWM300" s="229"/>
      <c r="UWO300" s="226"/>
      <c r="UWP300" s="225"/>
      <c r="UWQ300" s="227"/>
      <c r="UWR300" s="228"/>
      <c r="UWS300" s="229"/>
      <c r="UWU300" s="226"/>
      <c r="UWV300" s="225"/>
      <c r="UWW300" s="227"/>
      <c r="UWX300" s="228"/>
      <c r="UWY300" s="229"/>
      <c r="UXA300" s="226"/>
      <c r="UXB300" s="225"/>
      <c r="UXC300" s="227"/>
      <c r="UXD300" s="228"/>
      <c r="UXE300" s="229"/>
      <c r="UXG300" s="226"/>
      <c r="UXH300" s="225"/>
      <c r="UXI300" s="227"/>
      <c r="UXJ300" s="228"/>
      <c r="UXK300" s="229"/>
      <c r="UXM300" s="226"/>
      <c r="UXN300" s="225"/>
      <c r="UXO300" s="227"/>
      <c r="UXP300" s="228"/>
      <c r="UXQ300" s="229"/>
      <c r="UXS300" s="226"/>
      <c r="UXT300" s="225"/>
      <c r="UXU300" s="227"/>
      <c r="UXV300" s="228"/>
      <c r="UXW300" s="229"/>
      <c r="UXY300" s="226"/>
      <c r="UXZ300" s="225"/>
      <c r="UYA300" s="227"/>
      <c r="UYB300" s="228"/>
      <c r="UYC300" s="229"/>
      <c r="UYE300" s="226"/>
      <c r="UYF300" s="225"/>
      <c r="UYG300" s="227"/>
      <c r="UYH300" s="228"/>
      <c r="UYI300" s="229"/>
      <c r="UYK300" s="226"/>
      <c r="UYL300" s="225"/>
      <c r="UYM300" s="227"/>
      <c r="UYN300" s="228"/>
      <c r="UYO300" s="229"/>
      <c r="UYQ300" s="226"/>
      <c r="UYR300" s="225"/>
      <c r="UYS300" s="227"/>
      <c r="UYT300" s="228"/>
      <c r="UYU300" s="229"/>
      <c r="UYW300" s="226"/>
      <c r="UYX300" s="225"/>
      <c r="UYY300" s="227"/>
      <c r="UYZ300" s="228"/>
      <c r="UZA300" s="229"/>
      <c r="UZC300" s="226"/>
      <c r="UZD300" s="225"/>
      <c r="UZE300" s="227"/>
      <c r="UZF300" s="228"/>
      <c r="UZG300" s="229"/>
      <c r="UZI300" s="226"/>
      <c r="UZJ300" s="225"/>
      <c r="UZK300" s="227"/>
      <c r="UZL300" s="228"/>
      <c r="UZM300" s="229"/>
      <c r="UZO300" s="226"/>
      <c r="UZP300" s="225"/>
      <c r="UZQ300" s="227"/>
      <c r="UZR300" s="228"/>
      <c r="UZS300" s="229"/>
      <c r="UZU300" s="226"/>
      <c r="UZV300" s="225"/>
      <c r="UZW300" s="227"/>
      <c r="UZX300" s="228"/>
      <c r="UZY300" s="229"/>
      <c r="VAA300" s="226"/>
      <c r="VAB300" s="225"/>
      <c r="VAC300" s="227"/>
      <c r="VAD300" s="228"/>
      <c r="VAE300" s="229"/>
      <c r="VAG300" s="226"/>
      <c r="VAH300" s="225"/>
      <c r="VAI300" s="227"/>
      <c r="VAJ300" s="228"/>
      <c r="VAK300" s="229"/>
      <c r="VAM300" s="226"/>
      <c r="VAN300" s="225"/>
      <c r="VAO300" s="227"/>
      <c r="VAP300" s="228"/>
      <c r="VAQ300" s="229"/>
      <c r="VAS300" s="226"/>
      <c r="VAT300" s="225"/>
      <c r="VAU300" s="227"/>
      <c r="VAV300" s="228"/>
      <c r="VAW300" s="229"/>
      <c r="VAY300" s="226"/>
      <c r="VAZ300" s="225"/>
      <c r="VBA300" s="227"/>
      <c r="VBB300" s="228"/>
      <c r="VBC300" s="229"/>
      <c r="VBE300" s="226"/>
      <c r="VBF300" s="225"/>
      <c r="VBG300" s="227"/>
      <c r="VBH300" s="228"/>
      <c r="VBI300" s="229"/>
      <c r="VBK300" s="226"/>
      <c r="VBL300" s="225"/>
      <c r="VBM300" s="227"/>
      <c r="VBN300" s="228"/>
      <c r="VBO300" s="229"/>
      <c r="VBQ300" s="226"/>
      <c r="VBR300" s="225"/>
      <c r="VBS300" s="227"/>
      <c r="VBT300" s="228"/>
      <c r="VBU300" s="229"/>
      <c r="VBW300" s="226"/>
      <c r="VBX300" s="225"/>
      <c r="VBY300" s="227"/>
      <c r="VBZ300" s="228"/>
      <c r="VCA300" s="229"/>
      <c r="VCC300" s="226"/>
      <c r="VCD300" s="225"/>
      <c r="VCE300" s="227"/>
      <c r="VCF300" s="228"/>
      <c r="VCG300" s="229"/>
      <c r="VCI300" s="226"/>
      <c r="VCJ300" s="225"/>
      <c r="VCK300" s="227"/>
      <c r="VCL300" s="228"/>
      <c r="VCM300" s="229"/>
      <c r="VCO300" s="226"/>
      <c r="VCP300" s="225"/>
      <c r="VCQ300" s="227"/>
      <c r="VCR300" s="228"/>
      <c r="VCS300" s="229"/>
      <c r="VCU300" s="226"/>
      <c r="VCV300" s="225"/>
      <c r="VCW300" s="227"/>
      <c r="VCX300" s="228"/>
      <c r="VCY300" s="229"/>
      <c r="VDA300" s="226"/>
      <c r="VDB300" s="225"/>
      <c r="VDC300" s="227"/>
      <c r="VDD300" s="228"/>
      <c r="VDE300" s="229"/>
      <c r="VDG300" s="226"/>
      <c r="VDH300" s="225"/>
      <c r="VDI300" s="227"/>
      <c r="VDJ300" s="228"/>
      <c r="VDK300" s="229"/>
      <c r="VDM300" s="226"/>
      <c r="VDN300" s="225"/>
      <c r="VDO300" s="227"/>
      <c r="VDP300" s="228"/>
      <c r="VDQ300" s="229"/>
      <c r="VDS300" s="226"/>
      <c r="VDT300" s="225"/>
      <c r="VDU300" s="227"/>
      <c r="VDV300" s="228"/>
      <c r="VDW300" s="229"/>
      <c r="VDY300" s="226"/>
      <c r="VDZ300" s="225"/>
      <c r="VEA300" s="227"/>
      <c r="VEB300" s="228"/>
      <c r="VEC300" s="229"/>
      <c r="VEE300" s="226"/>
      <c r="VEF300" s="225"/>
      <c r="VEG300" s="227"/>
      <c r="VEH300" s="228"/>
      <c r="VEI300" s="229"/>
      <c r="VEK300" s="226"/>
      <c r="VEL300" s="225"/>
      <c r="VEM300" s="227"/>
      <c r="VEN300" s="228"/>
      <c r="VEO300" s="229"/>
      <c r="VEQ300" s="226"/>
      <c r="VER300" s="225"/>
      <c r="VES300" s="227"/>
      <c r="VET300" s="228"/>
      <c r="VEU300" s="229"/>
      <c r="VEW300" s="226"/>
      <c r="VEX300" s="225"/>
      <c r="VEY300" s="227"/>
      <c r="VEZ300" s="228"/>
      <c r="VFA300" s="229"/>
      <c r="VFC300" s="226"/>
      <c r="VFD300" s="225"/>
      <c r="VFE300" s="227"/>
      <c r="VFF300" s="228"/>
      <c r="VFG300" s="229"/>
      <c r="VFI300" s="226"/>
      <c r="VFJ300" s="225"/>
      <c r="VFK300" s="227"/>
      <c r="VFL300" s="228"/>
      <c r="VFM300" s="229"/>
      <c r="VFO300" s="226"/>
      <c r="VFP300" s="225"/>
      <c r="VFQ300" s="227"/>
      <c r="VFR300" s="228"/>
      <c r="VFS300" s="229"/>
      <c r="VFU300" s="226"/>
      <c r="VFV300" s="225"/>
      <c r="VFW300" s="227"/>
      <c r="VFX300" s="228"/>
      <c r="VFY300" s="229"/>
      <c r="VGA300" s="226"/>
      <c r="VGB300" s="225"/>
      <c r="VGC300" s="227"/>
      <c r="VGD300" s="228"/>
      <c r="VGE300" s="229"/>
      <c r="VGG300" s="226"/>
      <c r="VGH300" s="225"/>
      <c r="VGI300" s="227"/>
      <c r="VGJ300" s="228"/>
      <c r="VGK300" s="229"/>
      <c r="VGM300" s="226"/>
      <c r="VGN300" s="225"/>
      <c r="VGO300" s="227"/>
      <c r="VGP300" s="228"/>
      <c r="VGQ300" s="229"/>
      <c r="VGS300" s="226"/>
      <c r="VGT300" s="225"/>
      <c r="VGU300" s="227"/>
      <c r="VGV300" s="228"/>
      <c r="VGW300" s="229"/>
      <c r="VGY300" s="226"/>
      <c r="VGZ300" s="225"/>
      <c r="VHA300" s="227"/>
      <c r="VHB300" s="228"/>
      <c r="VHC300" s="229"/>
      <c r="VHE300" s="226"/>
      <c r="VHF300" s="225"/>
      <c r="VHG300" s="227"/>
      <c r="VHH300" s="228"/>
      <c r="VHI300" s="229"/>
      <c r="VHK300" s="226"/>
      <c r="VHL300" s="225"/>
      <c r="VHM300" s="227"/>
      <c r="VHN300" s="228"/>
      <c r="VHO300" s="229"/>
      <c r="VHQ300" s="226"/>
      <c r="VHR300" s="225"/>
      <c r="VHS300" s="227"/>
      <c r="VHT300" s="228"/>
      <c r="VHU300" s="229"/>
      <c r="VHW300" s="226"/>
      <c r="VHX300" s="225"/>
      <c r="VHY300" s="227"/>
      <c r="VHZ300" s="228"/>
      <c r="VIA300" s="229"/>
      <c r="VIC300" s="226"/>
      <c r="VID300" s="225"/>
      <c r="VIE300" s="227"/>
      <c r="VIF300" s="228"/>
      <c r="VIG300" s="229"/>
      <c r="VII300" s="226"/>
      <c r="VIJ300" s="225"/>
      <c r="VIK300" s="227"/>
      <c r="VIL300" s="228"/>
      <c r="VIM300" s="229"/>
      <c r="VIO300" s="226"/>
      <c r="VIP300" s="225"/>
      <c r="VIQ300" s="227"/>
      <c r="VIR300" s="228"/>
      <c r="VIS300" s="229"/>
      <c r="VIU300" s="226"/>
      <c r="VIV300" s="225"/>
      <c r="VIW300" s="227"/>
      <c r="VIX300" s="228"/>
      <c r="VIY300" s="229"/>
      <c r="VJA300" s="226"/>
      <c r="VJB300" s="225"/>
      <c r="VJC300" s="227"/>
      <c r="VJD300" s="228"/>
      <c r="VJE300" s="229"/>
      <c r="VJG300" s="226"/>
      <c r="VJH300" s="225"/>
      <c r="VJI300" s="227"/>
      <c r="VJJ300" s="228"/>
      <c r="VJK300" s="229"/>
      <c r="VJM300" s="226"/>
      <c r="VJN300" s="225"/>
      <c r="VJO300" s="227"/>
      <c r="VJP300" s="228"/>
      <c r="VJQ300" s="229"/>
      <c r="VJS300" s="226"/>
      <c r="VJT300" s="225"/>
      <c r="VJU300" s="227"/>
      <c r="VJV300" s="228"/>
      <c r="VJW300" s="229"/>
      <c r="VJY300" s="226"/>
      <c r="VJZ300" s="225"/>
      <c r="VKA300" s="227"/>
      <c r="VKB300" s="228"/>
      <c r="VKC300" s="229"/>
      <c r="VKE300" s="226"/>
      <c r="VKF300" s="225"/>
      <c r="VKG300" s="227"/>
      <c r="VKH300" s="228"/>
      <c r="VKI300" s="229"/>
      <c r="VKK300" s="226"/>
      <c r="VKL300" s="225"/>
      <c r="VKM300" s="227"/>
      <c r="VKN300" s="228"/>
      <c r="VKO300" s="229"/>
      <c r="VKQ300" s="226"/>
      <c r="VKR300" s="225"/>
      <c r="VKS300" s="227"/>
      <c r="VKT300" s="228"/>
      <c r="VKU300" s="229"/>
      <c r="VKW300" s="226"/>
      <c r="VKX300" s="225"/>
      <c r="VKY300" s="227"/>
      <c r="VKZ300" s="228"/>
      <c r="VLA300" s="229"/>
      <c r="VLC300" s="226"/>
      <c r="VLD300" s="225"/>
      <c r="VLE300" s="227"/>
      <c r="VLF300" s="228"/>
      <c r="VLG300" s="229"/>
      <c r="VLI300" s="226"/>
      <c r="VLJ300" s="225"/>
      <c r="VLK300" s="227"/>
      <c r="VLL300" s="228"/>
      <c r="VLM300" s="229"/>
      <c r="VLO300" s="226"/>
      <c r="VLP300" s="225"/>
      <c r="VLQ300" s="227"/>
      <c r="VLR300" s="228"/>
      <c r="VLS300" s="229"/>
      <c r="VLU300" s="226"/>
      <c r="VLV300" s="225"/>
      <c r="VLW300" s="227"/>
      <c r="VLX300" s="228"/>
      <c r="VLY300" s="229"/>
      <c r="VMA300" s="226"/>
      <c r="VMB300" s="225"/>
      <c r="VMC300" s="227"/>
      <c r="VMD300" s="228"/>
      <c r="VME300" s="229"/>
      <c r="VMG300" s="226"/>
      <c r="VMH300" s="225"/>
      <c r="VMI300" s="227"/>
      <c r="VMJ300" s="228"/>
      <c r="VMK300" s="229"/>
      <c r="VMM300" s="226"/>
      <c r="VMN300" s="225"/>
      <c r="VMO300" s="227"/>
      <c r="VMP300" s="228"/>
      <c r="VMQ300" s="229"/>
      <c r="VMS300" s="226"/>
      <c r="VMT300" s="225"/>
      <c r="VMU300" s="227"/>
      <c r="VMV300" s="228"/>
      <c r="VMW300" s="229"/>
      <c r="VMY300" s="226"/>
      <c r="VMZ300" s="225"/>
      <c r="VNA300" s="227"/>
      <c r="VNB300" s="228"/>
      <c r="VNC300" s="229"/>
      <c r="VNE300" s="226"/>
      <c r="VNF300" s="225"/>
      <c r="VNG300" s="227"/>
      <c r="VNH300" s="228"/>
      <c r="VNI300" s="229"/>
      <c r="VNK300" s="226"/>
      <c r="VNL300" s="225"/>
      <c r="VNM300" s="227"/>
      <c r="VNN300" s="228"/>
      <c r="VNO300" s="229"/>
      <c r="VNQ300" s="226"/>
      <c r="VNR300" s="225"/>
      <c r="VNS300" s="227"/>
      <c r="VNT300" s="228"/>
      <c r="VNU300" s="229"/>
      <c r="VNW300" s="226"/>
      <c r="VNX300" s="225"/>
      <c r="VNY300" s="227"/>
      <c r="VNZ300" s="228"/>
      <c r="VOA300" s="229"/>
      <c r="VOC300" s="226"/>
      <c r="VOD300" s="225"/>
      <c r="VOE300" s="227"/>
      <c r="VOF300" s="228"/>
      <c r="VOG300" s="229"/>
      <c r="VOI300" s="226"/>
      <c r="VOJ300" s="225"/>
      <c r="VOK300" s="227"/>
      <c r="VOL300" s="228"/>
      <c r="VOM300" s="229"/>
      <c r="VOO300" s="226"/>
      <c r="VOP300" s="225"/>
      <c r="VOQ300" s="227"/>
      <c r="VOR300" s="228"/>
      <c r="VOS300" s="229"/>
      <c r="VOU300" s="226"/>
      <c r="VOV300" s="225"/>
      <c r="VOW300" s="227"/>
      <c r="VOX300" s="228"/>
      <c r="VOY300" s="229"/>
      <c r="VPA300" s="226"/>
      <c r="VPB300" s="225"/>
      <c r="VPC300" s="227"/>
      <c r="VPD300" s="228"/>
      <c r="VPE300" s="229"/>
      <c r="VPG300" s="226"/>
      <c r="VPH300" s="225"/>
      <c r="VPI300" s="227"/>
      <c r="VPJ300" s="228"/>
      <c r="VPK300" s="229"/>
      <c r="VPM300" s="226"/>
      <c r="VPN300" s="225"/>
      <c r="VPO300" s="227"/>
      <c r="VPP300" s="228"/>
      <c r="VPQ300" s="229"/>
      <c r="VPS300" s="226"/>
      <c r="VPT300" s="225"/>
      <c r="VPU300" s="227"/>
      <c r="VPV300" s="228"/>
      <c r="VPW300" s="229"/>
      <c r="VPY300" s="226"/>
      <c r="VPZ300" s="225"/>
      <c r="VQA300" s="227"/>
      <c r="VQB300" s="228"/>
      <c r="VQC300" s="229"/>
      <c r="VQE300" s="226"/>
      <c r="VQF300" s="225"/>
      <c r="VQG300" s="227"/>
      <c r="VQH300" s="228"/>
      <c r="VQI300" s="229"/>
      <c r="VQK300" s="226"/>
      <c r="VQL300" s="225"/>
      <c r="VQM300" s="227"/>
      <c r="VQN300" s="228"/>
      <c r="VQO300" s="229"/>
      <c r="VQQ300" s="226"/>
      <c r="VQR300" s="225"/>
      <c r="VQS300" s="227"/>
      <c r="VQT300" s="228"/>
      <c r="VQU300" s="229"/>
      <c r="VQW300" s="226"/>
      <c r="VQX300" s="225"/>
      <c r="VQY300" s="227"/>
      <c r="VQZ300" s="228"/>
      <c r="VRA300" s="229"/>
      <c r="VRC300" s="226"/>
      <c r="VRD300" s="225"/>
      <c r="VRE300" s="227"/>
      <c r="VRF300" s="228"/>
      <c r="VRG300" s="229"/>
      <c r="VRI300" s="226"/>
      <c r="VRJ300" s="225"/>
      <c r="VRK300" s="227"/>
      <c r="VRL300" s="228"/>
      <c r="VRM300" s="229"/>
      <c r="VRO300" s="226"/>
      <c r="VRP300" s="225"/>
      <c r="VRQ300" s="227"/>
      <c r="VRR300" s="228"/>
      <c r="VRS300" s="229"/>
      <c r="VRU300" s="226"/>
      <c r="VRV300" s="225"/>
      <c r="VRW300" s="227"/>
      <c r="VRX300" s="228"/>
      <c r="VRY300" s="229"/>
      <c r="VSA300" s="226"/>
      <c r="VSB300" s="225"/>
      <c r="VSC300" s="227"/>
      <c r="VSD300" s="228"/>
      <c r="VSE300" s="229"/>
      <c r="VSG300" s="226"/>
      <c r="VSH300" s="225"/>
      <c r="VSI300" s="227"/>
      <c r="VSJ300" s="228"/>
      <c r="VSK300" s="229"/>
      <c r="VSM300" s="226"/>
      <c r="VSN300" s="225"/>
      <c r="VSO300" s="227"/>
      <c r="VSP300" s="228"/>
      <c r="VSQ300" s="229"/>
      <c r="VSS300" s="226"/>
      <c r="VST300" s="225"/>
      <c r="VSU300" s="227"/>
      <c r="VSV300" s="228"/>
      <c r="VSW300" s="229"/>
      <c r="VSY300" s="226"/>
      <c r="VSZ300" s="225"/>
      <c r="VTA300" s="227"/>
      <c r="VTB300" s="228"/>
      <c r="VTC300" s="229"/>
      <c r="VTE300" s="226"/>
      <c r="VTF300" s="225"/>
      <c r="VTG300" s="227"/>
      <c r="VTH300" s="228"/>
      <c r="VTI300" s="229"/>
      <c r="VTK300" s="226"/>
      <c r="VTL300" s="225"/>
      <c r="VTM300" s="227"/>
      <c r="VTN300" s="228"/>
      <c r="VTO300" s="229"/>
      <c r="VTQ300" s="226"/>
      <c r="VTR300" s="225"/>
      <c r="VTS300" s="227"/>
      <c r="VTT300" s="228"/>
      <c r="VTU300" s="229"/>
      <c r="VTW300" s="226"/>
      <c r="VTX300" s="225"/>
      <c r="VTY300" s="227"/>
      <c r="VTZ300" s="228"/>
      <c r="VUA300" s="229"/>
      <c r="VUC300" s="226"/>
      <c r="VUD300" s="225"/>
      <c r="VUE300" s="227"/>
      <c r="VUF300" s="228"/>
      <c r="VUG300" s="229"/>
      <c r="VUI300" s="226"/>
      <c r="VUJ300" s="225"/>
      <c r="VUK300" s="227"/>
      <c r="VUL300" s="228"/>
      <c r="VUM300" s="229"/>
      <c r="VUO300" s="226"/>
      <c r="VUP300" s="225"/>
      <c r="VUQ300" s="227"/>
      <c r="VUR300" s="228"/>
      <c r="VUS300" s="229"/>
      <c r="VUU300" s="226"/>
      <c r="VUV300" s="225"/>
      <c r="VUW300" s="227"/>
      <c r="VUX300" s="228"/>
      <c r="VUY300" s="229"/>
      <c r="VVA300" s="226"/>
      <c r="VVB300" s="225"/>
      <c r="VVC300" s="227"/>
      <c r="VVD300" s="228"/>
      <c r="VVE300" s="229"/>
      <c r="VVG300" s="226"/>
      <c r="VVH300" s="225"/>
      <c r="VVI300" s="227"/>
      <c r="VVJ300" s="228"/>
      <c r="VVK300" s="229"/>
      <c r="VVM300" s="226"/>
      <c r="VVN300" s="225"/>
      <c r="VVO300" s="227"/>
      <c r="VVP300" s="228"/>
      <c r="VVQ300" s="229"/>
      <c r="VVS300" s="226"/>
      <c r="VVT300" s="225"/>
      <c r="VVU300" s="227"/>
      <c r="VVV300" s="228"/>
      <c r="VVW300" s="229"/>
      <c r="VVY300" s="226"/>
      <c r="VVZ300" s="225"/>
      <c r="VWA300" s="227"/>
      <c r="VWB300" s="228"/>
      <c r="VWC300" s="229"/>
      <c r="VWE300" s="226"/>
      <c r="VWF300" s="225"/>
      <c r="VWG300" s="227"/>
      <c r="VWH300" s="228"/>
      <c r="VWI300" s="229"/>
      <c r="VWK300" s="226"/>
      <c r="VWL300" s="225"/>
      <c r="VWM300" s="227"/>
      <c r="VWN300" s="228"/>
      <c r="VWO300" s="229"/>
      <c r="VWQ300" s="226"/>
      <c r="VWR300" s="225"/>
      <c r="VWS300" s="227"/>
      <c r="VWT300" s="228"/>
      <c r="VWU300" s="229"/>
      <c r="VWW300" s="226"/>
      <c r="VWX300" s="225"/>
      <c r="VWY300" s="227"/>
      <c r="VWZ300" s="228"/>
      <c r="VXA300" s="229"/>
      <c r="VXC300" s="226"/>
      <c r="VXD300" s="225"/>
      <c r="VXE300" s="227"/>
      <c r="VXF300" s="228"/>
      <c r="VXG300" s="229"/>
      <c r="VXI300" s="226"/>
      <c r="VXJ300" s="225"/>
      <c r="VXK300" s="227"/>
      <c r="VXL300" s="228"/>
      <c r="VXM300" s="229"/>
      <c r="VXO300" s="226"/>
      <c r="VXP300" s="225"/>
      <c r="VXQ300" s="227"/>
      <c r="VXR300" s="228"/>
      <c r="VXS300" s="229"/>
      <c r="VXU300" s="226"/>
      <c r="VXV300" s="225"/>
      <c r="VXW300" s="227"/>
      <c r="VXX300" s="228"/>
      <c r="VXY300" s="229"/>
      <c r="VYA300" s="226"/>
      <c r="VYB300" s="225"/>
      <c r="VYC300" s="227"/>
      <c r="VYD300" s="228"/>
      <c r="VYE300" s="229"/>
      <c r="VYG300" s="226"/>
      <c r="VYH300" s="225"/>
      <c r="VYI300" s="227"/>
      <c r="VYJ300" s="228"/>
      <c r="VYK300" s="229"/>
      <c r="VYM300" s="226"/>
      <c r="VYN300" s="225"/>
      <c r="VYO300" s="227"/>
      <c r="VYP300" s="228"/>
      <c r="VYQ300" s="229"/>
      <c r="VYS300" s="226"/>
      <c r="VYT300" s="225"/>
      <c r="VYU300" s="227"/>
      <c r="VYV300" s="228"/>
      <c r="VYW300" s="229"/>
      <c r="VYY300" s="226"/>
      <c r="VYZ300" s="225"/>
      <c r="VZA300" s="227"/>
      <c r="VZB300" s="228"/>
      <c r="VZC300" s="229"/>
      <c r="VZE300" s="226"/>
      <c r="VZF300" s="225"/>
      <c r="VZG300" s="227"/>
      <c r="VZH300" s="228"/>
      <c r="VZI300" s="229"/>
      <c r="VZK300" s="226"/>
      <c r="VZL300" s="225"/>
      <c r="VZM300" s="227"/>
      <c r="VZN300" s="228"/>
      <c r="VZO300" s="229"/>
      <c r="VZQ300" s="226"/>
      <c r="VZR300" s="225"/>
      <c r="VZS300" s="227"/>
      <c r="VZT300" s="228"/>
      <c r="VZU300" s="229"/>
      <c r="VZW300" s="226"/>
      <c r="VZX300" s="225"/>
      <c r="VZY300" s="227"/>
      <c r="VZZ300" s="228"/>
      <c r="WAA300" s="229"/>
      <c r="WAC300" s="226"/>
      <c r="WAD300" s="225"/>
      <c r="WAE300" s="227"/>
      <c r="WAF300" s="228"/>
      <c r="WAG300" s="229"/>
      <c r="WAI300" s="226"/>
      <c r="WAJ300" s="225"/>
      <c r="WAK300" s="227"/>
      <c r="WAL300" s="228"/>
      <c r="WAM300" s="229"/>
      <c r="WAO300" s="226"/>
      <c r="WAP300" s="225"/>
      <c r="WAQ300" s="227"/>
      <c r="WAR300" s="228"/>
      <c r="WAS300" s="229"/>
      <c r="WAU300" s="226"/>
      <c r="WAV300" s="225"/>
      <c r="WAW300" s="227"/>
      <c r="WAX300" s="228"/>
      <c r="WAY300" s="229"/>
      <c r="WBA300" s="226"/>
      <c r="WBB300" s="225"/>
      <c r="WBC300" s="227"/>
      <c r="WBD300" s="228"/>
      <c r="WBE300" s="229"/>
      <c r="WBG300" s="226"/>
      <c r="WBH300" s="225"/>
      <c r="WBI300" s="227"/>
      <c r="WBJ300" s="228"/>
      <c r="WBK300" s="229"/>
      <c r="WBM300" s="226"/>
      <c r="WBN300" s="225"/>
      <c r="WBO300" s="227"/>
      <c r="WBP300" s="228"/>
      <c r="WBQ300" s="229"/>
      <c r="WBS300" s="226"/>
      <c r="WBT300" s="225"/>
      <c r="WBU300" s="227"/>
      <c r="WBV300" s="228"/>
      <c r="WBW300" s="229"/>
      <c r="WBY300" s="226"/>
      <c r="WBZ300" s="225"/>
      <c r="WCA300" s="227"/>
      <c r="WCB300" s="228"/>
      <c r="WCC300" s="229"/>
      <c r="WCE300" s="226"/>
      <c r="WCF300" s="225"/>
      <c r="WCG300" s="227"/>
      <c r="WCH300" s="228"/>
      <c r="WCI300" s="229"/>
      <c r="WCK300" s="226"/>
      <c r="WCL300" s="225"/>
      <c r="WCM300" s="227"/>
      <c r="WCN300" s="228"/>
      <c r="WCO300" s="229"/>
      <c r="WCQ300" s="226"/>
      <c r="WCR300" s="225"/>
      <c r="WCS300" s="227"/>
      <c r="WCT300" s="228"/>
      <c r="WCU300" s="229"/>
      <c r="WCW300" s="226"/>
      <c r="WCX300" s="225"/>
      <c r="WCY300" s="227"/>
      <c r="WCZ300" s="228"/>
      <c r="WDA300" s="229"/>
      <c r="WDC300" s="226"/>
      <c r="WDD300" s="225"/>
      <c r="WDE300" s="227"/>
      <c r="WDF300" s="228"/>
      <c r="WDG300" s="229"/>
      <c r="WDI300" s="226"/>
      <c r="WDJ300" s="225"/>
      <c r="WDK300" s="227"/>
      <c r="WDL300" s="228"/>
      <c r="WDM300" s="229"/>
      <c r="WDO300" s="226"/>
      <c r="WDP300" s="225"/>
      <c r="WDQ300" s="227"/>
      <c r="WDR300" s="228"/>
      <c r="WDS300" s="229"/>
      <c r="WDU300" s="226"/>
      <c r="WDV300" s="225"/>
      <c r="WDW300" s="227"/>
      <c r="WDX300" s="228"/>
      <c r="WDY300" s="229"/>
      <c r="WEA300" s="226"/>
      <c r="WEB300" s="225"/>
      <c r="WEC300" s="227"/>
      <c r="WED300" s="228"/>
      <c r="WEE300" s="229"/>
      <c r="WEG300" s="226"/>
      <c r="WEH300" s="225"/>
      <c r="WEI300" s="227"/>
      <c r="WEJ300" s="228"/>
      <c r="WEK300" s="229"/>
      <c r="WEM300" s="226"/>
      <c r="WEN300" s="225"/>
      <c r="WEO300" s="227"/>
      <c r="WEP300" s="228"/>
      <c r="WEQ300" s="229"/>
      <c r="WES300" s="226"/>
      <c r="WET300" s="225"/>
      <c r="WEU300" s="227"/>
      <c r="WEV300" s="228"/>
      <c r="WEW300" s="229"/>
      <c r="WEY300" s="226"/>
      <c r="WEZ300" s="225"/>
      <c r="WFA300" s="227"/>
      <c r="WFB300" s="228"/>
      <c r="WFC300" s="229"/>
      <c r="WFE300" s="226"/>
      <c r="WFF300" s="225"/>
      <c r="WFG300" s="227"/>
      <c r="WFH300" s="228"/>
      <c r="WFI300" s="229"/>
      <c r="WFK300" s="226"/>
      <c r="WFL300" s="225"/>
      <c r="WFM300" s="227"/>
      <c r="WFN300" s="228"/>
      <c r="WFO300" s="229"/>
      <c r="WFQ300" s="226"/>
      <c r="WFR300" s="225"/>
      <c r="WFS300" s="227"/>
      <c r="WFT300" s="228"/>
      <c r="WFU300" s="229"/>
      <c r="WFW300" s="226"/>
      <c r="WFX300" s="225"/>
      <c r="WFY300" s="227"/>
      <c r="WFZ300" s="228"/>
      <c r="WGA300" s="229"/>
      <c r="WGC300" s="226"/>
      <c r="WGD300" s="225"/>
      <c r="WGE300" s="227"/>
      <c r="WGF300" s="228"/>
      <c r="WGG300" s="229"/>
      <c r="WGI300" s="226"/>
      <c r="WGJ300" s="225"/>
      <c r="WGK300" s="227"/>
      <c r="WGL300" s="228"/>
      <c r="WGM300" s="229"/>
      <c r="WGO300" s="226"/>
      <c r="WGP300" s="225"/>
      <c r="WGQ300" s="227"/>
      <c r="WGR300" s="228"/>
      <c r="WGS300" s="229"/>
      <c r="WGU300" s="226"/>
      <c r="WGV300" s="225"/>
      <c r="WGW300" s="227"/>
      <c r="WGX300" s="228"/>
      <c r="WGY300" s="229"/>
      <c r="WHA300" s="226"/>
      <c r="WHB300" s="225"/>
      <c r="WHC300" s="227"/>
      <c r="WHD300" s="228"/>
      <c r="WHE300" s="229"/>
      <c r="WHG300" s="226"/>
      <c r="WHH300" s="225"/>
      <c r="WHI300" s="227"/>
      <c r="WHJ300" s="228"/>
      <c r="WHK300" s="229"/>
      <c r="WHM300" s="226"/>
      <c r="WHN300" s="225"/>
      <c r="WHO300" s="227"/>
      <c r="WHP300" s="228"/>
      <c r="WHQ300" s="229"/>
      <c r="WHS300" s="226"/>
      <c r="WHT300" s="225"/>
      <c r="WHU300" s="227"/>
      <c r="WHV300" s="228"/>
      <c r="WHW300" s="229"/>
      <c r="WHY300" s="226"/>
      <c r="WHZ300" s="225"/>
      <c r="WIA300" s="227"/>
      <c r="WIB300" s="228"/>
      <c r="WIC300" s="229"/>
      <c r="WIE300" s="226"/>
      <c r="WIF300" s="225"/>
      <c r="WIG300" s="227"/>
      <c r="WIH300" s="228"/>
      <c r="WII300" s="229"/>
      <c r="WIK300" s="226"/>
      <c r="WIL300" s="225"/>
      <c r="WIM300" s="227"/>
      <c r="WIN300" s="228"/>
      <c r="WIO300" s="229"/>
      <c r="WIQ300" s="226"/>
      <c r="WIR300" s="225"/>
      <c r="WIS300" s="227"/>
      <c r="WIT300" s="228"/>
      <c r="WIU300" s="229"/>
      <c r="WIW300" s="226"/>
      <c r="WIX300" s="225"/>
      <c r="WIY300" s="227"/>
      <c r="WIZ300" s="228"/>
      <c r="WJA300" s="229"/>
      <c r="WJC300" s="226"/>
      <c r="WJD300" s="225"/>
      <c r="WJE300" s="227"/>
      <c r="WJF300" s="228"/>
      <c r="WJG300" s="229"/>
      <c r="WJI300" s="226"/>
      <c r="WJJ300" s="225"/>
      <c r="WJK300" s="227"/>
      <c r="WJL300" s="228"/>
      <c r="WJM300" s="229"/>
      <c r="WJO300" s="226"/>
      <c r="WJP300" s="225"/>
      <c r="WJQ300" s="227"/>
      <c r="WJR300" s="228"/>
      <c r="WJS300" s="229"/>
      <c r="WJU300" s="226"/>
      <c r="WJV300" s="225"/>
      <c r="WJW300" s="227"/>
      <c r="WJX300" s="228"/>
      <c r="WJY300" s="229"/>
      <c r="WKA300" s="226"/>
      <c r="WKB300" s="225"/>
      <c r="WKC300" s="227"/>
      <c r="WKD300" s="228"/>
      <c r="WKE300" s="229"/>
      <c r="WKG300" s="226"/>
      <c r="WKH300" s="225"/>
      <c r="WKI300" s="227"/>
      <c r="WKJ300" s="228"/>
      <c r="WKK300" s="229"/>
      <c r="WKM300" s="226"/>
      <c r="WKN300" s="225"/>
      <c r="WKO300" s="227"/>
      <c r="WKP300" s="228"/>
      <c r="WKQ300" s="229"/>
      <c r="WKS300" s="226"/>
      <c r="WKT300" s="225"/>
      <c r="WKU300" s="227"/>
      <c r="WKV300" s="228"/>
      <c r="WKW300" s="229"/>
      <c r="WKY300" s="226"/>
      <c r="WKZ300" s="225"/>
      <c r="WLA300" s="227"/>
      <c r="WLB300" s="228"/>
      <c r="WLC300" s="229"/>
      <c r="WLE300" s="226"/>
      <c r="WLF300" s="225"/>
      <c r="WLG300" s="227"/>
      <c r="WLH300" s="228"/>
      <c r="WLI300" s="229"/>
      <c r="WLK300" s="226"/>
      <c r="WLL300" s="225"/>
      <c r="WLM300" s="227"/>
      <c r="WLN300" s="228"/>
      <c r="WLO300" s="229"/>
      <c r="WLQ300" s="226"/>
      <c r="WLR300" s="225"/>
      <c r="WLS300" s="227"/>
      <c r="WLT300" s="228"/>
      <c r="WLU300" s="229"/>
      <c r="WLW300" s="226"/>
      <c r="WLX300" s="225"/>
      <c r="WLY300" s="227"/>
      <c r="WLZ300" s="228"/>
      <c r="WMA300" s="229"/>
      <c r="WMC300" s="226"/>
      <c r="WMD300" s="225"/>
      <c r="WME300" s="227"/>
      <c r="WMF300" s="228"/>
      <c r="WMG300" s="229"/>
      <c r="WMI300" s="226"/>
      <c r="WMJ300" s="225"/>
      <c r="WMK300" s="227"/>
      <c r="WML300" s="228"/>
      <c r="WMM300" s="229"/>
      <c r="WMO300" s="226"/>
      <c r="WMP300" s="225"/>
      <c r="WMQ300" s="227"/>
      <c r="WMR300" s="228"/>
      <c r="WMS300" s="229"/>
      <c r="WMU300" s="226"/>
      <c r="WMV300" s="225"/>
      <c r="WMW300" s="227"/>
      <c r="WMX300" s="228"/>
      <c r="WMY300" s="229"/>
      <c r="WNA300" s="226"/>
      <c r="WNB300" s="225"/>
      <c r="WNC300" s="227"/>
      <c r="WND300" s="228"/>
      <c r="WNE300" s="229"/>
      <c r="WNG300" s="226"/>
      <c r="WNH300" s="225"/>
      <c r="WNI300" s="227"/>
      <c r="WNJ300" s="228"/>
      <c r="WNK300" s="229"/>
      <c r="WNM300" s="226"/>
      <c r="WNN300" s="225"/>
      <c r="WNO300" s="227"/>
      <c r="WNP300" s="228"/>
      <c r="WNQ300" s="229"/>
      <c r="WNS300" s="226"/>
      <c r="WNT300" s="225"/>
      <c r="WNU300" s="227"/>
      <c r="WNV300" s="228"/>
      <c r="WNW300" s="229"/>
      <c r="WNY300" s="226"/>
      <c r="WNZ300" s="225"/>
      <c r="WOA300" s="227"/>
      <c r="WOB300" s="228"/>
      <c r="WOC300" s="229"/>
      <c r="WOE300" s="226"/>
      <c r="WOF300" s="225"/>
      <c r="WOG300" s="227"/>
      <c r="WOH300" s="228"/>
      <c r="WOI300" s="229"/>
      <c r="WOK300" s="226"/>
      <c r="WOL300" s="225"/>
      <c r="WOM300" s="227"/>
      <c r="WON300" s="228"/>
      <c r="WOO300" s="229"/>
      <c r="WOQ300" s="226"/>
      <c r="WOR300" s="225"/>
      <c r="WOS300" s="227"/>
      <c r="WOT300" s="228"/>
      <c r="WOU300" s="229"/>
      <c r="WOW300" s="226"/>
      <c r="WOX300" s="225"/>
      <c r="WOY300" s="227"/>
      <c r="WOZ300" s="228"/>
      <c r="WPA300" s="229"/>
      <c r="WPC300" s="226"/>
      <c r="WPD300" s="225"/>
      <c r="WPE300" s="227"/>
      <c r="WPF300" s="228"/>
      <c r="WPG300" s="229"/>
      <c r="WPI300" s="226"/>
      <c r="WPJ300" s="225"/>
      <c r="WPK300" s="227"/>
      <c r="WPL300" s="228"/>
      <c r="WPM300" s="229"/>
      <c r="WPO300" s="226"/>
      <c r="WPP300" s="225"/>
      <c r="WPQ300" s="227"/>
      <c r="WPR300" s="228"/>
      <c r="WPS300" s="229"/>
      <c r="WPU300" s="226"/>
      <c r="WPV300" s="225"/>
      <c r="WPW300" s="227"/>
      <c r="WPX300" s="228"/>
      <c r="WPY300" s="229"/>
      <c r="WQA300" s="226"/>
      <c r="WQB300" s="225"/>
      <c r="WQC300" s="227"/>
      <c r="WQD300" s="228"/>
      <c r="WQE300" s="229"/>
      <c r="WQG300" s="226"/>
      <c r="WQH300" s="225"/>
      <c r="WQI300" s="227"/>
      <c r="WQJ300" s="228"/>
      <c r="WQK300" s="229"/>
      <c r="WQM300" s="226"/>
      <c r="WQN300" s="225"/>
      <c r="WQO300" s="227"/>
      <c r="WQP300" s="228"/>
      <c r="WQQ300" s="229"/>
      <c r="WQS300" s="226"/>
      <c r="WQT300" s="225"/>
      <c r="WQU300" s="227"/>
      <c r="WQV300" s="228"/>
      <c r="WQW300" s="229"/>
      <c r="WQY300" s="226"/>
      <c r="WQZ300" s="225"/>
      <c r="WRA300" s="227"/>
      <c r="WRB300" s="228"/>
      <c r="WRC300" s="229"/>
      <c r="WRE300" s="226"/>
      <c r="WRF300" s="225"/>
      <c r="WRG300" s="227"/>
      <c r="WRH300" s="228"/>
      <c r="WRI300" s="229"/>
      <c r="WRK300" s="226"/>
      <c r="WRL300" s="225"/>
      <c r="WRM300" s="227"/>
      <c r="WRN300" s="228"/>
      <c r="WRO300" s="229"/>
      <c r="WRQ300" s="226"/>
      <c r="WRR300" s="225"/>
      <c r="WRS300" s="227"/>
      <c r="WRT300" s="228"/>
      <c r="WRU300" s="229"/>
      <c r="WRW300" s="226"/>
      <c r="WRX300" s="225"/>
      <c r="WRY300" s="227"/>
      <c r="WRZ300" s="228"/>
      <c r="WSA300" s="229"/>
      <c r="WSC300" s="226"/>
      <c r="WSD300" s="225"/>
      <c r="WSE300" s="227"/>
      <c r="WSF300" s="228"/>
      <c r="WSG300" s="229"/>
      <c r="WSI300" s="226"/>
      <c r="WSJ300" s="225"/>
      <c r="WSK300" s="227"/>
      <c r="WSL300" s="228"/>
      <c r="WSM300" s="229"/>
      <c r="WSO300" s="226"/>
      <c r="WSP300" s="225"/>
      <c r="WSQ300" s="227"/>
      <c r="WSR300" s="228"/>
      <c r="WSS300" s="229"/>
      <c r="WSU300" s="226"/>
      <c r="WSV300" s="225"/>
      <c r="WSW300" s="227"/>
      <c r="WSX300" s="228"/>
      <c r="WSY300" s="229"/>
      <c r="WTA300" s="226"/>
      <c r="WTB300" s="225"/>
      <c r="WTC300" s="227"/>
      <c r="WTD300" s="228"/>
      <c r="WTE300" s="229"/>
      <c r="WTG300" s="226"/>
      <c r="WTH300" s="225"/>
      <c r="WTI300" s="227"/>
      <c r="WTJ300" s="228"/>
      <c r="WTK300" s="229"/>
      <c r="WTM300" s="226"/>
      <c r="WTN300" s="225"/>
      <c r="WTO300" s="227"/>
      <c r="WTP300" s="228"/>
      <c r="WTQ300" s="229"/>
      <c r="WTS300" s="226"/>
      <c r="WTT300" s="225"/>
      <c r="WTU300" s="227"/>
      <c r="WTV300" s="228"/>
      <c r="WTW300" s="229"/>
      <c r="WTY300" s="226"/>
      <c r="WTZ300" s="225"/>
      <c r="WUA300" s="227"/>
      <c r="WUB300" s="228"/>
      <c r="WUC300" s="229"/>
      <c r="WUE300" s="226"/>
      <c r="WUF300" s="225"/>
      <c r="WUG300" s="227"/>
      <c r="WUH300" s="228"/>
      <c r="WUI300" s="229"/>
      <c r="WUK300" s="226"/>
      <c r="WUL300" s="225"/>
      <c r="WUM300" s="227"/>
      <c r="WUN300" s="228"/>
      <c r="WUO300" s="229"/>
      <c r="WUQ300" s="226"/>
      <c r="WUR300" s="225"/>
      <c r="WUS300" s="227"/>
      <c r="WUT300" s="228"/>
      <c r="WUU300" s="229"/>
      <c r="WUW300" s="226"/>
      <c r="WUX300" s="225"/>
      <c r="WUY300" s="227"/>
      <c r="WUZ300" s="228"/>
      <c r="WVA300" s="229"/>
      <c r="WVC300" s="226"/>
      <c r="WVD300" s="225"/>
      <c r="WVE300" s="227"/>
      <c r="WVF300" s="228"/>
      <c r="WVG300" s="229"/>
      <c r="WVI300" s="226"/>
      <c r="WVJ300" s="225"/>
      <c r="WVK300" s="227"/>
      <c r="WVL300" s="228"/>
      <c r="WVM300" s="229"/>
      <c r="WVO300" s="226"/>
      <c r="WVP300" s="225"/>
      <c r="WVQ300" s="227"/>
      <c r="WVR300" s="228"/>
      <c r="WVS300" s="229"/>
      <c r="WVU300" s="226"/>
      <c r="WVV300" s="225"/>
      <c r="WVW300" s="227"/>
      <c r="WVX300" s="228"/>
      <c r="WVY300" s="229"/>
      <c r="WWA300" s="226"/>
      <c r="WWB300" s="225"/>
      <c r="WWC300" s="227"/>
      <c r="WWD300" s="228"/>
      <c r="WWE300" s="229"/>
      <c r="WWG300" s="226"/>
      <c r="WWH300" s="225"/>
      <c r="WWI300" s="227"/>
      <c r="WWJ300" s="228"/>
      <c r="WWK300" s="229"/>
      <c r="WWM300" s="226"/>
      <c r="WWN300" s="225"/>
      <c r="WWO300" s="227"/>
      <c r="WWP300" s="228"/>
      <c r="WWQ300" s="229"/>
      <c r="WWS300" s="226"/>
      <c r="WWT300" s="225"/>
      <c r="WWU300" s="227"/>
      <c r="WWV300" s="228"/>
      <c r="WWW300" s="229"/>
      <c r="WWY300" s="226"/>
      <c r="WWZ300" s="225"/>
      <c r="WXA300" s="227"/>
      <c r="WXB300" s="228"/>
      <c r="WXC300" s="229"/>
      <c r="WXE300" s="226"/>
      <c r="WXF300" s="225"/>
      <c r="WXG300" s="227"/>
      <c r="WXH300" s="228"/>
      <c r="WXI300" s="229"/>
      <c r="WXK300" s="226"/>
      <c r="WXL300" s="225"/>
      <c r="WXM300" s="227"/>
      <c r="WXN300" s="228"/>
      <c r="WXO300" s="229"/>
      <c r="WXQ300" s="226"/>
      <c r="WXR300" s="225"/>
      <c r="WXS300" s="227"/>
      <c r="WXT300" s="228"/>
      <c r="WXU300" s="229"/>
      <c r="WXW300" s="226"/>
      <c r="WXX300" s="225"/>
      <c r="WXY300" s="227"/>
      <c r="WXZ300" s="228"/>
      <c r="WYA300" s="229"/>
      <c r="WYC300" s="226"/>
      <c r="WYD300" s="225"/>
      <c r="WYE300" s="227"/>
      <c r="WYF300" s="228"/>
      <c r="WYG300" s="229"/>
      <c r="WYI300" s="226"/>
      <c r="WYJ300" s="225"/>
      <c r="WYK300" s="227"/>
      <c r="WYL300" s="228"/>
      <c r="WYM300" s="229"/>
      <c r="WYO300" s="226"/>
      <c r="WYP300" s="225"/>
      <c r="WYQ300" s="227"/>
      <c r="WYR300" s="228"/>
      <c r="WYS300" s="229"/>
      <c r="WYU300" s="226"/>
      <c r="WYV300" s="225"/>
      <c r="WYW300" s="227"/>
      <c r="WYX300" s="228"/>
      <c r="WYY300" s="229"/>
      <c r="WZA300" s="226"/>
      <c r="WZB300" s="225"/>
      <c r="WZC300" s="227"/>
      <c r="WZD300" s="228"/>
      <c r="WZE300" s="229"/>
      <c r="WZG300" s="226"/>
      <c r="WZH300" s="225"/>
      <c r="WZI300" s="227"/>
      <c r="WZJ300" s="228"/>
      <c r="WZK300" s="229"/>
      <c r="WZM300" s="226"/>
      <c r="WZN300" s="225"/>
      <c r="WZO300" s="227"/>
      <c r="WZP300" s="228"/>
      <c r="WZQ300" s="229"/>
      <c r="WZS300" s="226"/>
      <c r="WZT300" s="225"/>
      <c r="WZU300" s="227"/>
      <c r="WZV300" s="228"/>
      <c r="WZW300" s="229"/>
      <c r="WZY300" s="226"/>
      <c r="WZZ300" s="225"/>
      <c r="XAA300" s="227"/>
      <c r="XAB300" s="228"/>
      <c r="XAC300" s="229"/>
      <c r="XAE300" s="226"/>
      <c r="XAF300" s="225"/>
      <c r="XAG300" s="227"/>
      <c r="XAH300" s="228"/>
      <c r="XAI300" s="229"/>
      <c r="XAK300" s="226"/>
      <c r="XAL300" s="225"/>
      <c r="XAM300" s="227"/>
      <c r="XAN300" s="228"/>
      <c r="XAO300" s="229"/>
      <c r="XAQ300" s="226"/>
      <c r="XAR300" s="225"/>
      <c r="XAS300" s="227"/>
      <c r="XAT300" s="228"/>
      <c r="XAU300" s="229"/>
      <c r="XAW300" s="226"/>
      <c r="XAX300" s="225"/>
      <c r="XAY300" s="227"/>
      <c r="XAZ300" s="228"/>
      <c r="XBA300" s="229"/>
      <c r="XBC300" s="226"/>
      <c r="XBD300" s="225"/>
      <c r="XBE300" s="227"/>
      <c r="XBF300" s="228"/>
      <c r="XBG300" s="229"/>
      <c r="XBI300" s="226"/>
      <c r="XBJ300" s="225"/>
      <c r="XBK300" s="227"/>
      <c r="XBL300" s="228"/>
      <c r="XBM300" s="229"/>
      <c r="XBO300" s="226"/>
      <c r="XBP300" s="225"/>
      <c r="XBQ300" s="227"/>
      <c r="XBR300" s="228"/>
      <c r="XBS300" s="229"/>
      <c r="XBU300" s="226"/>
      <c r="XBV300" s="225"/>
      <c r="XBW300" s="227"/>
      <c r="XBX300" s="228"/>
      <c r="XBY300" s="229"/>
      <c r="XCA300" s="226"/>
      <c r="XCB300" s="225"/>
      <c r="XCC300" s="227"/>
      <c r="XCD300" s="228"/>
      <c r="XCE300" s="229"/>
      <c r="XCG300" s="226"/>
      <c r="XCH300" s="225"/>
      <c r="XCI300" s="227"/>
      <c r="XCJ300" s="228"/>
      <c r="XCK300" s="229"/>
      <c r="XCM300" s="226"/>
      <c r="XCN300" s="225"/>
      <c r="XCO300" s="227"/>
      <c r="XCP300" s="228"/>
      <c r="XCQ300" s="229"/>
      <c r="XCS300" s="226"/>
      <c r="XCT300" s="225"/>
      <c r="XCU300" s="227"/>
      <c r="XCV300" s="228"/>
      <c r="XCW300" s="229"/>
      <c r="XCY300" s="226"/>
      <c r="XCZ300" s="225"/>
      <c r="XDA300" s="227"/>
      <c r="XDB300" s="228"/>
      <c r="XDC300" s="229"/>
      <c r="XDE300" s="226"/>
      <c r="XDF300" s="225"/>
      <c r="XDG300" s="227"/>
      <c r="XDH300" s="228"/>
      <c r="XDI300" s="229"/>
      <c r="XDK300" s="226"/>
      <c r="XDL300" s="225"/>
      <c r="XDM300" s="227"/>
      <c r="XDN300" s="228"/>
      <c r="XDO300" s="229"/>
      <c r="XDQ300" s="226"/>
      <c r="XDR300" s="225"/>
      <c r="XDS300" s="227"/>
      <c r="XDT300" s="228"/>
      <c r="XDU300" s="229"/>
      <c r="XDW300" s="226"/>
      <c r="XDX300" s="225"/>
      <c r="XDY300" s="227"/>
      <c r="XDZ300" s="228"/>
      <c r="XEA300" s="229"/>
      <c r="XEC300" s="226"/>
      <c r="XED300" s="225"/>
      <c r="XEE300" s="227"/>
      <c r="XEF300" s="228"/>
      <c r="XEG300" s="229"/>
      <c r="XEI300" s="226"/>
      <c r="XEJ300" s="225"/>
      <c r="XEK300" s="227"/>
      <c r="XEL300" s="228"/>
      <c r="XEM300" s="229"/>
      <c r="XEO300" s="226"/>
      <c r="XEP300" s="225"/>
      <c r="XEQ300" s="227"/>
      <c r="XER300" s="228"/>
      <c r="XES300" s="229"/>
      <c r="XEU300" s="226"/>
      <c r="XEV300" s="225"/>
      <c r="XEW300" s="227"/>
      <c r="XEX300" s="228"/>
      <c r="XEY300" s="229"/>
      <c r="XFA300" s="226"/>
      <c r="XFB300" s="225"/>
      <c r="XFC300" s="227"/>
      <c r="XFD300" s="228"/>
    </row>
    <row r="301" spans="1:3071 3073:6143 6145:9215 9217:12287 12289:15359 15361:16384" ht="54" customHeight="1">
      <c r="A301" s="197"/>
      <c r="B301" s="198"/>
      <c r="C301" s="197">
        <v>2010</v>
      </c>
      <c r="D301" s="199" t="s">
        <v>153</v>
      </c>
      <c r="E301" s="278">
        <v>476</v>
      </c>
      <c r="F301" s="278"/>
      <c r="G301" s="278">
        <v>476</v>
      </c>
      <c r="H301" s="278"/>
      <c r="I301" s="278"/>
      <c r="J301" s="278"/>
    </row>
    <row r="302" spans="1:3071 3073:6143 6145:9215 9217:12287 12289:15359 15361:16384" ht="15.75">
      <c r="A302" s="197"/>
      <c r="B302" s="198"/>
      <c r="C302" s="197">
        <v>4110</v>
      </c>
      <c r="D302" s="200" t="s">
        <v>127</v>
      </c>
      <c r="E302" s="278"/>
      <c r="F302" s="278"/>
      <c r="G302" s="278"/>
      <c r="H302" s="278">
        <v>70</v>
      </c>
      <c r="I302" s="278"/>
      <c r="J302" s="278">
        <v>70</v>
      </c>
    </row>
    <row r="303" spans="1:3071 3073:6143 6145:9215 9217:12287 12289:15359 15361:16384" ht="15.75">
      <c r="A303" s="197"/>
      <c r="B303" s="198"/>
      <c r="C303" s="197">
        <v>4120</v>
      </c>
      <c r="D303" s="203" t="s">
        <v>121</v>
      </c>
      <c r="E303" s="278"/>
      <c r="F303" s="278"/>
      <c r="G303" s="278"/>
      <c r="H303" s="278">
        <v>10</v>
      </c>
      <c r="I303" s="278"/>
      <c r="J303" s="278">
        <v>10</v>
      </c>
    </row>
    <row r="304" spans="1:3071 3073:6143 6145:9215 9217:12287 12289:15359 15361:16384" ht="15.75">
      <c r="A304" s="197"/>
      <c r="B304" s="198"/>
      <c r="C304" s="197">
        <v>4170</v>
      </c>
      <c r="D304" s="200" t="s">
        <v>155</v>
      </c>
      <c r="E304" s="282"/>
      <c r="F304" s="278"/>
      <c r="G304" s="282"/>
      <c r="H304" s="278">
        <v>396</v>
      </c>
      <c r="I304" s="278"/>
      <c r="J304" s="278">
        <v>396</v>
      </c>
    </row>
    <row r="305" spans="1:10" ht="24" customHeight="1">
      <c r="A305" s="209"/>
      <c r="B305" s="194">
        <v>85504</v>
      </c>
      <c r="C305" s="195"/>
      <c r="D305" s="210" t="s">
        <v>172</v>
      </c>
      <c r="E305" s="277">
        <f>E306</f>
        <v>434000</v>
      </c>
      <c r="F305" s="277">
        <f>SUM(F307:F312)</f>
        <v>0</v>
      </c>
      <c r="G305" s="277">
        <f>G306</f>
        <v>434000</v>
      </c>
      <c r="H305" s="277">
        <f>SUM(H307:H312)</f>
        <v>434000</v>
      </c>
      <c r="I305" s="277">
        <f>SUM(I307:I312)</f>
        <v>0</v>
      </c>
      <c r="J305" s="277">
        <f>SUM(J307:J312)</f>
        <v>434000</v>
      </c>
    </row>
    <row r="306" spans="1:10" ht="51.75">
      <c r="A306" s="245"/>
      <c r="B306" s="246"/>
      <c r="C306" s="245">
        <v>2010</v>
      </c>
      <c r="D306" s="199" t="s">
        <v>153</v>
      </c>
      <c r="E306" s="278">
        <v>434000</v>
      </c>
      <c r="F306" s="278">
        <v>0</v>
      </c>
      <c r="G306" s="278">
        <f>E306+F306</f>
        <v>434000</v>
      </c>
      <c r="H306" s="278"/>
      <c r="I306" s="278"/>
      <c r="J306" s="278"/>
    </row>
    <row r="307" spans="1:10" ht="15.75">
      <c r="A307" s="245"/>
      <c r="B307" s="246"/>
      <c r="C307" s="245">
        <v>3110</v>
      </c>
      <c r="D307" s="200" t="s">
        <v>126</v>
      </c>
      <c r="E307" s="278"/>
      <c r="F307" s="278"/>
      <c r="G307" s="278"/>
      <c r="H307" s="278">
        <v>418000</v>
      </c>
      <c r="I307" s="278">
        <v>0</v>
      </c>
      <c r="J307" s="278">
        <f>H307+I307</f>
        <v>418000</v>
      </c>
    </row>
    <row r="308" spans="1:10" ht="15.75">
      <c r="A308" s="245"/>
      <c r="B308" s="246"/>
      <c r="C308" s="245">
        <v>4010</v>
      </c>
      <c r="D308" s="200" t="s">
        <v>118</v>
      </c>
      <c r="E308" s="198"/>
      <c r="F308" s="278"/>
      <c r="G308" s="198"/>
      <c r="H308" s="278">
        <v>11675.63</v>
      </c>
      <c r="I308" s="278">
        <v>-1122</v>
      </c>
      <c r="J308" s="278">
        <f>H308+I308</f>
        <v>10553.63</v>
      </c>
    </row>
    <row r="309" spans="1:10" ht="15.75">
      <c r="A309" s="245"/>
      <c r="B309" s="246"/>
      <c r="C309" s="245">
        <v>4110</v>
      </c>
      <c r="D309" s="200" t="s">
        <v>127</v>
      </c>
      <c r="E309" s="198"/>
      <c r="F309" s="278"/>
      <c r="G309" s="198"/>
      <c r="H309" s="278">
        <v>2038.48</v>
      </c>
      <c r="I309" s="278">
        <v>0</v>
      </c>
      <c r="J309" s="278">
        <f t="shared" ref="J309:J312" si="8">H309+I309</f>
        <v>2038.48</v>
      </c>
    </row>
    <row r="310" spans="1:10" ht="15.75">
      <c r="A310" s="245"/>
      <c r="B310" s="246"/>
      <c r="C310" s="245">
        <v>4120</v>
      </c>
      <c r="D310" s="203" t="s">
        <v>121</v>
      </c>
      <c r="E310" s="278"/>
      <c r="F310" s="278"/>
      <c r="G310" s="278"/>
      <c r="H310" s="278">
        <v>285.89</v>
      </c>
      <c r="I310" s="278">
        <v>0</v>
      </c>
      <c r="J310" s="278">
        <f t="shared" si="8"/>
        <v>285.89</v>
      </c>
    </row>
    <row r="311" spans="1:10" ht="15.75">
      <c r="A311" s="245"/>
      <c r="B311" s="246"/>
      <c r="C311" s="245">
        <v>4170</v>
      </c>
      <c r="D311" s="200" t="s">
        <v>155</v>
      </c>
      <c r="E311" s="282"/>
      <c r="F311" s="278"/>
      <c r="G311" s="282"/>
      <c r="H311" s="278"/>
      <c r="I311" s="278">
        <v>1162</v>
      </c>
      <c r="J311" s="278">
        <f t="shared" si="8"/>
        <v>1162</v>
      </c>
    </row>
    <row r="312" spans="1:10" ht="15.75">
      <c r="A312" s="245"/>
      <c r="B312" s="246"/>
      <c r="C312" s="245">
        <v>4300</v>
      </c>
      <c r="D312" s="203" t="s">
        <v>17</v>
      </c>
      <c r="E312" s="198"/>
      <c r="F312" s="278"/>
      <c r="G312" s="198"/>
      <c r="H312" s="278">
        <v>2000</v>
      </c>
      <c r="I312" s="278">
        <v>-40</v>
      </c>
      <c r="J312" s="278">
        <f t="shared" si="8"/>
        <v>1960</v>
      </c>
    </row>
    <row r="313" spans="1:10" ht="36" customHeight="1">
      <c r="A313" s="219"/>
      <c r="B313" s="219"/>
      <c r="C313" s="219"/>
      <c r="D313" s="220" t="s">
        <v>137</v>
      </c>
      <c r="E313" s="286">
        <f t="shared" ref="E313:J313" si="9">E211+E222+E253+E271+E245+E202+E237</f>
        <v>8212705.6200000001</v>
      </c>
      <c r="F313" s="286">
        <f t="shared" si="9"/>
        <v>0</v>
      </c>
      <c r="G313" s="286">
        <f t="shared" si="9"/>
        <v>8213275.5599999996</v>
      </c>
      <c r="H313" s="286">
        <f t="shared" si="9"/>
        <v>8212705.6200000001</v>
      </c>
      <c r="I313" s="286">
        <f t="shared" si="9"/>
        <v>569.93999999999983</v>
      </c>
      <c r="J313" s="286">
        <f t="shared" si="9"/>
        <v>8213275.5599999996</v>
      </c>
    </row>
    <row r="314" spans="1:10" ht="9" customHeight="1">
      <c r="A314" s="221"/>
      <c r="B314" s="221"/>
      <c r="C314" s="221"/>
      <c r="D314" s="222"/>
      <c r="E314" s="223"/>
      <c r="F314" s="224"/>
      <c r="G314" s="270"/>
    </row>
    <row r="315" spans="1:10" ht="36" customHeight="1" thickBot="1">
      <c r="A315" s="221"/>
      <c r="B315" s="221"/>
      <c r="C315" s="221"/>
      <c r="D315" s="222"/>
      <c r="E315" s="223"/>
      <c r="F315" s="224"/>
      <c r="G315" s="271"/>
    </row>
    <row r="316" spans="1:10" ht="36" customHeight="1" thickBot="1">
      <c r="A316" s="221"/>
      <c r="B316" s="221"/>
      <c r="C316" s="221"/>
      <c r="D316" s="222"/>
      <c r="E316" s="223"/>
      <c r="F316" s="224"/>
      <c r="G316" s="272"/>
    </row>
    <row r="317" spans="1:10" ht="36" customHeight="1">
      <c r="A317" s="363"/>
      <c r="B317" s="363"/>
      <c r="C317" s="363"/>
      <c r="D317" s="363"/>
      <c r="E317" s="363"/>
      <c r="F317" s="363"/>
      <c r="G317" s="273"/>
    </row>
    <row r="318" spans="1:10" ht="38.25" customHeight="1">
      <c r="A318" s="243"/>
      <c r="B318" s="243"/>
      <c r="C318" s="243"/>
      <c r="D318" s="247"/>
      <c r="E318" s="243"/>
      <c r="F318" s="243"/>
      <c r="G318" s="243"/>
    </row>
    <row r="319" spans="1:10" ht="31.5" customHeight="1">
      <c r="A319" s="361"/>
      <c r="B319" s="361"/>
      <c r="C319" s="361"/>
      <c r="D319" s="361"/>
      <c r="E319" s="361"/>
      <c r="F319" s="361"/>
    </row>
    <row r="320" spans="1:10" ht="18.75" customHeight="1">
      <c r="A320" s="362"/>
      <c r="B320" s="362"/>
      <c r="C320" s="362"/>
      <c r="D320" s="362"/>
      <c r="E320" s="362"/>
      <c r="F320" s="362"/>
    </row>
    <row r="321" spans="1:7" ht="18.75" customHeight="1">
      <c r="A321" s="77"/>
      <c r="B321" s="78"/>
      <c r="C321" s="78"/>
      <c r="D321" s="78"/>
      <c r="E321" s="80"/>
      <c r="F321" s="81"/>
      <c r="G321" s="81"/>
    </row>
  </sheetData>
  <mergeCells count="31">
    <mergeCell ref="A97:F100"/>
    <mergeCell ref="A102:C102"/>
    <mergeCell ref="A149:F152"/>
    <mergeCell ref="A57:C57"/>
    <mergeCell ref="D57:D58"/>
    <mergeCell ref="E57:E58"/>
    <mergeCell ref="E93:F93"/>
    <mergeCell ref="E94:F94"/>
    <mergeCell ref="E1:F1"/>
    <mergeCell ref="E2:F2"/>
    <mergeCell ref="A5:F8"/>
    <mergeCell ref="A10:C10"/>
    <mergeCell ref="A52:F55"/>
    <mergeCell ref="A154:C154"/>
    <mergeCell ref="D154:D155"/>
    <mergeCell ref="E154:E155"/>
    <mergeCell ref="I188:J188"/>
    <mergeCell ref="I189:J189"/>
    <mergeCell ref="I190:J190"/>
    <mergeCell ref="I191:J191"/>
    <mergeCell ref="A319:F319"/>
    <mergeCell ref="A320:F320"/>
    <mergeCell ref="A317:F317"/>
    <mergeCell ref="A199:C199"/>
    <mergeCell ref="E199:E200"/>
    <mergeCell ref="F199:F200"/>
    <mergeCell ref="G199:G200"/>
    <mergeCell ref="H199:H200"/>
    <mergeCell ref="I199:I200"/>
    <mergeCell ref="J199:J200"/>
    <mergeCell ref="A194:J197"/>
  </mergeCells>
  <pageMargins left="0.39370078740157483" right="0.39370078740157483" top="0.78740157480314965" bottom="0.78740157480314965" header="0.51181102362204722" footer="0.51181102362204722"/>
  <pageSetup paperSize="9" scale="75" fitToHeight="2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22" sqref="F22"/>
    </sheetView>
  </sheetViews>
  <sheetFormatPr defaultColWidth="5.140625" defaultRowHeight="14.25"/>
  <cols>
    <col min="1" max="1" width="4.85546875" style="77" customWidth="1"/>
    <col min="2" max="2" width="6.42578125" style="77" customWidth="1"/>
    <col min="3" max="3" width="7" style="77" customWidth="1"/>
    <col min="4" max="4" width="42.85546875" style="77" customWidth="1"/>
    <col min="5" max="5" width="12" style="81" customWidth="1"/>
    <col min="6" max="6" width="12.140625" style="81" customWidth="1"/>
    <col min="7" max="16384" width="5.140625" style="327"/>
  </cols>
  <sheetData>
    <row r="1" spans="1:6" ht="15">
      <c r="A1" s="78"/>
      <c r="B1" s="78"/>
      <c r="C1" s="78"/>
      <c r="D1" s="326" t="s">
        <v>233</v>
      </c>
      <c r="E1" s="80"/>
      <c r="F1" s="80"/>
    </row>
    <row r="2" spans="1:6" ht="15">
      <c r="A2" s="78"/>
      <c r="B2" s="78"/>
      <c r="C2" s="78"/>
      <c r="D2" s="326" t="s">
        <v>255</v>
      </c>
      <c r="E2" s="80"/>
      <c r="F2" s="80"/>
    </row>
    <row r="3" spans="1:6" ht="15">
      <c r="A3" s="78"/>
      <c r="B3" s="78"/>
      <c r="C3" s="78"/>
      <c r="D3" s="326" t="s">
        <v>234</v>
      </c>
      <c r="E3" s="80"/>
      <c r="F3" s="80"/>
    </row>
    <row r="4" spans="1:6" ht="15">
      <c r="A4" s="78"/>
      <c r="B4" s="78"/>
      <c r="C4" s="78"/>
      <c r="D4" s="326" t="s">
        <v>256</v>
      </c>
      <c r="E4" s="80"/>
      <c r="F4" s="80"/>
    </row>
    <row r="5" spans="1:6" ht="30.75" customHeight="1">
      <c r="A5" s="78"/>
      <c r="B5" s="78"/>
      <c r="C5" s="78"/>
      <c r="D5" s="78"/>
      <c r="E5" s="80"/>
      <c r="F5" s="80"/>
    </row>
    <row r="6" spans="1:6" ht="29.25" customHeight="1">
      <c r="A6" s="383" t="s">
        <v>235</v>
      </c>
      <c r="B6" s="383"/>
      <c r="C6" s="383"/>
      <c r="D6" s="383"/>
      <c r="E6" s="383"/>
      <c r="F6" s="383"/>
    </row>
    <row r="7" spans="1:6" ht="15">
      <c r="A7" s="78"/>
      <c r="B7" s="78"/>
      <c r="C7" s="78"/>
      <c r="D7" s="78"/>
      <c r="E7" s="80"/>
      <c r="F7" s="80"/>
    </row>
    <row r="8" spans="1:6" ht="19.5" customHeight="1">
      <c r="A8" s="78"/>
      <c r="B8" s="78"/>
      <c r="C8" s="78"/>
      <c r="D8" s="78"/>
      <c r="E8" s="80"/>
      <c r="F8" s="80"/>
    </row>
    <row r="9" spans="1:6" ht="24" customHeight="1">
      <c r="A9" s="328" t="s">
        <v>1</v>
      </c>
      <c r="B9" s="329" t="s">
        <v>183</v>
      </c>
      <c r="C9" s="329" t="s">
        <v>236</v>
      </c>
      <c r="D9" s="328" t="s">
        <v>237</v>
      </c>
      <c r="E9" s="330" t="s">
        <v>238</v>
      </c>
      <c r="F9" s="330" t="s">
        <v>239</v>
      </c>
    </row>
    <row r="10" spans="1:6" s="334" customFormat="1" ht="20.25" customHeight="1">
      <c r="A10" s="331" t="s">
        <v>39</v>
      </c>
      <c r="B10" s="331"/>
      <c r="C10" s="331"/>
      <c r="D10" s="332" t="s">
        <v>240</v>
      </c>
      <c r="E10" s="333">
        <f>E11+E13</f>
        <v>77979</v>
      </c>
      <c r="F10" s="333">
        <f>F11+F13</f>
        <v>77979</v>
      </c>
    </row>
    <row r="11" spans="1:6" s="334" customFormat="1" ht="15">
      <c r="A11" s="335"/>
      <c r="B11" s="335" t="s">
        <v>241</v>
      </c>
      <c r="C11" s="335"/>
      <c r="D11" s="336" t="s">
        <v>242</v>
      </c>
      <c r="E11" s="337">
        <f>E12</f>
        <v>77979</v>
      </c>
      <c r="F11" s="337">
        <f>F14</f>
        <v>77979</v>
      </c>
    </row>
    <row r="12" spans="1:6" s="334" customFormat="1" ht="51">
      <c r="A12" s="335"/>
      <c r="B12" s="335"/>
      <c r="C12" s="335" t="s">
        <v>243</v>
      </c>
      <c r="D12" s="336" t="s">
        <v>244</v>
      </c>
      <c r="E12" s="337">
        <v>77979</v>
      </c>
      <c r="F12" s="338"/>
    </row>
    <row r="13" spans="1:6" s="334" customFormat="1" ht="15">
      <c r="A13" s="335"/>
      <c r="B13" s="335" t="s">
        <v>241</v>
      </c>
      <c r="C13" s="335"/>
      <c r="D13" s="336" t="s">
        <v>245</v>
      </c>
      <c r="E13" s="337"/>
      <c r="F13" s="337"/>
    </row>
    <row r="14" spans="1:6" s="334" customFormat="1" ht="15">
      <c r="A14" s="335"/>
      <c r="B14" s="335"/>
      <c r="C14" s="335" t="s">
        <v>49</v>
      </c>
      <c r="D14" s="336" t="s">
        <v>17</v>
      </c>
      <c r="E14" s="337"/>
      <c r="F14" s="337">
        <v>77979</v>
      </c>
    </row>
    <row r="15" spans="1:6" s="341" customFormat="1" ht="19.5" customHeight="1">
      <c r="A15" s="339">
        <v>801</v>
      </c>
      <c r="B15" s="339"/>
      <c r="C15" s="340"/>
      <c r="D15" s="339" t="s">
        <v>246</v>
      </c>
      <c r="E15" s="333">
        <f>E19+E16</f>
        <v>177000</v>
      </c>
      <c r="F15" s="333">
        <f>F19+F16</f>
        <v>177000</v>
      </c>
    </row>
    <row r="16" spans="1:6" s="341" customFormat="1" ht="21" customHeight="1">
      <c r="A16" s="339"/>
      <c r="B16" s="342">
        <v>80103</v>
      </c>
      <c r="C16" s="330"/>
      <c r="D16" s="342" t="s">
        <v>247</v>
      </c>
      <c r="E16" s="337">
        <f>E17</f>
        <v>22000</v>
      </c>
      <c r="F16" s="337">
        <f>F17+F18</f>
        <v>22000</v>
      </c>
    </row>
    <row r="17" spans="1:6" s="341" customFormat="1" ht="25.5">
      <c r="A17" s="339"/>
      <c r="B17" s="342"/>
      <c r="C17" s="330">
        <v>2310</v>
      </c>
      <c r="D17" s="343" t="s">
        <v>248</v>
      </c>
      <c r="E17" s="337">
        <v>22000</v>
      </c>
      <c r="F17" s="337"/>
    </row>
    <row r="18" spans="1:6" s="341" customFormat="1" ht="51">
      <c r="A18" s="344"/>
      <c r="B18" s="345"/>
      <c r="C18" s="346" t="s">
        <v>249</v>
      </c>
      <c r="D18" s="347" t="s">
        <v>250</v>
      </c>
      <c r="E18" s="348"/>
      <c r="F18" s="349">
        <v>22000</v>
      </c>
    </row>
    <row r="19" spans="1:6" s="353" customFormat="1" ht="21.75" customHeight="1">
      <c r="A19" s="328"/>
      <c r="B19" s="328">
        <v>80104</v>
      </c>
      <c r="C19" s="350"/>
      <c r="D19" s="351" t="s">
        <v>251</v>
      </c>
      <c r="E19" s="352">
        <f>E20</f>
        <v>155000</v>
      </c>
      <c r="F19" s="352">
        <f>F20+F21</f>
        <v>155000</v>
      </c>
    </row>
    <row r="20" spans="1:6" s="353" customFormat="1" ht="25.5">
      <c r="A20" s="328"/>
      <c r="B20" s="328"/>
      <c r="C20" s="354">
        <v>2310</v>
      </c>
      <c r="D20" s="343" t="s">
        <v>248</v>
      </c>
      <c r="E20" s="337">
        <v>155000</v>
      </c>
      <c r="F20" s="337"/>
    </row>
    <row r="21" spans="1:6" s="353" customFormat="1">
      <c r="A21" s="328"/>
      <c r="B21" s="328"/>
      <c r="C21" s="354">
        <v>4010</v>
      </c>
      <c r="D21" s="343" t="s">
        <v>252</v>
      </c>
      <c r="E21" s="337"/>
      <c r="F21" s="337">
        <v>155000</v>
      </c>
    </row>
    <row r="22" spans="1:6" s="334" customFormat="1" ht="19.5" customHeight="1">
      <c r="A22" s="331"/>
      <c r="B22" s="331"/>
      <c r="C22" s="331"/>
      <c r="D22" s="332"/>
      <c r="E22" s="338"/>
      <c r="F22" s="333"/>
    </row>
    <row r="23" spans="1:6" s="334" customFormat="1" ht="15">
      <c r="A23" s="335"/>
      <c r="B23" s="335"/>
      <c r="C23" s="335"/>
      <c r="D23" s="336"/>
      <c r="E23" s="338"/>
      <c r="F23" s="337"/>
    </row>
    <row r="24" spans="1:6" s="334" customFormat="1" ht="15">
      <c r="A24" s="335"/>
      <c r="B24" s="335"/>
      <c r="C24" s="335"/>
      <c r="D24" s="336"/>
      <c r="E24" s="338"/>
      <c r="F24" s="337"/>
    </row>
    <row r="25" spans="1:6" s="341" customFormat="1" ht="20.25" customHeight="1">
      <c r="A25" s="339"/>
      <c r="B25" s="339"/>
      <c r="C25" s="339"/>
      <c r="D25" s="339" t="s">
        <v>204</v>
      </c>
      <c r="E25" s="333">
        <f>E10+E15+E22</f>
        <v>254979</v>
      </c>
      <c r="F25" s="333">
        <f>F10+F15+F22</f>
        <v>254979</v>
      </c>
    </row>
    <row r="26" spans="1:6">
      <c r="A26" s="355"/>
      <c r="B26" s="355"/>
      <c r="C26" s="355"/>
      <c r="D26" s="355"/>
      <c r="E26" s="356"/>
      <c r="F26" s="356"/>
    </row>
    <row r="27" spans="1:6">
      <c r="A27" s="355"/>
      <c r="B27" s="355"/>
      <c r="C27" s="355"/>
      <c r="D27" s="355"/>
      <c r="E27" s="356"/>
      <c r="F27" s="356"/>
    </row>
    <row r="28" spans="1:6" ht="15" customHeight="1">
      <c r="A28" s="357" t="s">
        <v>253</v>
      </c>
      <c r="B28" s="357"/>
      <c r="C28" s="357"/>
      <c r="D28" s="357"/>
      <c r="E28" s="357"/>
      <c r="F28" s="357"/>
    </row>
    <row r="29" spans="1:6" ht="15">
      <c r="B29" s="78"/>
      <c r="C29" s="78"/>
      <c r="D29" s="79"/>
      <c r="E29" s="80"/>
    </row>
    <row r="30" spans="1:6" ht="15" customHeight="1">
      <c r="A30" s="362" t="s">
        <v>254</v>
      </c>
      <c r="B30" s="362"/>
      <c r="C30" s="362"/>
      <c r="D30" s="362"/>
      <c r="E30" s="362"/>
      <c r="F30" s="362"/>
    </row>
    <row r="31" spans="1:6" ht="15">
      <c r="B31" s="78"/>
      <c r="C31" s="78"/>
      <c r="D31" s="78"/>
      <c r="E31" s="80"/>
    </row>
  </sheetData>
  <mergeCells count="2">
    <mergeCell ref="A6:F6"/>
    <mergeCell ref="A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E14" sqref="E14"/>
    </sheetView>
  </sheetViews>
  <sheetFormatPr defaultColWidth="9.140625" defaultRowHeight="12.75"/>
  <cols>
    <col min="1" max="1" width="4.85546875" style="3" customWidth="1"/>
    <col min="2" max="2" width="40.140625" style="3" customWidth="1"/>
    <col min="3" max="3" width="14.28515625" style="3" customWidth="1"/>
    <col min="4" max="4" width="6.140625" style="3" customWidth="1"/>
    <col min="5" max="5" width="13.140625" style="3" customWidth="1"/>
    <col min="6" max="16384" width="9.140625" style="3"/>
  </cols>
  <sheetData>
    <row r="1" spans="1:5" ht="14.25">
      <c r="C1" s="1" t="s">
        <v>223</v>
      </c>
    </row>
    <row r="2" spans="1:5" ht="14.25">
      <c r="C2" s="1" t="s">
        <v>230</v>
      </c>
      <c r="D2" s="4"/>
    </row>
    <row r="3" spans="1:5" ht="14.25">
      <c r="C3" s="1" t="s">
        <v>5</v>
      </c>
      <c r="D3" s="4"/>
    </row>
    <row r="4" spans="1:5" ht="14.25">
      <c r="C4" s="1" t="s">
        <v>231</v>
      </c>
      <c r="D4" s="4"/>
    </row>
    <row r="5" spans="1:5" ht="39.75" customHeight="1"/>
    <row r="6" spans="1:5" ht="14.25">
      <c r="A6" s="385" t="s">
        <v>19</v>
      </c>
      <c r="B6" s="385"/>
      <c r="C6" s="385"/>
      <c r="D6" s="385"/>
      <c r="E6" s="385"/>
    </row>
    <row r="8" spans="1:5" ht="25.5" customHeight="1"/>
    <row r="9" spans="1:5" ht="18" customHeight="1">
      <c r="A9" s="10" t="s">
        <v>4</v>
      </c>
      <c r="B9" s="392" t="s">
        <v>0</v>
      </c>
      <c r="C9" s="393"/>
      <c r="D9" s="394"/>
      <c r="E9" s="11" t="s">
        <v>15</v>
      </c>
    </row>
    <row r="10" spans="1:5" ht="25.5" customHeight="1">
      <c r="A10" s="5">
        <v>931</v>
      </c>
      <c r="B10" s="386" t="s">
        <v>102</v>
      </c>
      <c r="C10" s="387"/>
      <c r="D10" s="388"/>
      <c r="E10" s="13">
        <v>18000000</v>
      </c>
    </row>
    <row r="11" spans="1:5" ht="25.5" customHeight="1">
      <c r="A11" s="5">
        <v>950</v>
      </c>
      <c r="B11" s="386" t="s">
        <v>6</v>
      </c>
      <c r="C11" s="387"/>
      <c r="D11" s="388"/>
      <c r="E11" s="13">
        <v>4933722.6100000003</v>
      </c>
    </row>
    <row r="12" spans="1:5" ht="25.5" customHeight="1">
      <c r="A12" s="5">
        <v>951</v>
      </c>
      <c r="B12" s="386" t="s">
        <v>7</v>
      </c>
      <c r="C12" s="387"/>
      <c r="D12" s="388"/>
      <c r="E12" s="13">
        <v>0</v>
      </c>
    </row>
    <row r="13" spans="1:5" ht="25.5" customHeight="1">
      <c r="A13" s="5">
        <v>952</v>
      </c>
      <c r="B13" s="386" t="s">
        <v>8</v>
      </c>
      <c r="C13" s="387"/>
      <c r="D13" s="388"/>
      <c r="E13" s="13">
        <v>4103387.05</v>
      </c>
    </row>
    <row r="14" spans="1:5" ht="15" customHeight="1">
      <c r="A14" s="5">
        <v>957</v>
      </c>
      <c r="B14" s="386" t="s">
        <v>9</v>
      </c>
      <c r="C14" s="387"/>
      <c r="D14" s="388"/>
      <c r="E14" s="13">
        <v>1078219.79</v>
      </c>
    </row>
    <row r="15" spans="1:5" ht="15" customHeight="1">
      <c r="A15" s="5"/>
      <c r="B15" s="389" t="s">
        <v>10</v>
      </c>
      <c r="C15" s="390"/>
      <c r="D15" s="391"/>
      <c r="E15" s="14">
        <f>SUM(E10:E14)</f>
        <v>28115329.449999999</v>
      </c>
    </row>
    <row r="16" spans="1:5" ht="27.75" customHeight="1">
      <c r="A16" s="8"/>
      <c r="B16" s="398"/>
      <c r="C16" s="398"/>
      <c r="D16" s="398"/>
      <c r="E16" s="15"/>
    </row>
    <row r="17" spans="1:5" ht="19.5" customHeight="1">
      <c r="A17" s="10" t="s">
        <v>4</v>
      </c>
      <c r="B17" s="395" t="s">
        <v>0</v>
      </c>
      <c r="C17" s="396"/>
      <c r="D17" s="397"/>
      <c r="E17" s="11" t="s">
        <v>15</v>
      </c>
    </row>
    <row r="18" spans="1:5" ht="24" customHeight="1">
      <c r="A18" s="9">
        <v>992</v>
      </c>
      <c r="B18" s="386" t="s">
        <v>11</v>
      </c>
      <c r="C18" s="387"/>
      <c r="D18" s="388"/>
      <c r="E18" s="6">
        <v>947379.45</v>
      </c>
    </row>
    <row r="19" spans="1:5" ht="18.75" customHeight="1">
      <c r="A19" s="9"/>
      <c r="B19" s="389" t="s">
        <v>12</v>
      </c>
      <c r="C19" s="390"/>
      <c r="D19" s="391"/>
      <c r="E19" s="7">
        <f>E18</f>
        <v>947379.45</v>
      </c>
    </row>
    <row r="20" spans="1:5" ht="33" customHeight="1">
      <c r="B20" s="384"/>
      <c r="C20" s="384"/>
      <c r="D20" s="384"/>
    </row>
    <row r="21" spans="1:5" ht="19.5" customHeight="1">
      <c r="C21" s="12" t="s">
        <v>13</v>
      </c>
      <c r="D21" s="12"/>
      <c r="E21" s="2"/>
    </row>
    <row r="22" spans="1:5" ht="24" customHeight="1">
      <c r="C22" s="12"/>
      <c r="D22" s="12"/>
      <c r="E22" s="2"/>
    </row>
    <row r="23" spans="1:5" ht="15">
      <c r="C23" s="12" t="s">
        <v>14</v>
      </c>
      <c r="D23" s="12"/>
      <c r="E23" s="2"/>
    </row>
  </sheetData>
  <mergeCells count="13">
    <mergeCell ref="B20:D20"/>
    <mergeCell ref="A6:E6"/>
    <mergeCell ref="B11:D11"/>
    <mergeCell ref="B12:D12"/>
    <mergeCell ref="B13:D13"/>
    <mergeCell ref="B14:D14"/>
    <mergeCell ref="B15:D15"/>
    <mergeCell ref="B18:D18"/>
    <mergeCell ref="B19:D19"/>
    <mergeCell ref="B9:D9"/>
    <mergeCell ref="B17:D17"/>
    <mergeCell ref="B16:D16"/>
    <mergeCell ref="B10:D1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40" workbookViewId="0">
      <selection activeCell="D50" sqref="D50"/>
    </sheetView>
  </sheetViews>
  <sheetFormatPr defaultColWidth="15" defaultRowHeight="15"/>
  <cols>
    <col min="1" max="1" width="5.140625" customWidth="1"/>
    <col min="2" max="3" width="5.85546875" customWidth="1"/>
    <col min="4" max="4" width="37.42578125" customWidth="1"/>
    <col min="5" max="6" width="10.85546875" customWidth="1"/>
    <col min="7" max="7" width="11" customWidth="1"/>
  </cols>
  <sheetData>
    <row r="1" spans="1:8">
      <c r="A1" s="2"/>
      <c r="B1" s="2"/>
      <c r="C1" s="2"/>
      <c r="D1" s="2"/>
      <c r="E1" s="287" t="s">
        <v>257</v>
      </c>
      <c r="F1" s="2"/>
      <c r="G1" s="2"/>
    </row>
    <row r="2" spans="1:8">
      <c r="A2" s="2"/>
      <c r="B2" s="2"/>
      <c r="C2" s="2"/>
      <c r="D2" s="2"/>
      <c r="E2" s="288" t="s">
        <v>228</v>
      </c>
      <c r="F2" s="288"/>
      <c r="G2" s="288"/>
    </row>
    <row r="3" spans="1:8" ht="18" customHeight="1">
      <c r="A3" s="2"/>
      <c r="B3" s="2"/>
      <c r="C3" s="2"/>
      <c r="D3" s="2"/>
      <c r="E3" s="289" t="s">
        <v>179</v>
      </c>
      <c r="F3" s="288"/>
      <c r="G3" s="288"/>
    </row>
    <row r="4" spans="1:8">
      <c r="A4" s="2"/>
      <c r="B4" s="2"/>
      <c r="C4" s="2"/>
      <c r="D4" s="2"/>
      <c r="E4" s="1" t="s">
        <v>232</v>
      </c>
      <c r="F4" s="2"/>
      <c r="G4" s="2"/>
    </row>
    <row r="5" spans="1:8">
      <c r="A5" s="2"/>
      <c r="B5" s="2"/>
      <c r="C5" s="2"/>
      <c r="D5" s="2"/>
      <c r="E5" s="2"/>
      <c r="F5" s="2"/>
      <c r="G5" s="2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ht="33" customHeight="1">
      <c r="A8" s="400" t="s">
        <v>180</v>
      </c>
      <c r="B8" s="400"/>
      <c r="C8" s="400"/>
      <c r="D8" s="400"/>
      <c r="E8" s="400"/>
      <c r="F8" s="400"/>
      <c r="G8" s="400"/>
    </row>
    <row r="9" spans="1:8" ht="20.25" customHeight="1">
      <c r="A9" s="400"/>
      <c r="B9" s="400"/>
      <c r="C9" s="400"/>
      <c r="D9" s="400"/>
      <c r="E9" s="400"/>
      <c r="F9" s="400"/>
      <c r="G9" s="400"/>
      <c r="H9" s="290"/>
    </row>
    <row r="10" spans="1:8" ht="20.25" customHeight="1">
      <c r="A10" s="290"/>
      <c r="B10" s="290"/>
      <c r="C10" s="290"/>
      <c r="D10" s="290"/>
      <c r="E10" s="290"/>
      <c r="F10" s="290"/>
      <c r="G10" s="290"/>
      <c r="H10" s="290"/>
    </row>
    <row r="11" spans="1:8" ht="22.5" customHeight="1">
      <c r="A11" s="291" t="s">
        <v>181</v>
      </c>
      <c r="B11" s="291"/>
      <c r="C11" s="291"/>
      <c r="D11" s="291"/>
      <c r="E11" s="401" t="s">
        <v>182</v>
      </c>
      <c r="F11" s="401"/>
      <c r="G11" s="401"/>
    </row>
    <row r="12" spans="1:8" ht="22.5">
      <c r="A12" s="292" t="s">
        <v>1</v>
      </c>
      <c r="B12" s="293" t="s">
        <v>183</v>
      </c>
      <c r="C12" s="294" t="s">
        <v>4</v>
      </c>
      <c r="D12" s="292" t="s">
        <v>184</v>
      </c>
      <c r="E12" s="294" t="s">
        <v>185</v>
      </c>
      <c r="F12" s="294" t="s">
        <v>186</v>
      </c>
      <c r="G12" s="294" t="s">
        <v>187</v>
      </c>
    </row>
    <row r="13" spans="1:8" ht="56.25">
      <c r="A13" s="295" t="s">
        <v>142</v>
      </c>
      <c r="B13" s="295" t="s">
        <v>188</v>
      </c>
      <c r="C13" s="295" t="s">
        <v>189</v>
      </c>
      <c r="D13" s="296" t="s">
        <v>190</v>
      </c>
      <c r="E13" s="297"/>
      <c r="F13" s="297"/>
      <c r="G13" s="298">
        <v>2066192.81</v>
      </c>
    </row>
    <row r="14" spans="1:8" ht="56.25">
      <c r="A14" s="295" t="s">
        <v>142</v>
      </c>
      <c r="B14" s="295" t="s">
        <v>188</v>
      </c>
      <c r="C14" s="295" t="s">
        <v>191</v>
      </c>
      <c r="D14" s="296" t="s">
        <v>190</v>
      </c>
      <c r="E14" s="297"/>
      <c r="F14" s="297"/>
      <c r="G14" s="298">
        <v>2318548.9500000002</v>
      </c>
    </row>
    <row r="15" spans="1:8" ht="56.25">
      <c r="A15" s="295" t="s">
        <v>142</v>
      </c>
      <c r="B15" s="295" t="s">
        <v>188</v>
      </c>
      <c r="C15" s="295" t="s">
        <v>192</v>
      </c>
      <c r="D15" s="296" t="s">
        <v>190</v>
      </c>
      <c r="E15" s="297"/>
      <c r="F15" s="297"/>
      <c r="G15" s="298">
        <v>1318390.58</v>
      </c>
    </row>
    <row r="16" spans="1:8" ht="33.75">
      <c r="A16" s="299">
        <v>600</v>
      </c>
      <c r="B16" s="299">
        <v>60004</v>
      </c>
      <c r="C16" s="299">
        <v>2310</v>
      </c>
      <c r="D16" s="296" t="s">
        <v>193</v>
      </c>
      <c r="E16" s="297"/>
      <c r="F16" s="297"/>
      <c r="G16" s="298">
        <v>86000</v>
      </c>
    </row>
    <row r="17" spans="1:10" ht="45">
      <c r="A17" s="299">
        <v>600</v>
      </c>
      <c r="B17" s="299">
        <v>60004</v>
      </c>
      <c r="C17" s="299">
        <v>2310</v>
      </c>
      <c r="D17" s="296" t="s">
        <v>194</v>
      </c>
      <c r="E17" s="297"/>
      <c r="F17" s="297"/>
      <c r="G17" s="298">
        <v>125495.84</v>
      </c>
    </row>
    <row r="18" spans="1:10" ht="30.6" customHeight="1">
      <c r="A18" s="300">
        <v>600</v>
      </c>
      <c r="B18" s="300">
        <v>60004</v>
      </c>
      <c r="C18" s="300">
        <v>2310</v>
      </c>
      <c r="D18" s="301" t="s">
        <v>195</v>
      </c>
      <c r="E18" s="297"/>
      <c r="F18" s="297"/>
      <c r="G18" s="298">
        <v>1423000</v>
      </c>
    </row>
    <row r="19" spans="1:10" ht="30.6" customHeight="1">
      <c r="A19" s="300">
        <v>600</v>
      </c>
      <c r="B19" s="300">
        <v>60014</v>
      </c>
      <c r="C19" s="300">
        <v>6300</v>
      </c>
      <c r="D19" s="296" t="s">
        <v>196</v>
      </c>
      <c r="E19" s="297"/>
      <c r="F19" s="297"/>
      <c r="G19" s="298">
        <v>0</v>
      </c>
    </row>
    <row r="20" spans="1:10" ht="34.9" customHeight="1">
      <c r="A20" s="300">
        <v>600</v>
      </c>
      <c r="B20" s="300">
        <v>60013</v>
      </c>
      <c r="C20" s="300">
        <v>6630</v>
      </c>
      <c r="D20" s="301" t="s">
        <v>197</v>
      </c>
      <c r="E20" s="297"/>
      <c r="F20" s="297"/>
      <c r="G20" s="298">
        <v>415000</v>
      </c>
    </row>
    <row r="21" spans="1:10" ht="41.45" customHeight="1">
      <c r="A21" s="299">
        <v>600</v>
      </c>
      <c r="B21" s="299">
        <v>60014</v>
      </c>
      <c r="C21" s="299">
        <v>6620</v>
      </c>
      <c r="D21" s="296" t="s">
        <v>198</v>
      </c>
      <c r="E21" s="297"/>
      <c r="F21" s="297"/>
      <c r="G21" s="298">
        <v>500000</v>
      </c>
      <c r="J21" t="s">
        <v>3</v>
      </c>
    </row>
    <row r="22" spans="1:10" ht="45" customHeight="1">
      <c r="A22" s="299">
        <v>801</v>
      </c>
      <c r="B22" s="299">
        <v>80104</v>
      </c>
      <c r="C22" s="299">
        <v>2310</v>
      </c>
      <c r="D22" s="302" t="s">
        <v>199</v>
      </c>
      <c r="E22" s="303"/>
      <c r="F22" s="304"/>
      <c r="G22" s="305">
        <v>372000</v>
      </c>
    </row>
    <row r="23" spans="1:10" ht="37.5" customHeight="1">
      <c r="A23" s="299">
        <v>851</v>
      </c>
      <c r="B23" s="299">
        <v>85158</v>
      </c>
      <c r="C23" s="299">
        <v>2710</v>
      </c>
      <c r="D23" s="296" t="s">
        <v>200</v>
      </c>
      <c r="E23" s="305"/>
      <c r="F23" s="304"/>
      <c r="G23" s="305">
        <v>9399</v>
      </c>
      <c r="I23" t="s">
        <v>3</v>
      </c>
    </row>
    <row r="24" spans="1:10" ht="39" customHeight="1">
      <c r="A24" s="299">
        <v>900</v>
      </c>
      <c r="B24" s="299">
        <v>90002</v>
      </c>
      <c r="C24" s="306">
        <v>2320</v>
      </c>
      <c r="D24" s="307" t="s">
        <v>201</v>
      </c>
      <c r="E24" s="304"/>
      <c r="F24" s="305"/>
      <c r="G24" s="305">
        <v>40000</v>
      </c>
    </row>
    <row r="25" spans="1:10" ht="32.25" customHeight="1">
      <c r="A25" s="306">
        <v>921</v>
      </c>
      <c r="B25" s="306">
        <v>92114</v>
      </c>
      <c r="C25" s="299">
        <v>2480</v>
      </c>
      <c r="D25" s="307" t="s">
        <v>202</v>
      </c>
      <c r="E25" s="305">
        <v>1161000</v>
      </c>
      <c r="F25" s="304"/>
      <c r="G25" s="304"/>
    </row>
    <row r="26" spans="1:10" ht="27" customHeight="1">
      <c r="A26" s="299">
        <v>921</v>
      </c>
      <c r="B26" s="299">
        <v>92116</v>
      </c>
      <c r="C26" s="306">
        <v>2480</v>
      </c>
      <c r="D26" s="307" t="s">
        <v>203</v>
      </c>
      <c r="E26" s="305">
        <v>198730</v>
      </c>
      <c r="F26" s="304"/>
      <c r="G26" s="304"/>
    </row>
    <row r="27" spans="1:10" ht="22.5" customHeight="1">
      <c r="A27" s="299"/>
      <c r="B27" s="299"/>
      <c r="C27" s="299"/>
      <c r="D27" s="308" t="s">
        <v>204</v>
      </c>
      <c r="E27" s="309">
        <f>SUM(E16:E26)</f>
        <v>1359730</v>
      </c>
      <c r="F27" s="309">
        <f>SUM(F16:F26)</f>
        <v>0</v>
      </c>
      <c r="G27" s="309">
        <f>SUM(G13:G26)</f>
        <v>8674027.1799999997</v>
      </c>
      <c r="H27" s="310"/>
    </row>
    <row r="28" spans="1:10" ht="23.25" customHeight="1">
      <c r="A28" s="311"/>
      <c r="B28" s="312"/>
      <c r="C28" s="312"/>
      <c r="D28" s="313" t="s">
        <v>205</v>
      </c>
      <c r="E28" s="402">
        <f>E27+F27+G27</f>
        <v>10033757.18</v>
      </c>
      <c r="F28" s="403"/>
      <c r="G28" s="403"/>
    </row>
    <row r="29" spans="1:10">
      <c r="A29" s="2"/>
      <c r="B29" s="2"/>
      <c r="C29" s="2"/>
      <c r="D29" s="2"/>
      <c r="E29" s="2"/>
      <c r="F29" s="2"/>
      <c r="G29" s="2"/>
    </row>
    <row r="30" spans="1:10" ht="26.25" customHeight="1">
      <c r="A30" s="2"/>
      <c r="B30" s="2"/>
      <c r="C30" s="2"/>
      <c r="D30" s="2"/>
      <c r="E30" s="2"/>
      <c r="F30" s="2"/>
      <c r="G30" s="2"/>
    </row>
    <row r="31" spans="1:10" ht="26.25" customHeight="1">
      <c r="A31" s="291" t="s">
        <v>206</v>
      </c>
      <c r="B31" s="314"/>
      <c r="C31" s="314"/>
      <c r="D31" s="291"/>
      <c r="E31" s="404" t="s">
        <v>182</v>
      </c>
      <c r="F31" s="405"/>
      <c r="G31" s="406"/>
    </row>
    <row r="32" spans="1:10" ht="22.5" customHeight="1">
      <c r="A32" s="292" t="s">
        <v>1</v>
      </c>
      <c r="B32" s="293" t="s">
        <v>183</v>
      </c>
      <c r="C32" s="293"/>
      <c r="D32" s="292" t="s">
        <v>184</v>
      </c>
      <c r="E32" s="294" t="s">
        <v>185</v>
      </c>
      <c r="F32" s="294" t="s">
        <v>186</v>
      </c>
      <c r="G32" s="294" t="s">
        <v>187</v>
      </c>
    </row>
    <row r="33" spans="1:9" ht="27" customHeight="1">
      <c r="A33" s="317">
        <v>754</v>
      </c>
      <c r="B33" s="317">
        <v>75412</v>
      </c>
      <c r="C33" s="317">
        <v>6230</v>
      </c>
      <c r="D33" s="296" t="s">
        <v>207</v>
      </c>
      <c r="E33" s="315"/>
      <c r="F33" s="316"/>
      <c r="G33" s="315">
        <v>1000000</v>
      </c>
    </row>
    <row r="34" spans="1:9" ht="27" customHeight="1">
      <c r="A34" s="317">
        <v>801</v>
      </c>
      <c r="B34" s="317">
        <v>80101</v>
      </c>
      <c r="C34" s="317">
        <v>2540</v>
      </c>
      <c r="D34" s="296" t="s">
        <v>208</v>
      </c>
      <c r="E34" s="315">
        <v>959100</v>
      </c>
      <c r="F34" s="316"/>
      <c r="G34" s="316"/>
    </row>
    <row r="35" spans="1:9" ht="33.75" customHeight="1">
      <c r="A35" s="317">
        <v>801</v>
      </c>
      <c r="B35" s="317">
        <v>80101</v>
      </c>
      <c r="C35" s="317">
        <v>2590</v>
      </c>
      <c r="D35" s="296" t="s">
        <v>209</v>
      </c>
      <c r="E35" s="298">
        <v>700000</v>
      </c>
      <c r="F35" s="304"/>
      <c r="G35" s="304"/>
    </row>
    <row r="36" spans="1:9" ht="38.25" customHeight="1">
      <c r="A36" s="317">
        <v>801</v>
      </c>
      <c r="B36" s="317">
        <v>80103</v>
      </c>
      <c r="C36" s="317">
        <v>2590</v>
      </c>
      <c r="D36" s="296" t="s">
        <v>210</v>
      </c>
      <c r="E36" s="298">
        <v>200000</v>
      </c>
      <c r="F36" s="304"/>
      <c r="G36" s="304"/>
    </row>
    <row r="37" spans="1:9" ht="27.75" customHeight="1">
      <c r="A37" s="317">
        <v>801</v>
      </c>
      <c r="B37" s="317">
        <v>80104</v>
      </c>
      <c r="C37" s="317">
        <v>2540</v>
      </c>
      <c r="D37" s="296" t="s">
        <v>211</v>
      </c>
      <c r="E37" s="298">
        <v>420000</v>
      </c>
      <c r="F37" s="304"/>
      <c r="G37" s="304"/>
      <c r="H37" s="310"/>
      <c r="I37" s="310"/>
    </row>
    <row r="38" spans="1:9" ht="27.75" customHeight="1">
      <c r="A38" s="317">
        <v>801</v>
      </c>
      <c r="B38" s="317">
        <v>80104</v>
      </c>
      <c r="C38" s="317">
        <v>2540</v>
      </c>
      <c r="D38" s="296" t="s">
        <v>212</v>
      </c>
      <c r="E38" s="305">
        <v>311000</v>
      </c>
      <c r="F38" s="304"/>
      <c r="G38" s="304"/>
      <c r="H38" s="310"/>
      <c r="I38" s="310"/>
    </row>
    <row r="39" spans="1:9" ht="32.25" customHeight="1">
      <c r="A39" s="317">
        <v>801</v>
      </c>
      <c r="B39" s="317">
        <v>80104</v>
      </c>
      <c r="C39" s="317">
        <v>2540</v>
      </c>
      <c r="D39" s="296" t="s">
        <v>213</v>
      </c>
      <c r="E39" s="305">
        <v>170000</v>
      </c>
      <c r="F39" s="304"/>
      <c r="G39" s="304"/>
      <c r="H39" s="310"/>
    </row>
    <row r="40" spans="1:9" ht="37.5" customHeight="1">
      <c r="A40" s="317">
        <v>801</v>
      </c>
      <c r="B40" s="317">
        <v>80104</v>
      </c>
      <c r="C40" s="317">
        <v>2590</v>
      </c>
      <c r="D40" s="296" t="s">
        <v>214</v>
      </c>
      <c r="E40" s="305">
        <v>800000</v>
      </c>
      <c r="F40" s="304"/>
      <c r="G40" s="304"/>
      <c r="H40" s="310"/>
    </row>
    <row r="41" spans="1:9" ht="25.5" customHeight="1">
      <c r="A41" s="317">
        <v>801</v>
      </c>
      <c r="B41" s="317">
        <v>80149</v>
      </c>
      <c r="C41" s="317">
        <v>2540</v>
      </c>
      <c r="D41" s="296" t="s">
        <v>211</v>
      </c>
      <c r="E41" s="305">
        <v>735900</v>
      </c>
      <c r="F41" s="304"/>
      <c r="G41" s="304"/>
      <c r="H41" s="310"/>
    </row>
    <row r="42" spans="1:9" ht="25.5" customHeight="1">
      <c r="A42" s="317">
        <v>801</v>
      </c>
      <c r="B42" s="317">
        <v>80149</v>
      </c>
      <c r="C42" s="317">
        <v>2540</v>
      </c>
      <c r="D42" s="296" t="s">
        <v>212</v>
      </c>
      <c r="E42" s="305">
        <v>53000</v>
      </c>
      <c r="F42" s="304"/>
      <c r="G42" s="304"/>
      <c r="H42" s="310"/>
    </row>
    <row r="43" spans="1:9" ht="18.75" customHeight="1">
      <c r="A43" s="317">
        <v>801</v>
      </c>
      <c r="B43" s="317">
        <v>80150</v>
      </c>
      <c r="C43" s="317">
        <v>2540</v>
      </c>
      <c r="D43" s="317" t="s">
        <v>208</v>
      </c>
      <c r="E43" s="305">
        <v>410000</v>
      </c>
      <c r="F43" s="304"/>
      <c r="G43" s="304"/>
      <c r="H43" s="310"/>
    </row>
    <row r="44" spans="1:9" ht="37.5" customHeight="1">
      <c r="A44" s="317">
        <v>801</v>
      </c>
      <c r="B44" s="317">
        <v>80150</v>
      </c>
      <c r="C44" s="317">
        <v>2590</v>
      </c>
      <c r="D44" s="296" t="s">
        <v>209</v>
      </c>
      <c r="E44" s="305">
        <v>506000</v>
      </c>
      <c r="F44" s="304"/>
      <c r="G44" s="304"/>
      <c r="H44" s="310"/>
    </row>
    <row r="45" spans="1:9" ht="37.5" customHeight="1">
      <c r="A45" s="317">
        <v>801</v>
      </c>
      <c r="B45" s="317">
        <v>80153</v>
      </c>
      <c r="C45" s="317">
        <v>2830</v>
      </c>
      <c r="D45" s="296" t="s">
        <v>221</v>
      </c>
      <c r="E45" s="305"/>
      <c r="F45" s="304"/>
      <c r="G45" s="305">
        <v>10701.9</v>
      </c>
      <c r="H45" s="310"/>
    </row>
    <row r="46" spans="1:9" ht="37.5" customHeight="1">
      <c r="A46" s="317">
        <v>801</v>
      </c>
      <c r="B46" s="317">
        <v>80153</v>
      </c>
      <c r="C46" s="317">
        <v>2830</v>
      </c>
      <c r="D46" s="296" t="s">
        <v>222</v>
      </c>
      <c r="E46" s="305"/>
      <c r="F46" s="304"/>
      <c r="G46" s="305">
        <v>14454</v>
      </c>
      <c r="H46" s="310"/>
    </row>
    <row r="47" spans="1:9" ht="38.25" customHeight="1">
      <c r="A47" s="317">
        <v>854</v>
      </c>
      <c r="B47" s="317">
        <v>85404</v>
      </c>
      <c r="C47" s="317">
        <v>2540</v>
      </c>
      <c r="D47" s="296" t="s">
        <v>215</v>
      </c>
      <c r="E47" s="305">
        <v>80000</v>
      </c>
      <c r="F47" s="304"/>
      <c r="G47" s="304"/>
      <c r="H47" s="310"/>
    </row>
    <row r="48" spans="1:9" ht="48" customHeight="1">
      <c r="A48" s="317">
        <v>853</v>
      </c>
      <c r="B48" s="317">
        <v>85395</v>
      </c>
      <c r="C48" s="317">
        <v>2820</v>
      </c>
      <c r="D48" s="296" t="s">
        <v>216</v>
      </c>
      <c r="E48" s="304"/>
      <c r="F48" s="304"/>
      <c r="G48" s="305">
        <v>14000</v>
      </c>
    </row>
    <row r="49" spans="1:8" ht="34.5" customHeight="1">
      <c r="A49" s="317">
        <v>855</v>
      </c>
      <c r="B49" s="317">
        <v>85505</v>
      </c>
      <c r="C49" s="317">
        <v>2830</v>
      </c>
      <c r="D49" s="296" t="s">
        <v>258</v>
      </c>
      <c r="E49" s="305"/>
      <c r="F49" s="304"/>
      <c r="G49" s="305">
        <v>121000</v>
      </c>
    </row>
    <row r="50" spans="1:8" ht="31.5" customHeight="1">
      <c r="A50" s="317">
        <v>921</v>
      </c>
      <c r="B50" s="317">
        <v>92120</v>
      </c>
      <c r="C50" s="317">
        <v>2720</v>
      </c>
      <c r="D50" s="296" t="s">
        <v>217</v>
      </c>
      <c r="E50" s="304"/>
      <c r="F50" s="304"/>
      <c r="G50" s="298">
        <v>93979.76</v>
      </c>
    </row>
    <row r="51" spans="1:8" ht="34.9" customHeight="1">
      <c r="A51" s="317">
        <v>926</v>
      </c>
      <c r="B51" s="317">
        <v>92695</v>
      </c>
      <c r="C51" s="317">
        <v>2820</v>
      </c>
      <c r="D51" s="296" t="s">
        <v>218</v>
      </c>
      <c r="E51" s="304"/>
      <c r="F51" s="304"/>
      <c r="G51" s="298">
        <v>81000</v>
      </c>
    </row>
    <row r="52" spans="1:8" ht="18" customHeight="1">
      <c r="A52" s="317"/>
      <c r="B52" s="317"/>
      <c r="C52" s="317"/>
      <c r="D52" s="308" t="s">
        <v>204</v>
      </c>
      <c r="E52" s="318">
        <f>E34+E35+E36+E37+E38+E39+E40+E41+E42+E43+E44+E47</f>
        <v>5345000</v>
      </c>
      <c r="F52" s="318">
        <f>SUM(F34:F51)</f>
        <v>0</v>
      </c>
      <c r="G52" s="318">
        <f>G48+G49+G50+G51+G33+G45+G46</f>
        <v>1335135.6599999999</v>
      </c>
      <c r="H52" s="310"/>
    </row>
    <row r="53" spans="1:8" ht="25.5" customHeight="1">
      <c r="A53" s="317"/>
      <c r="B53" s="317"/>
      <c r="C53" s="317"/>
      <c r="D53" s="319" t="s">
        <v>205</v>
      </c>
      <c r="E53" s="399">
        <f>E52+F52+G52</f>
        <v>6680135.6600000001</v>
      </c>
      <c r="F53" s="399"/>
      <c r="G53" s="399"/>
    </row>
    <row r="54" spans="1:8" ht="12.75" customHeight="1">
      <c r="D54" s="320"/>
    </row>
    <row r="56" spans="1:8">
      <c r="E56" s="321" t="s">
        <v>219</v>
      </c>
      <c r="F56" s="321"/>
    </row>
    <row r="57" spans="1:8">
      <c r="E57" s="321"/>
      <c r="F57" s="321"/>
    </row>
    <row r="58" spans="1:8">
      <c r="E58" s="321" t="s">
        <v>220</v>
      </c>
      <c r="F58" s="321"/>
    </row>
    <row r="62" spans="1:8">
      <c r="F62" s="358">
        <f>E53+E28</f>
        <v>16713892.84</v>
      </c>
    </row>
    <row r="63" spans="1:8">
      <c r="F63" s="358"/>
    </row>
  </sheetData>
  <mergeCells count="5">
    <mergeCell ref="E53:G53"/>
    <mergeCell ref="A8:G9"/>
    <mergeCell ref="E11:G11"/>
    <mergeCell ref="E28:G28"/>
    <mergeCell ref="E31:G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view="pageBreakPreview" zoomScaleSheetLayoutView="100" workbookViewId="0">
      <selection activeCell="I101" sqref="I101"/>
    </sheetView>
  </sheetViews>
  <sheetFormatPr defaultRowHeight="12.75"/>
  <cols>
    <col min="1" max="1" width="3.42578125" style="16" bestFit="1" customWidth="1"/>
    <col min="2" max="2" width="12.28515625" style="82" customWidth="1"/>
    <col min="3" max="3" width="23" style="83" customWidth="1"/>
    <col min="4" max="4" width="10.7109375" style="21" customWidth="1"/>
    <col min="5" max="5" width="6.7109375" style="21" customWidth="1"/>
    <col min="6" max="6" width="7.42578125" style="21" customWidth="1"/>
    <col min="7" max="7" width="5.28515625" style="21" customWidth="1"/>
    <col min="8" max="8" width="22.140625" style="21" customWidth="1"/>
    <col min="9" max="9" width="11.140625" style="21" customWidth="1"/>
    <col min="10" max="10" width="16.85546875" style="21" customWidth="1"/>
    <col min="11" max="11" width="14.28515625" style="21" customWidth="1"/>
    <col min="12" max="259" width="9.140625" style="21"/>
    <col min="260" max="260" width="11.42578125" style="21" customWidth="1"/>
    <col min="261" max="261" width="4.85546875" style="21" customWidth="1"/>
    <col min="262" max="262" width="29.85546875" style="21" customWidth="1"/>
    <col min="263" max="263" width="5.42578125" style="21" customWidth="1"/>
    <col min="264" max="264" width="6.5703125" style="21" customWidth="1"/>
    <col min="265" max="265" width="7.42578125" style="21" customWidth="1"/>
    <col min="266" max="266" width="36.5703125" style="21" customWidth="1"/>
    <col min="267" max="267" width="15.7109375" style="21" customWidth="1"/>
    <col min="268" max="515" width="9.140625" style="21"/>
    <col min="516" max="516" width="11.42578125" style="21" customWidth="1"/>
    <col min="517" max="517" width="4.85546875" style="21" customWidth="1"/>
    <col min="518" max="518" width="29.85546875" style="21" customWidth="1"/>
    <col min="519" max="519" width="5.42578125" style="21" customWidth="1"/>
    <col min="520" max="520" width="6.5703125" style="21" customWidth="1"/>
    <col min="521" max="521" width="7.42578125" style="21" customWidth="1"/>
    <col min="522" max="522" width="36.5703125" style="21" customWidth="1"/>
    <col min="523" max="523" width="15.7109375" style="21" customWidth="1"/>
    <col min="524" max="771" width="9.140625" style="21"/>
    <col min="772" max="772" width="11.42578125" style="21" customWidth="1"/>
    <col min="773" max="773" width="4.85546875" style="21" customWidth="1"/>
    <col min="774" max="774" width="29.85546875" style="21" customWidth="1"/>
    <col min="775" max="775" width="5.42578125" style="21" customWidth="1"/>
    <col min="776" max="776" width="6.5703125" style="21" customWidth="1"/>
    <col min="777" max="777" width="7.42578125" style="21" customWidth="1"/>
    <col min="778" max="778" width="36.5703125" style="21" customWidth="1"/>
    <col min="779" max="779" width="15.7109375" style="21" customWidth="1"/>
    <col min="780" max="1027" width="9.140625" style="21"/>
    <col min="1028" max="1028" width="11.42578125" style="21" customWidth="1"/>
    <col min="1029" max="1029" width="4.85546875" style="21" customWidth="1"/>
    <col min="1030" max="1030" width="29.85546875" style="21" customWidth="1"/>
    <col min="1031" max="1031" width="5.42578125" style="21" customWidth="1"/>
    <col min="1032" max="1032" width="6.5703125" style="21" customWidth="1"/>
    <col min="1033" max="1033" width="7.42578125" style="21" customWidth="1"/>
    <col min="1034" max="1034" width="36.5703125" style="21" customWidth="1"/>
    <col min="1035" max="1035" width="15.7109375" style="21" customWidth="1"/>
    <col min="1036" max="1283" width="9.140625" style="21"/>
    <col min="1284" max="1284" width="11.42578125" style="21" customWidth="1"/>
    <col min="1285" max="1285" width="4.85546875" style="21" customWidth="1"/>
    <col min="1286" max="1286" width="29.85546875" style="21" customWidth="1"/>
    <col min="1287" max="1287" width="5.42578125" style="21" customWidth="1"/>
    <col min="1288" max="1288" width="6.5703125" style="21" customWidth="1"/>
    <col min="1289" max="1289" width="7.42578125" style="21" customWidth="1"/>
    <col min="1290" max="1290" width="36.5703125" style="21" customWidth="1"/>
    <col min="1291" max="1291" width="15.7109375" style="21" customWidth="1"/>
    <col min="1292" max="1539" width="9.140625" style="21"/>
    <col min="1540" max="1540" width="11.42578125" style="21" customWidth="1"/>
    <col min="1541" max="1541" width="4.85546875" style="21" customWidth="1"/>
    <col min="1542" max="1542" width="29.85546875" style="21" customWidth="1"/>
    <col min="1543" max="1543" width="5.42578125" style="21" customWidth="1"/>
    <col min="1544" max="1544" width="6.5703125" style="21" customWidth="1"/>
    <col min="1545" max="1545" width="7.42578125" style="21" customWidth="1"/>
    <col min="1546" max="1546" width="36.5703125" style="21" customWidth="1"/>
    <col min="1547" max="1547" width="15.7109375" style="21" customWidth="1"/>
    <col min="1548" max="1795" width="9.140625" style="21"/>
    <col min="1796" max="1796" width="11.42578125" style="21" customWidth="1"/>
    <col min="1797" max="1797" width="4.85546875" style="21" customWidth="1"/>
    <col min="1798" max="1798" width="29.85546875" style="21" customWidth="1"/>
    <col min="1799" max="1799" width="5.42578125" style="21" customWidth="1"/>
    <col min="1800" max="1800" width="6.5703125" style="21" customWidth="1"/>
    <col min="1801" max="1801" width="7.42578125" style="21" customWidth="1"/>
    <col min="1802" max="1802" width="36.5703125" style="21" customWidth="1"/>
    <col min="1803" max="1803" width="15.7109375" style="21" customWidth="1"/>
    <col min="1804" max="2051" width="9.140625" style="21"/>
    <col min="2052" max="2052" width="11.42578125" style="21" customWidth="1"/>
    <col min="2053" max="2053" width="4.85546875" style="21" customWidth="1"/>
    <col min="2054" max="2054" width="29.85546875" style="21" customWidth="1"/>
    <col min="2055" max="2055" width="5.42578125" style="21" customWidth="1"/>
    <col min="2056" max="2056" width="6.5703125" style="21" customWidth="1"/>
    <col min="2057" max="2057" width="7.42578125" style="21" customWidth="1"/>
    <col min="2058" max="2058" width="36.5703125" style="21" customWidth="1"/>
    <col min="2059" max="2059" width="15.7109375" style="21" customWidth="1"/>
    <col min="2060" max="2307" width="9.140625" style="21"/>
    <col min="2308" max="2308" width="11.42578125" style="21" customWidth="1"/>
    <col min="2309" max="2309" width="4.85546875" style="21" customWidth="1"/>
    <col min="2310" max="2310" width="29.85546875" style="21" customWidth="1"/>
    <col min="2311" max="2311" width="5.42578125" style="21" customWidth="1"/>
    <col min="2312" max="2312" width="6.5703125" style="21" customWidth="1"/>
    <col min="2313" max="2313" width="7.42578125" style="21" customWidth="1"/>
    <col min="2314" max="2314" width="36.5703125" style="21" customWidth="1"/>
    <col min="2315" max="2315" width="15.7109375" style="21" customWidth="1"/>
    <col min="2316" max="2563" width="9.140625" style="21"/>
    <col min="2564" max="2564" width="11.42578125" style="21" customWidth="1"/>
    <col min="2565" max="2565" width="4.85546875" style="21" customWidth="1"/>
    <col min="2566" max="2566" width="29.85546875" style="21" customWidth="1"/>
    <col min="2567" max="2567" width="5.42578125" style="21" customWidth="1"/>
    <col min="2568" max="2568" width="6.5703125" style="21" customWidth="1"/>
    <col min="2569" max="2569" width="7.42578125" style="21" customWidth="1"/>
    <col min="2570" max="2570" width="36.5703125" style="21" customWidth="1"/>
    <col min="2571" max="2571" width="15.7109375" style="21" customWidth="1"/>
    <col min="2572" max="2819" width="9.140625" style="21"/>
    <col min="2820" max="2820" width="11.42578125" style="21" customWidth="1"/>
    <col min="2821" max="2821" width="4.85546875" style="21" customWidth="1"/>
    <col min="2822" max="2822" width="29.85546875" style="21" customWidth="1"/>
    <col min="2823" max="2823" width="5.42578125" style="21" customWidth="1"/>
    <col min="2824" max="2824" width="6.5703125" style="21" customWidth="1"/>
    <col min="2825" max="2825" width="7.42578125" style="21" customWidth="1"/>
    <col min="2826" max="2826" width="36.5703125" style="21" customWidth="1"/>
    <col min="2827" max="2827" width="15.7109375" style="21" customWidth="1"/>
    <col min="2828" max="3075" width="9.140625" style="21"/>
    <col min="3076" max="3076" width="11.42578125" style="21" customWidth="1"/>
    <col min="3077" max="3077" width="4.85546875" style="21" customWidth="1"/>
    <col min="3078" max="3078" width="29.85546875" style="21" customWidth="1"/>
    <col min="3079" max="3079" width="5.42578125" style="21" customWidth="1"/>
    <col min="3080" max="3080" width="6.5703125" style="21" customWidth="1"/>
    <col min="3081" max="3081" width="7.42578125" style="21" customWidth="1"/>
    <col min="3082" max="3082" width="36.5703125" style="21" customWidth="1"/>
    <col min="3083" max="3083" width="15.7109375" style="21" customWidth="1"/>
    <col min="3084" max="3331" width="9.140625" style="21"/>
    <col min="3332" max="3332" width="11.42578125" style="21" customWidth="1"/>
    <col min="3333" max="3333" width="4.85546875" style="21" customWidth="1"/>
    <col min="3334" max="3334" width="29.85546875" style="21" customWidth="1"/>
    <col min="3335" max="3335" width="5.42578125" style="21" customWidth="1"/>
    <col min="3336" max="3336" width="6.5703125" style="21" customWidth="1"/>
    <col min="3337" max="3337" width="7.42578125" style="21" customWidth="1"/>
    <col min="3338" max="3338" width="36.5703125" style="21" customWidth="1"/>
    <col min="3339" max="3339" width="15.7109375" style="21" customWidth="1"/>
    <col min="3340" max="3587" width="9.140625" style="21"/>
    <col min="3588" max="3588" width="11.42578125" style="21" customWidth="1"/>
    <col min="3589" max="3589" width="4.85546875" style="21" customWidth="1"/>
    <col min="3590" max="3590" width="29.85546875" style="21" customWidth="1"/>
    <col min="3591" max="3591" width="5.42578125" style="21" customWidth="1"/>
    <col min="3592" max="3592" width="6.5703125" style="21" customWidth="1"/>
    <col min="3593" max="3593" width="7.42578125" style="21" customWidth="1"/>
    <col min="3594" max="3594" width="36.5703125" style="21" customWidth="1"/>
    <col min="3595" max="3595" width="15.7109375" style="21" customWidth="1"/>
    <col min="3596" max="3843" width="9.140625" style="21"/>
    <col min="3844" max="3844" width="11.42578125" style="21" customWidth="1"/>
    <col min="3845" max="3845" width="4.85546875" style="21" customWidth="1"/>
    <col min="3846" max="3846" width="29.85546875" style="21" customWidth="1"/>
    <col min="3847" max="3847" width="5.42578125" style="21" customWidth="1"/>
    <col min="3848" max="3848" width="6.5703125" style="21" customWidth="1"/>
    <col min="3849" max="3849" width="7.42578125" style="21" customWidth="1"/>
    <col min="3850" max="3850" width="36.5703125" style="21" customWidth="1"/>
    <col min="3851" max="3851" width="15.7109375" style="21" customWidth="1"/>
    <col min="3852" max="4099" width="9.140625" style="21"/>
    <col min="4100" max="4100" width="11.42578125" style="21" customWidth="1"/>
    <col min="4101" max="4101" width="4.85546875" style="21" customWidth="1"/>
    <col min="4102" max="4102" width="29.85546875" style="21" customWidth="1"/>
    <col min="4103" max="4103" width="5.42578125" style="21" customWidth="1"/>
    <col min="4104" max="4104" width="6.5703125" style="21" customWidth="1"/>
    <col min="4105" max="4105" width="7.42578125" style="21" customWidth="1"/>
    <col min="4106" max="4106" width="36.5703125" style="21" customWidth="1"/>
    <col min="4107" max="4107" width="15.7109375" style="21" customWidth="1"/>
    <col min="4108" max="4355" width="9.140625" style="21"/>
    <col min="4356" max="4356" width="11.42578125" style="21" customWidth="1"/>
    <col min="4357" max="4357" width="4.85546875" style="21" customWidth="1"/>
    <col min="4358" max="4358" width="29.85546875" style="21" customWidth="1"/>
    <col min="4359" max="4359" width="5.42578125" style="21" customWidth="1"/>
    <col min="4360" max="4360" width="6.5703125" style="21" customWidth="1"/>
    <col min="4361" max="4361" width="7.42578125" style="21" customWidth="1"/>
    <col min="4362" max="4362" width="36.5703125" style="21" customWidth="1"/>
    <col min="4363" max="4363" width="15.7109375" style="21" customWidth="1"/>
    <col min="4364" max="4611" width="9.140625" style="21"/>
    <col min="4612" max="4612" width="11.42578125" style="21" customWidth="1"/>
    <col min="4613" max="4613" width="4.85546875" style="21" customWidth="1"/>
    <col min="4614" max="4614" width="29.85546875" style="21" customWidth="1"/>
    <col min="4615" max="4615" width="5.42578125" style="21" customWidth="1"/>
    <col min="4616" max="4616" width="6.5703125" style="21" customWidth="1"/>
    <col min="4617" max="4617" width="7.42578125" style="21" customWidth="1"/>
    <col min="4618" max="4618" width="36.5703125" style="21" customWidth="1"/>
    <col min="4619" max="4619" width="15.7109375" style="21" customWidth="1"/>
    <col min="4620" max="4867" width="9.140625" style="21"/>
    <col min="4868" max="4868" width="11.42578125" style="21" customWidth="1"/>
    <col min="4869" max="4869" width="4.85546875" style="21" customWidth="1"/>
    <col min="4870" max="4870" width="29.85546875" style="21" customWidth="1"/>
    <col min="4871" max="4871" width="5.42578125" style="21" customWidth="1"/>
    <col min="4872" max="4872" width="6.5703125" style="21" customWidth="1"/>
    <col min="4873" max="4873" width="7.42578125" style="21" customWidth="1"/>
    <col min="4874" max="4874" width="36.5703125" style="21" customWidth="1"/>
    <col min="4875" max="4875" width="15.7109375" style="21" customWidth="1"/>
    <col min="4876" max="5123" width="9.140625" style="21"/>
    <col min="5124" max="5124" width="11.42578125" style="21" customWidth="1"/>
    <col min="5125" max="5125" width="4.85546875" style="21" customWidth="1"/>
    <col min="5126" max="5126" width="29.85546875" style="21" customWidth="1"/>
    <col min="5127" max="5127" width="5.42578125" style="21" customWidth="1"/>
    <col min="5128" max="5128" width="6.5703125" style="21" customWidth="1"/>
    <col min="5129" max="5129" width="7.42578125" style="21" customWidth="1"/>
    <col min="5130" max="5130" width="36.5703125" style="21" customWidth="1"/>
    <col min="5131" max="5131" width="15.7109375" style="21" customWidth="1"/>
    <col min="5132" max="5379" width="9.140625" style="21"/>
    <col min="5380" max="5380" width="11.42578125" style="21" customWidth="1"/>
    <col min="5381" max="5381" width="4.85546875" style="21" customWidth="1"/>
    <col min="5382" max="5382" width="29.85546875" style="21" customWidth="1"/>
    <col min="5383" max="5383" width="5.42578125" style="21" customWidth="1"/>
    <col min="5384" max="5384" width="6.5703125" style="21" customWidth="1"/>
    <col min="5385" max="5385" width="7.42578125" style="21" customWidth="1"/>
    <col min="5386" max="5386" width="36.5703125" style="21" customWidth="1"/>
    <col min="5387" max="5387" width="15.7109375" style="21" customWidth="1"/>
    <col min="5388" max="5635" width="9.140625" style="21"/>
    <col min="5636" max="5636" width="11.42578125" style="21" customWidth="1"/>
    <col min="5637" max="5637" width="4.85546875" style="21" customWidth="1"/>
    <col min="5638" max="5638" width="29.85546875" style="21" customWidth="1"/>
    <col min="5639" max="5639" width="5.42578125" style="21" customWidth="1"/>
    <col min="5640" max="5640" width="6.5703125" style="21" customWidth="1"/>
    <col min="5641" max="5641" width="7.42578125" style="21" customWidth="1"/>
    <col min="5642" max="5642" width="36.5703125" style="21" customWidth="1"/>
    <col min="5643" max="5643" width="15.7109375" style="21" customWidth="1"/>
    <col min="5644" max="5891" width="9.140625" style="21"/>
    <col min="5892" max="5892" width="11.42578125" style="21" customWidth="1"/>
    <col min="5893" max="5893" width="4.85546875" style="21" customWidth="1"/>
    <col min="5894" max="5894" width="29.85546875" style="21" customWidth="1"/>
    <col min="5895" max="5895" width="5.42578125" style="21" customWidth="1"/>
    <col min="5896" max="5896" width="6.5703125" style="21" customWidth="1"/>
    <col min="5897" max="5897" width="7.42578125" style="21" customWidth="1"/>
    <col min="5898" max="5898" width="36.5703125" style="21" customWidth="1"/>
    <col min="5899" max="5899" width="15.7109375" style="21" customWidth="1"/>
    <col min="5900" max="6147" width="9.140625" style="21"/>
    <col min="6148" max="6148" width="11.42578125" style="21" customWidth="1"/>
    <col min="6149" max="6149" width="4.85546875" style="21" customWidth="1"/>
    <col min="6150" max="6150" width="29.85546875" style="21" customWidth="1"/>
    <col min="6151" max="6151" width="5.42578125" style="21" customWidth="1"/>
    <col min="6152" max="6152" width="6.5703125" style="21" customWidth="1"/>
    <col min="6153" max="6153" width="7.42578125" style="21" customWidth="1"/>
    <col min="6154" max="6154" width="36.5703125" style="21" customWidth="1"/>
    <col min="6155" max="6155" width="15.7109375" style="21" customWidth="1"/>
    <col min="6156" max="6403" width="9.140625" style="21"/>
    <col min="6404" max="6404" width="11.42578125" style="21" customWidth="1"/>
    <col min="6405" max="6405" width="4.85546875" style="21" customWidth="1"/>
    <col min="6406" max="6406" width="29.85546875" style="21" customWidth="1"/>
    <col min="6407" max="6407" width="5.42578125" style="21" customWidth="1"/>
    <col min="6408" max="6408" width="6.5703125" style="21" customWidth="1"/>
    <col min="6409" max="6409" width="7.42578125" style="21" customWidth="1"/>
    <col min="6410" max="6410" width="36.5703125" style="21" customWidth="1"/>
    <col min="6411" max="6411" width="15.7109375" style="21" customWidth="1"/>
    <col min="6412" max="6659" width="9.140625" style="21"/>
    <col min="6660" max="6660" width="11.42578125" style="21" customWidth="1"/>
    <col min="6661" max="6661" width="4.85546875" style="21" customWidth="1"/>
    <col min="6662" max="6662" width="29.85546875" style="21" customWidth="1"/>
    <col min="6663" max="6663" width="5.42578125" style="21" customWidth="1"/>
    <col min="6664" max="6664" width="6.5703125" style="21" customWidth="1"/>
    <col min="6665" max="6665" width="7.42578125" style="21" customWidth="1"/>
    <col min="6666" max="6666" width="36.5703125" style="21" customWidth="1"/>
    <col min="6667" max="6667" width="15.7109375" style="21" customWidth="1"/>
    <col min="6668" max="6915" width="9.140625" style="21"/>
    <col min="6916" max="6916" width="11.42578125" style="21" customWidth="1"/>
    <col min="6917" max="6917" width="4.85546875" style="21" customWidth="1"/>
    <col min="6918" max="6918" width="29.85546875" style="21" customWidth="1"/>
    <col min="6919" max="6919" width="5.42578125" style="21" customWidth="1"/>
    <col min="6920" max="6920" width="6.5703125" style="21" customWidth="1"/>
    <col min="6921" max="6921" width="7.42578125" style="21" customWidth="1"/>
    <col min="6922" max="6922" width="36.5703125" style="21" customWidth="1"/>
    <col min="6923" max="6923" width="15.7109375" style="21" customWidth="1"/>
    <col min="6924" max="7171" width="9.140625" style="21"/>
    <col min="7172" max="7172" width="11.42578125" style="21" customWidth="1"/>
    <col min="7173" max="7173" width="4.85546875" style="21" customWidth="1"/>
    <col min="7174" max="7174" width="29.85546875" style="21" customWidth="1"/>
    <col min="7175" max="7175" width="5.42578125" style="21" customWidth="1"/>
    <col min="7176" max="7176" width="6.5703125" style="21" customWidth="1"/>
    <col min="7177" max="7177" width="7.42578125" style="21" customWidth="1"/>
    <col min="7178" max="7178" width="36.5703125" style="21" customWidth="1"/>
    <col min="7179" max="7179" width="15.7109375" style="21" customWidth="1"/>
    <col min="7180" max="7427" width="9.140625" style="21"/>
    <col min="7428" max="7428" width="11.42578125" style="21" customWidth="1"/>
    <col min="7429" max="7429" width="4.85546875" style="21" customWidth="1"/>
    <col min="7430" max="7430" width="29.85546875" style="21" customWidth="1"/>
    <col min="7431" max="7431" width="5.42578125" style="21" customWidth="1"/>
    <col min="7432" max="7432" width="6.5703125" style="21" customWidth="1"/>
    <col min="7433" max="7433" width="7.42578125" style="21" customWidth="1"/>
    <col min="7434" max="7434" width="36.5703125" style="21" customWidth="1"/>
    <col min="7435" max="7435" width="15.7109375" style="21" customWidth="1"/>
    <col min="7436" max="7683" width="9.140625" style="21"/>
    <col min="7684" max="7684" width="11.42578125" style="21" customWidth="1"/>
    <col min="7685" max="7685" width="4.85546875" style="21" customWidth="1"/>
    <col min="7686" max="7686" width="29.85546875" style="21" customWidth="1"/>
    <col min="7687" max="7687" width="5.42578125" style="21" customWidth="1"/>
    <col min="7688" max="7688" width="6.5703125" style="21" customWidth="1"/>
    <col min="7689" max="7689" width="7.42578125" style="21" customWidth="1"/>
    <col min="7690" max="7690" width="36.5703125" style="21" customWidth="1"/>
    <col min="7691" max="7691" width="15.7109375" style="21" customWidth="1"/>
    <col min="7692" max="7939" width="9.140625" style="21"/>
    <col min="7940" max="7940" width="11.42578125" style="21" customWidth="1"/>
    <col min="7941" max="7941" width="4.85546875" style="21" customWidth="1"/>
    <col min="7942" max="7942" width="29.85546875" style="21" customWidth="1"/>
    <col min="7943" max="7943" width="5.42578125" style="21" customWidth="1"/>
    <col min="7944" max="7944" width="6.5703125" style="21" customWidth="1"/>
    <col min="7945" max="7945" width="7.42578125" style="21" customWidth="1"/>
    <col min="7946" max="7946" width="36.5703125" style="21" customWidth="1"/>
    <col min="7947" max="7947" width="15.7109375" style="21" customWidth="1"/>
    <col min="7948" max="8195" width="9.140625" style="21"/>
    <col min="8196" max="8196" width="11.42578125" style="21" customWidth="1"/>
    <col min="8197" max="8197" width="4.85546875" style="21" customWidth="1"/>
    <col min="8198" max="8198" width="29.85546875" style="21" customWidth="1"/>
    <col min="8199" max="8199" width="5.42578125" style="21" customWidth="1"/>
    <col min="8200" max="8200" width="6.5703125" style="21" customWidth="1"/>
    <col min="8201" max="8201" width="7.42578125" style="21" customWidth="1"/>
    <col min="8202" max="8202" width="36.5703125" style="21" customWidth="1"/>
    <col min="8203" max="8203" width="15.7109375" style="21" customWidth="1"/>
    <col min="8204" max="8451" width="9.140625" style="21"/>
    <col min="8452" max="8452" width="11.42578125" style="21" customWidth="1"/>
    <col min="8453" max="8453" width="4.85546875" style="21" customWidth="1"/>
    <col min="8454" max="8454" width="29.85546875" style="21" customWidth="1"/>
    <col min="8455" max="8455" width="5.42578125" style="21" customWidth="1"/>
    <col min="8456" max="8456" width="6.5703125" style="21" customWidth="1"/>
    <col min="8457" max="8457" width="7.42578125" style="21" customWidth="1"/>
    <col min="8458" max="8458" width="36.5703125" style="21" customWidth="1"/>
    <col min="8459" max="8459" width="15.7109375" style="21" customWidth="1"/>
    <col min="8460" max="8707" width="9.140625" style="21"/>
    <col min="8708" max="8708" width="11.42578125" style="21" customWidth="1"/>
    <col min="8709" max="8709" width="4.85546875" style="21" customWidth="1"/>
    <col min="8710" max="8710" width="29.85546875" style="21" customWidth="1"/>
    <col min="8711" max="8711" width="5.42578125" style="21" customWidth="1"/>
    <col min="8712" max="8712" width="6.5703125" style="21" customWidth="1"/>
    <col min="8713" max="8713" width="7.42578125" style="21" customWidth="1"/>
    <col min="8714" max="8714" width="36.5703125" style="21" customWidth="1"/>
    <col min="8715" max="8715" width="15.7109375" style="21" customWidth="1"/>
    <col min="8716" max="8963" width="9.140625" style="21"/>
    <col min="8964" max="8964" width="11.42578125" style="21" customWidth="1"/>
    <col min="8965" max="8965" width="4.85546875" style="21" customWidth="1"/>
    <col min="8966" max="8966" width="29.85546875" style="21" customWidth="1"/>
    <col min="8967" max="8967" width="5.42578125" style="21" customWidth="1"/>
    <col min="8968" max="8968" width="6.5703125" style="21" customWidth="1"/>
    <col min="8969" max="8969" width="7.42578125" style="21" customWidth="1"/>
    <col min="8970" max="8970" width="36.5703125" style="21" customWidth="1"/>
    <col min="8971" max="8971" width="15.7109375" style="21" customWidth="1"/>
    <col min="8972" max="9219" width="9.140625" style="21"/>
    <col min="9220" max="9220" width="11.42578125" style="21" customWidth="1"/>
    <col min="9221" max="9221" width="4.85546875" style="21" customWidth="1"/>
    <col min="9222" max="9222" width="29.85546875" style="21" customWidth="1"/>
    <col min="9223" max="9223" width="5.42578125" style="21" customWidth="1"/>
    <col min="9224" max="9224" width="6.5703125" style="21" customWidth="1"/>
    <col min="9225" max="9225" width="7.42578125" style="21" customWidth="1"/>
    <col min="9226" max="9226" width="36.5703125" style="21" customWidth="1"/>
    <col min="9227" max="9227" width="15.7109375" style="21" customWidth="1"/>
    <col min="9228" max="9475" width="9.140625" style="21"/>
    <col min="9476" max="9476" width="11.42578125" style="21" customWidth="1"/>
    <col min="9477" max="9477" width="4.85546875" style="21" customWidth="1"/>
    <col min="9478" max="9478" width="29.85546875" style="21" customWidth="1"/>
    <col min="9479" max="9479" width="5.42578125" style="21" customWidth="1"/>
    <col min="9480" max="9480" width="6.5703125" style="21" customWidth="1"/>
    <col min="9481" max="9481" width="7.42578125" style="21" customWidth="1"/>
    <col min="9482" max="9482" width="36.5703125" style="21" customWidth="1"/>
    <col min="9483" max="9483" width="15.7109375" style="21" customWidth="1"/>
    <col min="9484" max="9731" width="9.140625" style="21"/>
    <col min="9732" max="9732" width="11.42578125" style="21" customWidth="1"/>
    <col min="9733" max="9733" width="4.85546875" style="21" customWidth="1"/>
    <col min="9734" max="9734" width="29.85546875" style="21" customWidth="1"/>
    <col min="9735" max="9735" width="5.42578125" style="21" customWidth="1"/>
    <col min="9736" max="9736" width="6.5703125" style="21" customWidth="1"/>
    <col min="9737" max="9737" width="7.42578125" style="21" customWidth="1"/>
    <col min="9738" max="9738" width="36.5703125" style="21" customWidth="1"/>
    <col min="9739" max="9739" width="15.7109375" style="21" customWidth="1"/>
    <col min="9740" max="9987" width="9.140625" style="21"/>
    <col min="9988" max="9988" width="11.42578125" style="21" customWidth="1"/>
    <col min="9989" max="9989" width="4.85546875" style="21" customWidth="1"/>
    <col min="9990" max="9990" width="29.85546875" style="21" customWidth="1"/>
    <col min="9991" max="9991" width="5.42578125" style="21" customWidth="1"/>
    <col min="9992" max="9992" width="6.5703125" style="21" customWidth="1"/>
    <col min="9993" max="9993" width="7.42578125" style="21" customWidth="1"/>
    <col min="9994" max="9994" width="36.5703125" style="21" customWidth="1"/>
    <col min="9995" max="9995" width="15.7109375" style="21" customWidth="1"/>
    <col min="9996" max="10243" width="9.140625" style="21"/>
    <col min="10244" max="10244" width="11.42578125" style="21" customWidth="1"/>
    <col min="10245" max="10245" width="4.85546875" style="21" customWidth="1"/>
    <col min="10246" max="10246" width="29.85546875" style="21" customWidth="1"/>
    <col min="10247" max="10247" width="5.42578125" style="21" customWidth="1"/>
    <col min="10248" max="10248" width="6.5703125" style="21" customWidth="1"/>
    <col min="10249" max="10249" width="7.42578125" style="21" customWidth="1"/>
    <col min="10250" max="10250" width="36.5703125" style="21" customWidth="1"/>
    <col min="10251" max="10251" width="15.7109375" style="21" customWidth="1"/>
    <col min="10252" max="10499" width="9.140625" style="21"/>
    <col min="10500" max="10500" width="11.42578125" style="21" customWidth="1"/>
    <col min="10501" max="10501" width="4.85546875" style="21" customWidth="1"/>
    <col min="10502" max="10502" width="29.85546875" style="21" customWidth="1"/>
    <col min="10503" max="10503" width="5.42578125" style="21" customWidth="1"/>
    <col min="10504" max="10504" width="6.5703125" style="21" customWidth="1"/>
    <col min="10505" max="10505" width="7.42578125" style="21" customWidth="1"/>
    <col min="10506" max="10506" width="36.5703125" style="21" customWidth="1"/>
    <col min="10507" max="10507" width="15.7109375" style="21" customWidth="1"/>
    <col min="10508" max="10755" width="9.140625" style="21"/>
    <col min="10756" max="10756" width="11.42578125" style="21" customWidth="1"/>
    <col min="10757" max="10757" width="4.85546875" style="21" customWidth="1"/>
    <col min="10758" max="10758" width="29.85546875" style="21" customWidth="1"/>
    <col min="10759" max="10759" width="5.42578125" style="21" customWidth="1"/>
    <col min="10760" max="10760" width="6.5703125" style="21" customWidth="1"/>
    <col min="10761" max="10761" width="7.42578125" style="21" customWidth="1"/>
    <col min="10762" max="10762" width="36.5703125" style="21" customWidth="1"/>
    <col min="10763" max="10763" width="15.7109375" style="21" customWidth="1"/>
    <col min="10764" max="11011" width="9.140625" style="21"/>
    <col min="11012" max="11012" width="11.42578125" style="21" customWidth="1"/>
    <col min="11013" max="11013" width="4.85546875" style="21" customWidth="1"/>
    <col min="11014" max="11014" width="29.85546875" style="21" customWidth="1"/>
    <col min="11015" max="11015" width="5.42578125" style="21" customWidth="1"/>
    <col min="11016" max="11016" width="6.5703125" style="21" customWidth="1"/>
    <col min="11017" max="11017" width="7.42578125" style="21" customWidth="1"/>
    <col min="11018" max="11018" width="36.5703125" style="21" customWidth="1"/>
    <col min="11019" max="11019" width="15.7109375" style="21" customWidth="1"/>
    <col min="11020" max="11267" width="9.140625" style="21"/>
    <col min="11268" max="11268" width="11.42578125" style="21" customWidth="1"/>
    <col min="11269" max="11269" width="4.85546875" style="21" customWidth="1"/>
    <col min="11270" max="11270" width="29.85546875" style="21" customWidth="1"/>
    <col min="11271" max="11271" width="5.42578125" style="21" customWidth="1"/>
    <col min="11272" max="11272" width="6.5703125" style="21" customWidth="1"/>
    <col min="11273" max="11273" width="7.42578125" style="21" customWidth="1"/>
    <col min="11274" max="11274" width="36.5703125" style="21" customWidth="1"/>
    <col min="11275" max="11275" width="15.7109375" style="21" customWidth="1"/>
    <col min="11276" max="11523" width="9.140625" style="21"/>
    <col min="11524" max="11524" width="11.42578125" style="21" customWidth="1"/>
    <col min="11525" max="11525" width="4.85546875" style="21" customWidth="1"/>
    <col min="11526" max="11526" width="29.85546875" style="21" customWidth="1"/>
    <col min="11527" max="11527" width="5.42578125" style="21" customWidth="1"/>
    <col min="11528" max="11528" width="6.5703125" style="21" customWidth="1"/>
    <col min="11529" max="11529" width="7.42578125" style="21" customWidth="1"/>
    <col min="11530" max="11530" width="36.5703125" style="21" customWidth="1"/>
    <col min="11531" max="11531" width="15.7109375" style="21" customWidth="1"/>
    <col min="11532" max="11779" width="9.140625" style="21"/>
    <col min="11780" max="11780" width="11.42578125" style="21" customWidth="1"/>
    <col min="11781" max="11781" width="4.85546875" style="21" customWidth="1"/>
    <col min="11782" max="11782" width="29.85546875" style="21" customWidth="1"/>
    <col min="11783" max="11783" width="5.42578125" style="21" customWidth="1"/>
    <col min="11784" max="11784" width="6.5703125" style="21" customWidth="1"/>
    <col min="11785" max="11785" width="7.42578125" style="21" customWidth="1"/>
    <col min="11786" max="11786" width="36.5703125" style="21" customWidth="1"/>
    <col min="11787" max="11787" width="15.7109375" style="21" customWidth="1"/>
    <col min="11788" max="12035" width="9.140625" style="21"/>
    <col min="12036" max="12036" width="11.42578125" style="21" customWidth="1"/>
    <col min="12037" max="12037" width="4.85546875" style="21" customWidth="1"/>
    <col min="12038" max="12038" width="29.85546875" style="21" customWidth="1"/>
    <col min="12039" max="12039" width="5.42578125" style="21" customWidth="1"/>
    <col min="12040" max="12040" width="6.5703125" style="21" customWidth="1"/>
    <col min="12041" max="12041" width="7.42578125" style="21" customWidth="1"/>
    <col min="12042" max="12042" width="36.5703125" style="21" customWidth="1"/>
    <col min="12043" max="12043" width="15.7109375" style="21" customWidth="1"/>
    <col min="12044" max="12291" width="9.140625" style="21"/>
    <col min="12292" max="12292" width="11.42578125" style="21" customWidth="1"/>
    <col min="12293" max="12293" width="4.85546875" style="21" customWidth="1"/>
    <col min="12294" max="12294" width="29.85546875" style="21" customWidth="1"/>
    <col min="12295" max="12295" width="5.42578125" style="21" customWidth="1"/>
    <col min="12296" max="12296" width="6.5703125" style="21" customWidth="1"/>
    <col min="12297" max="12297" width="7.42578125" style="21" customWidth="1"/>
    <col min="12298" max="12298" width="36.5703125" style="21" customWidth="1"/>
    <col min="12299" max="12299" width="15.7109375" style="21" customWidth="1"/>
    <col min="12300" max="12547" width="9.140625" style="21"/>
    <col min="12548" max="12548" width="11.42578125" style="21" customWidth="1"/>
    <col min="12549" max="12549" width="4.85546875" style="21" customWidth="1"/>
    <col min="12550" max="12550" width="29.85546875" style="21" customWidth="1"/>
    <col min="12551" max="12551" width="5.42578125" style="21" customWidth="1"/>
    <col min="12552" max="12552" width="6.5703125" style="21" customWidth="1"/>
    <col min="12553" max="12553" width="7.42578125" style="21" customWidth="1"/>
    <col min="12554" max="12554" width="36.5703125" style="21" customWidth="1"/>
    <col min="12555" max="12555" width="15.7109375" style="21" customWidth="1"/>
    <col min="12556" max="12803" width="9.140625" style="21"/>
    <col min="12804" max="12804" width="11.42578125" style="21" customWidth="1"/>
    <col min="12805" max="12805" width="4.85546875" style="21" customWidth="1"/>
    <col min="12806" max="12806" width="29.85546875" style="21" customWidth="1"/>
    <col min="12807" max="12807" width="5.42578125" style="21" customWidth="1"/>
    <col min="12808" max="12808" width="6.5703125" style="21" customWidth="1"/>
    <col min="12809" max="12809" width="7.42578125" style="21" customWidth="1"/>
    <col min="12810" max="12810" width="36.5703125" style="21" customWidth="1"/>
    <col min="12811" max="12811" width="15.7109375" style="21" customWidth="1"/>
    <col min="12812" max="13059" width="9.140625" style="21"/>
    <col min="13060" max="13060" width="11.42578125" style="21" customWidth="1"/>
    <col min="13061" max="13061" width="4.85546875" style="21" customWidth="1"/>
    <col min="13062" max="13062" width="29.85546875" style="21" customWidth="1"/>
    <col min="13063" max="13063" width="5.42578125" style="21" customWidth="1"/>
    <col min="13064" max="13064" width="6.5703125" style="21" customWidth="1"/>
    <col min="13065" max="13065" width="7.42578125" style="21" customWidth="1"/>
    <col min="13066" max="13066" width="36.5703125" style="21" customWidth="1"/>
    <col min="13067" max="13067" width="15.7109375" style="21" customWidth="1"/>
    <col min="13068" max="13315" width="9.140625" style="21"/>
    <col min="13316" max="13316" width="11.42578125" style="21" customWidth="1"/>
    <col min="13317" max="13317" width="4.85546875" style="21" customWidth="1"/>
    <col min="13318" max="13318" width="29.85546875" style="21" customWidth="1"/>
    <col min="13319" max="13319" width="5.42578125" style="21" customWidth="1"/>
    <col min="13320" max="13320" width="6.5703125" style="21" customWidth="1"/>
    <col min="13321" max="13321" width="7.42578125" style="21" customWidth="1"/>
    <col min="13322" max="13322" width="36.5703125" style="21" customWidth="1"/>
    <col min="13323" max="13323" width="15.7109375" style="21" customWidth="1"/>
    <col min="13324" max="13571" width="9.140625" style="21"/>
    <col min="13572" max="13572" width="11.42578125" style="21" customWidth="1"/>
    <col min="13573" max="13573" width="4.85546875" style="21" customWidth="1"/>
    <col min="13574" max="13574" width="29.85546875" style="21" customWidth="1"/>
    <col min="13575" max="13575" width="5.42578125" style="21" customWidth="1"/>
    <col min="13576" max="13576" width="6.5703125" style="21" customWidth="1"/>
    <col min="13577" max="13577" width="7.42578125" style="21" customWidth="1"/>
    <col min="13578" max="13578" width="36.5703125" style="21" customWidth="1"/>
    <col min="13579" max="13579" width="15.7109375" style="21" customWidth="1"/>
    <col min="13580" max="13827" width="9.140625" style="21"/>
    <col min="13828" max="13828" width="11.42578125" style="21" customWidth="1"/>
    <col min="13829" max="13829" width="4.85546875" style="21" customWidth="1"/>
    <col min="13830" max="13830" width="29.85546875" style="21" customWidth="1"/>
    <col min="13831" max="13831" width="5.42578125" style="21" customWidth="1"/>
    <col min="13832" max="13832" width="6.5703125" style="21" customWidth="1"/>
    <col min="13833" max="13833" width="7.42578125" style="21" customWidth="1"/>
    <col min="13834" max="13834" width="36.5703125" style="21" customWidth="1"/>
    <col min="13835" max="13835" width="15.7109375" style="21" customWidth="1"/>
    <col min="13836" max="14083" width="9.140625" style="21"/>
    <col min="14084" max="14084" width="11.42578125" style="21" customWidth="1"/>
    <col min="14085" max="14085" width="4.85546875" style="21" customWidth="1"/>
    <col min="14086" max="14086" width="29.85546875" style="21" customWidth="1"/>
    <col min="14087" max="14087" width="5.42578125" style="21" customWidth="1"/>
    <col min="14088" max="14088" width="6.5703125" style="21" customWidth="1"/>
    <col min="14089" max="14089" width="7.42578125" style="21" customWidth="1"/>
    <col min="14090" max="14090" width="36.5703125" style="21" customWidth="1"/>
    <col min="14091" max="14091" width="15.7109375" style="21" customWidth="1"/>
    <col min="14092" max="14339" width="9.140625" style="21"/>
    <col min="14340" max="14340" width="11.42578125" style="21" customWidth="1"/>
    <col min="14341" max="14341" width="4.85546875" style="21" customWidth="1"/>
    <col min="14342" max="14342" width="29.85546875" style="21" customWidth="1"/>
    <col min="14343" max="14343" width="5.42578125" style="21" customWidth="1"/>
    <col min="14344" max="14344" width="6.5703125" style="21" customWidth="1"/>
    <col min="14345" max="14345" width="7.42578125" style="21" customWidth="1"/>
    <col min="14346" max="14346" width="36.5703125" style="21" customWidth="1"/>
    <col min="14347" max="14347" width="15.7109375" style="21" customWidth="1"/>
    <col min="14348" max="14595" width="9.140625" style="21"/>
    <col min="14596" max="14596" width="11.42578125" style="21" customWidth="1"/>
    <col min="14597" max="14597" width="4.85546875" style="21" customWidth="1"/>
    <col min="14598" max="14598" width="29.85546875" style="21" customWidth="1"/>
    <col min="14599" max="14599" width="5.42578125" style="21" customWidth="1"/>
    <col min="14600" max="14600" width="6.5703125" style="21" customWidth="1"/>
    <col min="14601" max="14601" width="7.42578125" style="21" customWidth="1"/>
    <col min="14602" max="14602" width="36.5703125" style="21" customWidth="1"/>
    <col min="14603" max="14603" width="15.7109375" style="21" customWidth="1"/>
    <col min="14604" max="14851" width="9.140625" style="21"/>
    <col min="14852" max="14852" width="11.42578125" style="21" customWidth="1"/>
    <col min="14853" max="14853" width="4.85546875" style="21" customWidth="1"/>
    <col min="14854" max="14854" width="29.85546875" style="21" customWidth="1"/>
    <col min="14855" max="14855" width="5.42578125" style="21" customWidth="1"/>
    <col min="14856" max="14856" width="6.5703125" style="21" customWidth="1"/>
    <col min="14857" max="14857" width="7.42578125" style="21" customWidth="1"/>
    <col min="14858" max="14858" width="36.5703125" style="21" customWidth="1"/>
    <col min="14859" max="14859" width="15.7109375" style="21" customWidth="1"/>
    <col min="14860" max="15107" width="9.140625" style="21"/>
    <col min="15108" max="15108" width="11.42578125" style="21" customWidth="1"/>
    <col min="15109" max="15109" width="4.85546875" style="21" customWidth="1"/>
    <col min="15110" max="15110" width="29.85546875" style="21" customWidth="1"/>
    <col min="15111" max="15111" width="5.42578125" style="21" customWidth="1"/>
    <col min="15112" max="15112" width="6.5703125" style="21" customWidth="1"/>
    <col min="15113" max="15113" width="7.42578125" style="21" customWidth="1"/>
    <col min="15114" max="15114" width="36.5703125" style="21" customWidth="1"/>
    <col min="15115" max="15115" width="15.7109375" style="21" customWidth="1"/>
    <col min="15116" max="15363" width="9.140625" style="21"/>
    <col min="15364" max="15364" width="11.42578125" style="21" customWidth="1"/>
    <col min="15365" max="15365" width="4.85546875" style="21" customWidth="1"/>
    <col min="15366" max="15366" width="29.85546875" style="21" customWidth="1"/>
    <col min="15367" max="15367" width="5.42578125" style="21" customWidth="1"/>
    <col min="15368" max="15368" width="6.5703125" style="21" customWidth="1"/>
    <col min="15369" max="15369" width="7.42578125" style="21" customWidth="1"/>
    <col min="15370" max="15370" width="36.5703125" style="21" customWidth="1"/>
    <col min="15371" max="15371" width="15.7109375" style="21" customWidth="1"/>
    <col min="15372" max="15619" width="9.140625" style="21"/>
    <col min="15620" max="15620" width="11.42578125" style="21" customWidth="1"/>
    <col min="15621" max="15621" width="4.85546875" style="21" customWidth="1"/>
    <col min="15622" max="15622" width="29.85546875" style="21" customWidth="1"/>
    <col min="15623" max="15623" width="5.42578125" style="21" customWidth="1"/>
    <col min="15624" max="15624" width="6.5703125" style="21" customWidth="1"/>
    <col min="15625" max="15625" width="7.42578125" style="21" customWidth="1"/>
    <col min="15626" max="15626" width="36.5703125" style="21" customWidth="1"/>
    <col min="15627" max="15627" width="15.7109375" style="21" customWidth="1"/>
    <col min="15628" max="15875" width="9.140625" style="21"/>
    <col min="15876" max="15876" width="11.42578125" style="21" customWidth="1"/>
    <col min="15877" max="15877" width="4.85546875" style="21" customWidth="1"/>
    <col min="15878" max="15878" width="29.85546875" style="21" customWidth="1"/>
    <col min="15879" max="15879" width="5.42578125" style="21" customWidth="1"/>
    <col min="15880" max="15880" width="6.5703125" style="21" customWidth="1"/>
    <col min="15881" max="15881" width="7.42578125" style="21" customWidth="1"/>
    <col min="15882" max="15882" width="36.5703125" style="21" customWidth="1"/>
    <col min="15883" max="15883" width="15.7109375" style="21" customWidth="1"/>
    <col min="15884" max="16131" width="9.140625" style="21"/>
    <col min="16132" max="16132" width="11.42578125" style="21" customWidth="1"/>
    <col min="16133" max="16133" width="4.85546875" style="21" customWidth="1"/>
    <col min="16134" max="16134" width="29.85546875" style="21" customWidth="1"/>
    <col min="16135" max="16135" width="5.42578125" style="21" customWidth="1"/>
    <col min="16136" max="16136" width="6.5703125" style="21" customWidth="1"/>
    <col min="16137" max="16137" width="7.42578125" style="21" customWidth="1"/>
    <col min="16138" max="16138" width="36.5703125" style="21" customWidth="1"/>
    <col min="16139" max="16139" width="15.7109375" style="21" customWidth="1"/>
    <col min="16140" max="16384" width="9.140625" style="21"/>
  </cols>
  <sheetData>
    <row r="1" spans="1:11" ht="15" customHeight="1">
      <c r="B1" s="17"/>
      <c r="C1" s="18"/>
      <c r="D1" s="19" t="s">
        <v>225</v>
      </c>
      <c r="E1" s="19"/>
      <c r="F1" s="19"/>
      <c r="G1" s="19"/>
      <c r="H1" s="407" t="s">
        <v>227</v>
      </c>
      <c r="I1" s="407"/>
      <c r="J1" s="407"/>
      <c r="K1" s="20"/>
    </row>
    <row r="2" spans="1:11" ht="15" customHeight="1">
      <c r="B2" s="17"/>
      <c r="C2" s="18"/>
      <c r="D2" s="19" t="s">
        <v>226</v>
      </c>
      <c r="E2" s="19"/>
      <c r="F2" s="19"/>
      <c r="G2" s="19"/>
      <c r="H2" s="407" t="s">
        <v>228</v>
      </c>
      <c r="I2" s="407"/>
      <c r="J2" s="407"/>
      <c r="K2" s="22"/>
    </row>
    <row r="3" spans="1:11" ht="14.25" customHeight="1">
      <c r="B3" s="17"/>
      <c r="C3" s="18"/>
      <c r="D3" s="89"/>
      <c r="E3" s="89"/>
      <c r="F3" s="89"/>
      <c r="G3" s="89"/>
      <c r="H3" s="407" t="s">
        <v>179</v>
      </c>
      <c r="I3" s="407"/>
      <c r="J3" s="407"/>
      <c r="K3" s="22"/>
    </row>
    <row r="4" spans="1:11" ht="14.25" customHeight="1">
      <c r="B4" s="17"/>
      <c r="C4" s="18"/>
      <c r="D4" s="89"/>
      <c r="E4" s="89"/>
      <c r="F4" s="89"/>
      <c r="G4" s="89"/>
      <c r="H4" s="407" t="s">
        <v>229</v>
      </c>
      <c r="I4" s="407"/>
      <c r="J4" s="407"/>
      <c r="K4" s="22"/>
    </row>
    <row r="5" spans="1:11" ht="30" customHeight="1">
      <c r="A5" s="416" t="s">
        <v>20</v>
      </c>
      <c r="B5" s="416"/>
      <c r="C5" s="416"/>
      <c r="D5" s="416"/>
      <c r="E5" s="416"/>
      <c r="F5" s="416"/>
      <c r="G5" s="416"/>
      <c r="H5" s="416"/>
      <c r="I5" s="416"/>
      <c r="J5" s="416"/>
      <c r="K5" s="90"/>
    </row>
    <row r="6" spans="1:11" s="24" customFormat="1" ht="26.25" customHeight="1">
      <c r="A6" s="417" t="s">
        <v>21</v>
      </c>
      <c r="B6" s="417"/>
      <c r="C6" s="417"/>
      <c r="D6" s="417"/>
      <c r="E6" s="417"/>
      <c r="F6" s="417"/>
      <c r="G6" s="417"/>
      <c r="H6" s="417"/>
      <c r="I6" s="417"/>
      <c r="J6" s="417"/>
      <c r="K6" s="23"/>
    </row>
    <row r="7" spans="1:11" ht="25.5">
      <c r="A7" s="25" t="s">
        <v>22</v>
      </c>
      <c r="B7" s="26" t="s">
        <v>23</v>
      </c>
      <c r="C7" s="27" t="s">
        <v>24</v>
      </c>
      <c r="D7" s="27" t="s">
        <v>25</v>
      </c>
      <c r="E7" s="25" t="s">
        <v>26</v>
      </c>
      <c r="F7" s="25" t="s">
        <v>27</v>
      </c>
      <c r="G7" s="25" t="s">
        <v>4</v>
      </c>
      <c r="H7" s="25" t="s">
        <v>28</v>
      </c>
      <c r="I7" s="28" t="s">
        <v>103</v>
      </c>
      <c r="J7" s="28" t="s">
        <v>104</v>
      </c>
      <c r="K7" s="28"/>
    </row>
    <row r="8" spans="1:11">
      <c r="A8" s="29" t="s">
        <v>29</v>
      </c>
      <c r="B8" s="29" t="s">
        <v>30</v>
      </c>
      <c r="C8" s="30" t="s">
        <v>31</v>
      </c>
      <c r="D8" s="30" t="s">
        <v>32</v>
      </c>
      <c r="E8" s="31" t="s">
        <v>33</v>
      </c>
      <c r="F8" s="31" t="s">
        <v>34</v>
      </c>
      <c r="G8" s="31" t="s">
        <v>35</v>
      </c>
      <c r="H8" s="31" t="s">
        <v>36</v>
      </c>
      <c r="I8" s="31" t="s">
        <v>77</v>
      </c>
      <c r="J8" s="31" t="s">
        <v>80</v>
      </c>
      <c r="K8" s="32"/>
    </row>
    <row r="9" spans="1:11">
      <c r="A9" s="33">
        <v>1</v>
      </c>
      <c r="B9" s="34" t="s">
        <v>37</v>
      </c>
      <c r="C9" s="35"/>
      <c r="D9" s="35"/>
      <c r="E9" s="36"/>
      <c r="F9" s="36"/>
      <c r="G9" s="36"/>
      <c r="H9" s="46">
        <f>SUM(H10:H11)</f>
        <v>11638.91</v>
      </c>
      <c r="I9" s="38"/>
      <c r="J9" s="38">
        <f>H9+I9</f>
        <v>11638.91</v>
      </c>
      <c r="K9" s="38"/>
    </row>
    <row r="10" spans="1:11" s="41" customFormat="1">
      <c r="A10" s="423"/>
      <c r="B10" s="424"/>
      <c r="C10" s="425" t="s">
        <v>38</v>
      </c>
      <c r="D10" s="426">
        <f>H10+H11</f>
        <v>11638.91</v>
      </c>
      <c r="E10" s="87" t="s">
        <v>39</v>
      </c>
      <c r="F10" s="87" t="s">
        <v>40</v>
      </c>
      <c r="G10" s="87" t="s">
        <v>41</v>
      </c>
      <c r="H10" s="39">
        <v>11188.91</v>
      </c>
      <c r="I10" s="39"/>
      <c r="J10" s="39">
        <f>H10+I10</f>
        <v>11188.91</v>
      </c>
      <c r="K10" s="40"/>
    </row>
    <row r="11" spans="1:11" s="41" customFormat="1" ht="27.75" customHeight="1">
      <c r="A11" s="423"/>
      <c r="B11" s="424"/>
      <c r="C11" s="425"/>
      <c r="D11" s="426"/>
      <c r="E11" s="87" t="s">
        <v>42</v>
      </c>
      <c r="F11" s="87" t="s">
        <v>43</v>
      </c>
      <c r="G11" s="87" t="s">
        <v>44</v>
      </c>
      <c r="H11" s="39">
        <v>450</v>
      </c>
      <c r="I11" s="39"/>
      <c r="J11" s="39">
        <f>H11+I11</f>
        <v>450</v>
      </c>
      <c r="K11" s="40"/>
    </row>
    <row r="12" spans="1:11" s="41" customFormat="1">
      <c r="A12" s="42" t="s">
        <v>30</v>
      </c>
      <c r="B12" s="43" t="s">
        <v>45</v>
      </c>
      <c r="C12" s="44"/>
      <c r="D12" s="44"/>
      <c r="E12" s="45"/>
      <c r="F12" s="45"/>
      <c r="G12" s="45"/>
      <c r="H12" s="46">
        <f>SUM(H13:H19)</f>
        <v>41716.5</v>
      </c>
      <c r="I12" s="47"/>
      <c r="J12" s="47">
        <f>H12+I12</f>
        <v>41716.5</v>
      </c>
      <c r="K12" s="47"/>
    </row>
    <row r="13" spans="1:11" s="41" customFormat="1" ht="15" customHeight="1">
      <c r="A13" s="408"/>
      <c r="B13" s="408"/>
      <c r="C13" s="410" t="s">
        <v>46</v>
      </c>
      <c r="D13" s="413">
        <f>SUM(H13:H19)</f>
        <v>41716.5</v>
      </c>
      <c r="E13" s="48" t="s">
        <v>47</v>
      </c>
      <c r="F13" s="48" t="s">
        <v>48</v>
      </c>
      <c r="G13" s="48" t="s">
        <v>44</v>
      </c>
      <c r="H13" s="49">
        <v>1000</v>
      </c>
      <c r="I13" s="49"/>
      <c r="J13" s="49">
        <f>H13+I13</f>
        <v>1000</v>
      </c>
      <c r="K13" s="40"/>
    </row>
    <row r="14" spans="1:11" s="41" customFormat="1" ht="15" customHeight="1">
      <c r="A14" s="408"/>
      <c r="B14" s="408"/>
      <c r="C14" s="411"/>
      <c r="D14" s="414"/>
      <c r="E14" s="48" t="s">
        <v>47</v>
      </c>
      <c r="F14" s="48" t="s">
        <v>48</v>
      </c>
      <c r="G14" s="48" t="s">
        <v>49</v>
      </c>
      <c r="H14" s="49">
        <v>716.5</v>
      </c>
      <c r="I14" s="49"/>
      <c r="J14" s="49">
        <f t="shared" ref="J14:J20" si="0">H14+I14</f>
        <v>716.5</v>
      </c>
      <c r="K14" s="40"/>
    </row>
    <row r="15" spans="1:11" s="41" customFormat="1" ht="15" customHeight="1">
      <c r="A15" s="408"/>
      <c r="B15" s="408"/>
      <c r="C15" s="411"/>
      <c r="D15" s="414"/>
      <c r="E15" s="48" t="s">
        <v>50</v>
      </c>
      <c r="F15" s="48" t="s">
        <v>51</v>
      </c>
      <c r="G15" s="48" t="s">
        <v>52</v>
      </c>
      <c r="H15" s="49">
        <v>10000</v>
      </c>
      <c r="I15" s="49"/>
      <c r="J15" s="49">
        <f t="shared" si="0"/>
        <v>10000</v>
      </c>
      <c r="K15" s="40"/>
    </row>
    <row r="16" spans="1:11" s="41" customFormat="1" ht="15" customHeight="1">
      <c r="A16" s="408"/>
      <c r="B16" s="408"/>
      <c r="C16" s="411"/>
      <c r="D16" s="414"/>
      <c r="E16" s="48" t="s">
        <v>42</v>
      </c>
      <c r="F16" s="48" t="s">
        <v>53</v>
      </c>
      <c r="G16" s="48" t="s">
        <v>54</v>
      </c>
      <c r="H16" s="49">
        <v>5000</v>
      </c>
      <c r="I16" s="49">
        <v>-5000</v>
      </c>
      <c r="J16" s="49">
        <f t="shared" si="0"/>
        <v>0</v>
      </c>
      <c r="K16" s="40"/>
    </row>
    <row r="17" spans="1:19" s="50" customFormat="1" ht="15" customHeight="1">
      <c r="A17" s="408"/>
      <c r="B17" s="408"/>
      <c r="C17" s="411"/>
      <c r="D17" s="414"/>
      <c r="E17" s="48" t="s">
        <v>55</v>
      </c>
      <c r="F17" s="48" t="s">
        <v>56</v>
      </c>
      <c r="G17" s="48" t="s">
        <v>44</v>
      </c>
      <c r="H17" s="49">
        <v>5000</v>
      </c>
      <c r="I17" s="49">
        <v>-4784</v>
      </c>
      <c r="J17" s="49">
        <f t="shared" si="0"/>
        <v>216</v>
      </c>
      <c r="K17" s="40"/>
    </row>
    <row r="18" spans="1:19" s="50" customFormat="1" ht="15" customHeight="1">
      <c r="A18" s="408"/>
      <c r="B18" s="408"/>
      <c r="C18" s="411"/>
      <c r="D18" s="414"/>
      <c r="E18" s="48" t="s">
        <v>55</v>
      </c>
      <c r="F18" s="48" t="s">
        <v>56</v>
      </c>
      <c r="G18" s="48" t="s">
        <v>49</v>
      </c>
      <c r="H18" s="49">
        <v>5000</v>
      </c>
      <c r="I18" s="49">
        <v>-1087</v>
      </c>
      <c r="J18" s="49">
        <f t="shared" si="0"/>
        <v>3913</v>
      </c>
      <c r="K18" s="40"/>
    </row>
    <row r="19" spans="1:19" s="50" customFormat="1" ht="15" customHeight="1">
      <c r="A19" s="409"/>
      <c r="B19" s="409"/>
      <c r="C19" s="412"/>
      <c r="D19" s="415"/>
      <c r="E19" s="48" t="s">
        <v>57</v>
      </c>
      <c r="F19" s="48" t="s">
        <v>58</v>
      </c>
      <c r="G19" s="48" t="s">
        <v>54</v>
      </c>
      <c r="H19" s="49">
        <v>15000</v>
      </c>
      <c r="I19" s="49">
        <v>10871</v>
      </c>
      <c r="J19" s="49">
        <f t="shared" si="0"/>
        <v>25871</v>
      </c>
      <c r="K19" s="40"/>
    </row>
    <row r="20" spans="1:19" s="56" customFormat="1">
      <c r="A20" s="51" t="s">
        <v>31</v>
      </c>
      <c r="B20" s="43" t="s">
        <v>59</v>
      </c>
      <c r="C20" s="52"/>
      <c r="D20" s="52"/>
      <c r="E20" s="53"/>
      <c r="F20" s="53"/>
      <c r="G20" s="53"/>
      <c r="H20" s="54">
        <f>SUM(H21:H23)</f>
        <v>36084.78</v>
      </c>
      <c r="I20" s="55"/>
      <c r="J20" s="54">
        <f t="shared" si="0"/>
        <v>36084.78</v>
      </c>
      <c r="K20" s="55"/>
    </row>
    <row r="21" spans="1:19" s="56" customFormat="1" ht="24" customHeight="1">
      <c r="A21" s="418"/>
      <c r="B21" s="419"/>
      <c r="C21" s="57" t="s">
        <v>60</v>
      </c>
      <c r="D21" s="58">
        <f>H21</f>
        <v>200</v>
      </c>
      <c r="E21" s="86" t="s">
        <v>47</v>
      </c>
      <c r="F21" s="86" t="s">
        <v>48</v>
      </c>
      <c r="G21" s="86" t="s">
        <v>44</v>
      </c>
      <c r="H21" s="59">
        <v>200</v>
      </c>
      <c r="I21" s="59"/>
      <c r="J21" s="59">
        <f>H21+I21</f>
        <v>200</v>
      </c>
      <c r="K21" s="60"/>
      <c r="Q21" s="56" t="s">
        <v>3</v>
      </c>
    </row>
    <row r="22" spans="1:19" s="56" customFormat="1" ht="36" customHeight="1">
      <c r="A22" s="418"/>
      <c r="B22" s="420"/>
      <c r="C22" s="410" t="s">
        <v>61</v>
      </c>
      <c r="D22" s="421">
        <f>H22+H23</f>
        <v>35884.78</v>
      </c>
      <c r="E22" s="86" t="s">
        <v>42</v>
      </c>
      <c r="F22" s="86" t="s">
        <v>43</v>
      </c>
      <c r="G22" s="86" t="s">
        <v>44</v>
      </c>
      <c r="H22" s="59">
        <v>2200</v>
      </c>
      <c r="I22" s="59"/>
      <c r="J22" s="59">
        <f t="shared" ref="J22:J23" si="1">H22+I22</f>
        <v>2200</v>
      </c>
      <c r="K22" s="60"/>
    </row>
    <row r="23" spans="1:19" s="56" customFormat="1" ht="15" customHeight="1">
      <c r="A23" s="418"/>
      <c r="B23" s="420"/>
      <c r="C23" s="411"/>
      <c r="D23" s="422"/>
      <c r="E23" s="86" t="s">
        <v>55</v>
      </c>
      <c r="F23" s="86" t="s">
        <v>62</v>
      </c>
      <c r="G23" s="86" t="s">
        <v>63</v>
      </c>
      <c r="H23" s="59">
        <v>33684.78</v>
      </c>
      <c r="I23" s="59"/>
      <c r="J23" s="59">
        <f t="shared" si="1"/>
        <v>33684.78</v>
      </c>
      <c r="K23" s="60"/>
    </row>
    <row r="24" spans="1:19" s="56" customFormat="1">
      <c r="A24" s="51" t="s">
        <v>32</v>
      </c>
      <c r="B24" s="43" t="s">
        <v>64</v>
      </c>
      <c r="C24" s="61"/>
      <c r="D24" s="52"/>
      <c r="E24" s="53"/>
      <c r="F24" s="53"/>
      <c r="G24" s="53"/>
      <c r="H24" s="54">
        <f>SUM(H25:H36)</f>
        <v>23444.68</v>
      </c>
      <c r="I24" s="54">
        <f>SUM(I25:I36)</f>
        <v>0</v>
      </c>
      <c r="J24" s="54">
        <f>SUM(J25:J36)</f>
        <v>23444.68</v>
      </c>
      <c r="K24" s="55"/>
    </row>
    <row r="25" spans="1:19" s="56" customFormat="1" ht="22.5" customHeight="1">
      <c r="A25" s="440"/>
      <c r="B25" s="440"/>
      <c r="C25" s="436" t="s">
        <v>65</v>
      </c>
      <c r="D25" s="438">
        <f>H25</f>
        <v>721</v>
      </c>
      <c r="E25" s="87" t="s">
        <v>47</v>
      </c>
      <c r="F25" s="87" t="s">
        <v>48</v>
      </c>
      <c r="G25" s="87" t="s">
        <v>44</v>
      </c>
      <c r="H25" s="39">
        <v>721</v>
      </c>
      <c r="I25" s="39"/>
      <c r="J25" s="39">
        <f>H25+I25</f>
        <v>721</v>
      </c>
      <c r="K25" s="55"/>
    </row>
    <row r="26" spans="1:19" s="56" customFormat="1" ht="22.5" customHeight="1">
      <c r="A26" s="441"/>
      <c r="B26" s="441"/>
      <c r="C26" s="437"/>
      <c r="D26" s="439"/>
      <c r="E26" s="249" t="s">
        <v>47</v>
      </c>
      <c r="F26" s="249" t="s">
        <v>48</v>
      </c>
      <c r="G26" s="249" t="s">
        <v>49</v>
      </c>
      <c r="H26" s="39">
        <v>779</v>
      </c>
      <c r="I26" s="39"/>
      <c r="J26" s="39">
        <f>H26+I26</f>
        <v>779</v>
      </c>
      <c r="K26" s="55"/>
    </row>
    <row r="27" spans="1:19" s="56" customFormat="1">
      <c r="A27" s="427"/>
      <c r="B27" s="430"/>
      <c r="C27" s="410" t="s">
        <v>66</v>
      </c>
      <c r="D27" s="433">
        <f>SUM(H27:H36)</f>
        <v>21944.68</v>
      </c>
      <c r="E27" s="87" t="s">
        <v>39</v>
      </c>
      <c r="F27" s="87" t="s">
        <v>40</v>
      </c>
      <c r="G27" s="87" t="s">
        <v>41</v>
      </c>
      <c r="H27" s="39">
        <v>1000</v>
      </c>
      <c r="I27" s="39"/>
      <c r="J27" s="39">
        <v>1000</v>
      </c>
      <c r="K27" s="55"/>
    </row>
    <row r="28" spans="1:19" s="50" customFormat="1" ht="14.45" customHeight="1">
      <c r="A28" s="428"/>
      <c r="B28" s="431"/>
      <c r="C28" s="411"/>
      <c r="D28" s="434"/>
      <c r="E28" s="87" t="s">
        <v>50</v>
      </c>
      <c r="F28" s="87" t="s">
        <v>51</v>
      </c>
      <c r="G28" s="87" t="s">
        <v>44</v>
      </c>
      <c r="H28" s="39">
        <v>1944.68</v>
      </c>
      <c r="I28" s="39"/>
      <c r="J28" s="39">
        <v>1944.68</v>
      </c>
      <c r="K28" s="40"/>
      <c r="L28" s="41"/>
      <c r="M28" s="41"/>
      <c r="N28" s="41"/>
      <c r="O28" s="41"/>
      <c r="P28" s="41"/>
      <c r="Q28" s="41"/>
      <c r="R28" s="41"/>
      <c r="S28" s="41"/>
    </row>
    <row r="29" spans="1:19" s="50" customFormat="1" ht="14.45" customHeight="1">
      <c r="A29" s="428"/>
      <c r="B29" s="431"/>
      <c r="C29" s="411"/>
      <c r="D29" s="434"/>
      <c r="E29" s="87" t="s">
        <v>50</v>
      </c>
      <c r="F29" s="87" t="s">
        <v>51</v>
      </c>
      <c r="G29" s="87" t="s">
        <v>49</v>
      </c>
      <c r="H29" s="39">
        <v>2000</v>
      </c>
      <c r="I29" s="39"/>
      <c r="J29" s="39">
        <f>H29+I29</f>
        <v>2000</v>
      </c>
      <c r="K29" s="40"/>
      <c r="L29" s="41"/>
      <c r="M29" s="41"/>
      <c r="N29" s="41"/>
      <c r="O29" s="41"/>
      <c r="P29" s="41"/>
      <c r="Q29" s="41"/>
      <c r="R29" s="41"/>
      <c r="S29" s="41"/>
    </row>
    <row r="30" spans="1:19" s="50" customFormat="1" ht="14.45" customHeight="1">
      <c r="A30" s="428"/>
      <c r="B30" s="431"/>
      <c r="C30" s="411"/>
      <c r="D30" s="434"/>
      <c r="E30" s="87" t="s">
        <v>42</v>
      </c>
      <c r="F30" s="87" t="s">
        <v>43</v>
      </c>
      <c r="G30" s="87" t="s">
        <v>44</v>
      </c>
      <c r="H30" s="39">
        <v>1500</v>
      </c>
      <c r="I30" s="39"/>
      <c r="J30" s="39">
        <f t="shared" ref="J30:J33" si="2">H30+I30</f>
        <v>1500</v>
      </c>
      <c r="K30" s="40"/>
      <c r="L30" s="41"/>
      <c r="M30" s="41"/>
      <c r="N30" s="41"/>
      <c r="O30" s="41"/>
      <c r="P30" s="41"/>
      <c r="Q30" s="41"/>
      <c r="R30" s="41"/>
      <c r="S30" s="41"/>
    </row>
    <row r="31" spans="1:19" s="50" customFormat="1" ht="14.45" customHeight="1">
      <c r="A31" s="428"/>
      <c r="B31" s="431"/>
      <c r="C31" s="411"/>
      <c r="D31" s="434"/>
      <c r="E31" s="87" t="s">
        <v>42</v>
      </c>
      <c r="F31" s="87" t="s">
        <v>43</v>
      </c>
      <c r="G31" s="87" t="s">
        <v>49</v>
      </c>
      <c r="H31" s="39">
        <v>1500</v>
      </c>
      <c r="I31" s="39"/>
      <c r="J31" s="39">
        <f t="shared" si="2"/>
        <v>1500</v>
      </c>
      <c r="K31" s="40"/>
      <c r="L31" s="41"/>
      <c r="M31" s="41"/>
      <c r="N31" s="41"/>
      <c r="O31" s="41"/>
      <c r="P31" s="41"/>
      <c r="Q31" s="41"/>
      <c r="R31" s="41"/>
      <c r="S31" s="41"/>
    </row>
    <row r="32" spans="1:19" s="50" customFormat="1" ht="14.45" customHeight="1">
      <c r="A32" s="428"/>
      <c r="B32" s="431"/>
      <c r="C32" s="411"/>
      <c r="D32" s="434"/>
      <c r="E32" s="87" t="s">
        <v>42</v>
      </c>
      <c r="F32" s="87" t="s">
        <v>53</v>
      </c>
      <c r="G32" s="87" t="s">
        <v>49</v>
      </c>
      <c r="H32" s="39">
        <v>500</v>
      </c>
      <c r="I32" s="39"/>
      <c r="J32" s="39">
        <f t="shared" si="2"/>
        <v>500</v>
      </c>
      <c r="K32" s="40"/>
      <c r="L32" s="41"/>
      <c r="M32" s="41"/>
      <c r="N32" s="41"/>
      <c r="O32" s="41"/>
      <c r="P32" s="41"/>
      <c r="Q32" s="41"/>
      <c r="R32" s="41"/>
      <c r="S32" s="41"/>
    </row>
    <row r="33" spans="1:19" s="50" customFormat="1" ht="14.45" customHeight="1">
      <c r="A33" s="428"/>
      <c r="B33" s="431"/>
      <c r="C33" s="411"/>
      <c r="D33" s="434"/>
      <c r="E33" s="87" t="s">
        <v>42</v>
      </c>
      <c r="F33" s="87" t="s">
        <v>53</v>
      </c>
      <c r="G33" s="87" t="s">
        <v>54</v>
      </c>
      <c r="H33" s="39">
        <v>9500</v>
      </c>
      <c r="I33" s="39"/>
      <c r="J33" s="39">
        <f t="shared" si="2"/>
        <v>9500</v>
      </c>
      <c r="K33" s="40"/>
      <c r="L33" s="41"/>
      <c r="M33" s="41"/>
      <c r="N33" s="41"/>
      <c r="O33" s="41"/>
      <c r="P33" s="41"/>
      <c r="Q33" s="41"/>
      <c r="R33" s="41"/>
      <c r="S33" s="41"/>
    </row>
    <row r="34" spans="1:19" s="50" customFormat="1" ht="14.45" customHeight="1">
      <c r="A34" s="428"/>
      <c r="B34" s="431"/>
      <c r="C34" s="411"/>
      <c r="D34" s="434"/>
      <c r="E34" s="87" t="s">
        <v>57</v>
      </c>
      <c r="F34" s="87" t="s">
        <v>58</v>
      </c>
      <c r="G34" s="87" t="s">
        <v>44</v>
      </c>
      <c r="H34" s="39">
        <v>3333</v>
      </c>
      <c r="I34" s="39">
        <v>0</v>
      </c>
      <c r="J34" s="39">
        <f>H34+I34</f>
        <v>3333</v>
      </c>
      <c r="K34" s="40"/>
      <c r="L34" s="41"/>
      <c r="M34" s="41"/>
      <c r="N34" s="41"/>
      <c r="O34" s="41"/>
      <c r="P34" s="41"/>
      <c r="Q34" s="41"/>
      <c r="R34" s="41"/>
      <c r="S34" s="41"/>
    </row>
    <row r="35" spans="1:19" s="50" customFormat="1" ht="14.45" customHeight="1">
      <c r="A35" s="429"/>
      <c r="B35" s="432"/>
      <c r="C35" s="412"/>
      <c r="D35" s="435"/>
      <c r="E35" s="87" t="s">
        <v>57</v>
      </c>
      <c r="F35" s="87" t="s">
        <v>58</v>
      </c>
      <c r="G35" s="87" t="s">
        <v>41</v>
      </c>
      <c r="H35" s="39">
        <v>667</v>
      </c>
      <c r="I35" s="39"/>
      <c r="J35" s="39">
        <f>H35+I35</f>
        <v>667</v>
      </c>
      <c r="K35" s="40"/>
      <c r="L35" s="41"/>
      <c r="M35" s="41"/>
      <c r="N35" s="41"/>
      <c r="O35" s="41"/>
      <c r="P35" s="41"/>
      <c r="Q35" s="41"/>
      <c r="R35" s="41"/>
      <c r="S35" s="41"/>
    </row>
    <row r="36" spans="1:19" s="50" customFormat="1" ht="14.45" customHeight="1">
      <c r="A36" s="238"/>
      <c r="B36" s="239"/>
      <c r="C36" s="240"/>
      <c r="D36" s="236"/>
      <c r="E36" s="237" t="s">
        <v>57</v>
      </c>
      <c r="F36" s="237" t="s">
        <v>58</v>
      </c>
      <c r="G36" s="237" t="s">
        <v>49</v>
      </c>
      <c r="H36" s="39">
        <v>0</v>
      </c>
      <c r="I36" s="40"/>
      <c r="J36" s="40">
        <f>H36+I36</f>
        <v>0</v>
      </c>
      <c r="K36" s="40"/>
      <c r="L36" s="41"/>
      <c r="M36" s="41"/>
      <c r="N36" s="41"/>
      <c r="O36" s="41"/>
      <c r="P36" s="41"/>
      <c r="Q36" s="41"/>
      <c r="R36" s="41"/>
      <c r="S36" s="41"/>
    </row>
    <row r="37" spans="1:19" s="41" customFormat="1">
      <c r="A37" s="51" t="s">
        <v>33</v>
      </c>
      <c r="B37" s="62" t="s">
        <v>67</v>
      </c>
      <c r="C37" s="63"/>
      <c r="D37" s="63"/>
      <c r="E37" s="53"/>
      <c r="F37" s="53"/>
      <c r="G37" s="53"/>
      <c r="H37" s="54">
        <f>SUM(H38:H44)</f>
        <v>19439.89</v>
      </c>
      <c r="I37" s="55">
        <f>SUM(I38:I44)</f>
        <v>0</v>
      </c>
      <c r="J37" s="55">
        <f>SUM(J38:J44)</f>
        <v>19439.89</v>
      </c>
      <c r="K37" s="55"/>
    </row>
    <row r="38" spans="1:19">
      <c r="A38" s="442"/>
      <c r="B38" s="443"/>
      <c r="C38" s="425" t="s">
        <v>68</v>
      </c>
      <c r="D38" s="426">
        <f>SUM(H38:H39)</f>
        <v>1900</v>
      </c>
      <c r="E38" s="87" t="s">
        <v>47</v>
      </c>
      <c r="F38" s="87" t="s">
        <v>48</v>
      </c>
      <c r="G38" s="87" t="s">
        <v>44</v>
      </c>
      <c r="H38" s="88">
        <v>1430</v>
      </c>
      <c r="I38" s="91"/>
      <c r="J38" s="91">
        <f>H38+I38</f>
        <v>1430</v>
      </c>
      <c r="K38" s="64"/>
    </row>
    <row r="39" spans="1:19">
      <c r="A39" s="442"/>
      <c r="B39" s="443"/>
      <c r="C39" s="425"/>
      <c r="D39" s="444"/>
      <c r="E39" s="87" t="s">
        <v>47</v>
      </c>
      <c r="F39" s="87" t="s">
        <v>48</v>
      </c>
      <c r="G39" s="87" t="s">
        <v>49</v>
      </c>
      <c r="H39" s="88">
        <v>470</v>
      </c>
      <c r="I39" s="91"/>
      <c r="J39" s="91">
        <f t="shared" ref="J39:J44" si="3">H39+I39</f>
        <v>470</v>
      </c>
      <c r="K39" s="64"/>
    </row>
    <row r="40" spans="1:19">
      <c r="A40" s="442"/>
      <c r="B40" s="443"/>
      <c r="C40" s="425" t="s">
        <v>69</v>
      </c>
      <c r="D40" s="413">
        <f>SUM(H40:H44)</f>
        <v>17539.89</v>
      </c>
      <c r="E40" s="87" t="s">
        <v>39</v>
      </c>
      <c r="F40" s="87" t="s">
        <v>40</v>
      </c>
      <c r="G40" s="87" t="s">
        <v>54</v>
      </c>
      <c r="H40" s="88">
        <v>12839.89</v>
      </c>
      <c r="I40" s="91"/>
      <c r="J40" s="91">
        <f t="shared" si="3"/>
        <v>12839.89</v>
      </c>
      <c r="K40" s="64"/>
    </row>
    <row r="41" spans="1:19" ht="15" customHeight="1">
      <c r="A41" s="442"/>
      <c r="B41" s="443"/>
      <c r="C41" s="425"/>
      <c r="D41" s="414"/>
      <c r="E41" s="87" t="s">
        <v>42</v>
      </c>
      <c r="F41" s="87" t="s">
        <v>43</v>
      </c>
      <c r="G41" s="87" t="s">
        <v>44</v>
      </c>
      <c r="H41" s="88">
        <v>700</v>
      </c>
      <c r="I41" s="91"/>
      <c r="J41" s="91">
        <f t="shared" si="3"/>
        <v>700</v>
      </c>
      <c r="K41" s="64"/>
    </row>
    <row r="42" spans="1:19" ht="15" customHeight="1">
      <c r="A42" s="442"/>
      <c r="B42" s="443"/>
      <c r="C42" s="425"/>
      <c r="D42" s="414"/>
      <c r="E42" s="87" t="s">
        <v>55</v>
      </c>
      <c r="F42" s="87" t="s">
        <v>56</v>
      </c>
      <c r="G42" s="87" t="s">
        <v>44</v>
      </c>
      <c r="H42" s="88">
        <v>500</v>
      </c>
      <c r="I42" s="91"/>
      <c r="J42" s="91">
        <f t="shared" si="3"/>
        <v>500</v>
      </c>
      <c r="K42" s="64"/>
    </row>
    <row r="43" spans="1:19" ht="15" customHeight="1">
      <c r="A43" s="442"/>
      <c r="B43" s="443"/>
      <c r="C43" s="425"/>
      <c r="D43" s="414"/>
      <c r="E43" s="87" t="s">
        <v>57</v>
      </c>
      <c r="F43" s="87" t="s">
        <v>58</v>
      </c>
      <c r="G43" s="87" t="s">
        <v>44</v>
      </c>
      <c r="H43" s="324">
        <v>3434.42</v>
      </c>
      <c r="I43" s="324"/>
      <c r="J43" s="324">
        <f>H43+I43</f>
        <v>3434.42</v>
      </c>
      <c r="K43" s="64"/>
    </row>
    <row r="44" spans="1:19" ht="15" customHeight="1">
      <c r="A44" s="234"/>
      <c r="B44" s="241"/>
      <c r="C44" s="235"/>
      <c r="D44" s="415"/>
      <c r="E44" s="237" t="s">
        <v>57</v>
      </c>
      <c r="F44" s="237" t="s">
        <v>58</v>
      </c>
      <c r="G44" s="237" t="s">
        <v>49</v>
      </c>
      <c r="H44" s="324">
        <v>65.58</v>
      </c>
      <c r="I44" s="325"/>
      <c r="J44" s="324">
        <f t="shared" si="3"/>
        <v>65.58</v>
      </c>
      <c r="K44" s="64"/>
    </row>
    <row r="45" spans="1:19" s="41" customFormat="1">
      <c r="A45" s="51" t="s">
        <v>34</v>
      </c>
      <c r="B45" s="62" t="s">
        <v>70</v>
      </c>
      <c r="C45" s="63"/>
      <c r="D45" s="63"/>
      <c r="E45" s="53" t="s">
        <v>3</v>
      </c>
      <c r="F45" s="53"/>
      <c r="G45" s="53"/>
      <c r="H45" s="54">
        <f>SUM(H46:H52)</f>
        <v>17938.099999999999</v>
      </c>
      <c r="I45" s="55">
        <f>SUM(I46:I52)</f>
        <v>0</v>
      </c>
      <c r="J45" s="55">
        <f>H45+I45</f>
        <v>17938.099999999999</v>
      </c>
      <c r="K45" s="55"/>
    </row>
    <row r="46" spans="1:19" s="41" customFormat="1">
      <c r="A46" s="442"/>
      <c r="B46" s="445"/>
      <c r="C46" s="425" t="s">
        <v>68</v>
      </c>
      <c r="D46" s="426">
        <f>H46+H47</f>
        <v>1700</v>
      </c>
      <c r="E46" s="87" t="s">
        <v>47</v>
      </c>
      <c r="F46" s="87" t="s">
        <v>48</v>
      </c>
      <c r="G46" s="87" t="s">
        <v>44</v>
      </c>
      <c r="H46" s="65">
        <v>900</v>
      </c>
      <c r="I46" s="65"/>
      <c r="J46" s="65">
        <f>H46+I46</f>
        <v>900</v>
      </c>
      <c r="K46" s="66"/>
    </row>
    <row r="47" spans="1:19" s="41" customFormat="1">
      <c r="A47" s="442"/>
      <c r="B47" s="445"/>
      <c r="C47" s="425"/>
      <c r="D47" s="444"/>
      <c r="E47" s="87" t="s">
        <v>47</v>
      </c>
      <c r="F47" s="87" t="s">
        <v>48</v>
      </c>
      <c r="G47" s="87" t="s">
        <v>49</v>
      </c>
      <c r="H47" s="65">
        <v>800</v>
      </c>
      <c r="I47" s="65"/>
      <c r="J47" s="65">
        <f t="shared" ref="J47:J52" si="4">H47+I47</f>
        <v>800</v>
      </c>
      <c r="K47" s="66"/>
    </row>
    <row r="48" spans="1:19" s="67" customFormat="1">
      <c r="A48" s="442"/>
      <c r="B48" s="445"/>
      <c r="C48" s="444" t="s">
        <v>69</v>
      </c>
      <c r="D48" s="426">
        <f>H48+H52+H50+H51</f>
        <v>13613.1</v>
      </c>
      <c r="E48" s="87" t="s">
        <v>50</v>
      </c>
      <c r="F48" s="87" t="s">
        <v>51</v>
      </c>
      <c r="G48" s="87" t="s">
        <v>44</v>
      </c>
      <c r="H48" s="39">
        <v>375</v>
      </c>
      <c r="I48" s="65"/>
      <c r="J48" s="65">
        <f t="shared" si="4"/>
        <v>375</v>
      </c>
      <c r="K48" s="40"/>
    </row>
    <row r="49" spans="1:11" s="67" customFormat="1">
      <c r="A49" s="442"/>
      <c r="B49" s="445"/>
      <c r="C49" s="444"/>
      <c r="D49" s="426"/>
      <c r="E49" s="249" t="s">
        <v>50</v>
      </c>
      <c r="F49" s="249" t="s">
        <v>51</v>
      </c>
      <c r="G49" s="249" t="s">
        <v>52</v>
      </c>
      <c r="H49" s="39">
        <v>2625</v>
      </c>
      <c r="I49" s="65"/>
      <c r="J49" s="65">
        <f t="shared" si="4"/>
        <v>2625</v>
      </c>
      <c r="K49" s="40"/>
    </row>
    <row r="50" spans="1:11" s="67" customFormat="1">
      <c r="A50" s="442"/>
      <c r="B50" s="445"/>
      <c r="C50" s="444"/>
      <c r="D50" s="426"/>
      <c r="E50" s="87" t="s">
        <v>42</v>
      </c>
      <c r="F50" s="87" t="s">
        <v>43</v>
      </c>
      <c r="G50" s="87" t="s">
        <v>44</v>
      </c>
      <c r="H50" s="39">
        <v>600</v>
      </c>
      <c r="I50" s="65"/>
      <c r="J50" s="65">
        <f t="shared" si="4"/>
        <v>600</v>
      </c>
      <c r="K50" s="40"/>
    </row>
    <row r="51" spans="1:11" s="67" customFormat="1">
      <c r="A51" s="442"/>
      <c r="B51" s="445"/>
      <c r="C51" s="444"/>
      <c r="D51" s="426"/>
      <c r="E51" s="87" t="s">
        <v>55</v>
      </c>
      <c r="F51" s="87" t="s">
        <v>56</v>
      </c>
      <c r="G51" s="87" t="s">
        <v>44</v>
      </c>
      <c r="H51" s="39">
        <v>3138.1</v>
      </c>
      <c r="I51" s="65"/>
      <c r="J51" s="65">
        <f t="shared" si="4"/>
        <v>3138.1</v>
      </c>
      <c r="K51" s="40"/>
    </row>
    <row r="52" spans="1:11" s="41" customFormat="1" ht="30.75" customHeight="1">
      <c r="A52" s="442"/>
      <c r="B52" s="445"/>
      <c r="C52" s="444"/>
      <c r="D52" s="444"/>
      <c r="E52" s="68" t="s">
        <v>57</v>
      </c>
      <c r="F52" s="68" t="s">
        <v>58</v>
      </c>
      <c r="G52" s="68" t="s">
        <v>54</v>
      </c>
      <c r="H52" s="65">
        <v>9500</v>
      </c>
      <c r="I52" s="65"/>
      <c r="J52" s="65">
        <f t="shared" si="4"/>
        <v>9500</v>
      </c>
      <c r="K52" s="66"/>
    </row>
    <row r="53" spans="1:11" s="41" customFormat="1">
      <c r="A53" s="42" t="s">
        <v>35</v>
      </c>
      <c r="B53" s="34" t="s">
        <v>71</v>
      </c>
      <c r="C53" s="35"/>
      <c r="D53" s="35"/>
      <c r="E53" s="45"/>
      <c r="F53" s="45"/>
      <c r="G53" s="45"/>
      <c r="H53" s="37">
        <f>SUM(H54:H61)</f>
        <v>18688.989999999998</v>
      </c>
      <c r="I53" s="38">
        <f>SUM(I54:I61)</f>
        <v>0</v>
      </c>
      <c r="J53" s="38">
        <f>H53+I53</f>
        <v>18688.989999999998</v>
      </c>
      <c r="K53" s="38"/>
    </row>
    <row r="54" spans="1:11" s="41" customFormat="1" ht="12.75" customHeight="1">
      <c r="A54" s="446"/>
      <c r="B54" s="447"/>
      <c r="C54" s="450" t="s">
        <v>72</v>
      </c>
      <c r="D54" s="413">
        <f>SUM(H54:H56)</f>
        <v>1860</v>
      </c>
      <c r="E54" s="68" t="s">
        <v>47</v>
      </c>
      <c r="F54" s="68" t="s">
        <v>48</v>
      </c>
      <c r="G54" s="68" t="s">
        <v>73</v>
      </c>
      <c r="H54" s="65">
        <v>100</v>
      </c>
      <c r="I54" s="65"/>
      <c r="J54" s="65">
        <f>H54+I54</f>
        <v>100</v>
      </c>
      <c r="K54" s="66"/>
    </row>
    <row r="55" spans="1:11" s="41" customFormat="1" ht="15" customHeight="1">
      <c r="A55" s="446"/>
      <c r="B55" s="448"/>
      <c r="C55" s="451"/>
      <c r="D55" s="414"/>
      <c r="E55" s="68" t="s">
        <v>47</v>
      </c>
      <c r="F55" s="68" t="s">
        <v>48</v>
      </c>
      <c r="G55" s="68" t="s">
        <v>44</v>
      </c>
      <c r="H55" s="65">
        <v>830</v>
      </c>
      <c r="I55" s="65"/>
      <c r="J55" s="65">
        <f t="shared" ref="J55:J126" si="5">H55+I55</f>
        <v>830</v>
      </c>
      <c r="K55" s="66"/>
    </row>
    <row r="56" spans="1:11" s="41" customFormat="1" ht="15" customHeight="1">
      <c r="A56" s="446"/>
      <c r="B56" s="448"/>
      <c r="C56" s="452"/>
      <c r="D56" s="415"/>
      <c r="E56" s="68" t="s">
        <v>47</v>
      </c>
      <c r="F56" s="68" t="s">
        <v>48</v>
      </c>
      <c r="G56" s="68" t="s">
        <v>49</v>
      </c>
      <c r="H56" s="65">
        <v>930</v>
      </c>
      <c r="I56" s="65"/>
      <c r="J56" s="65">
        <f t="shared" si="5"/>
        <v>930</v>
      </c>
      <c r="K56" s="66"/>
    </row>
    <row r="57" spans="1:11" s="41" customFormat="1" ht="12.75" customHeight="1">
      <c r="A57" s="446"/>
      <c r="B57" s="448"/>
      <c r="C57" s="450" t="s">
        <v>74</v>
      </c>
      <c r="D57" s="413">
        <f>SUM(H57:H61)</f>
        <v>16828.989999999998</v>
      </c>
      <c r="E57" s="68" t="s">
        <v>55</v>
      </c>
      <c r="F57" s="68" t="s">
        <v>56</v>
      </c>
      <c r="G57" s="68" t="s">
        <v>44</v>
      </c>
      <c r="H57" s="65">
        <v>700</v>
      </c>
      <c r="I57" s="65"/>
      <c r="J57" s="65">
        <f t="shared" si="5"/>
        <v>700</v>
      </c>
      <c r="K57" s="66"/>
    </row>
    <row r="58" spans="1:11" s="41" customFormat="1" ht="12.75" customHeight="1">
      <c r="A58" s="446"/>
      <c r="B58" s="448"/>
      <c r="C58" s="451"/>
      <c r="D58" s="414"/>
      <c r="E58" s="68" t="s">
        <v>55</v>
      </c>
      <c r="F58" s="68" t="s">
        <v>56</v>
      </c>
      <c r="G58" s="68" t="s">
        <v>49</v>
      </c>
      <c r="H58" s="65">
        <v>500</v>
      </c>
      <c r="I58" s="65">
        <v>0</v>
      </c>
      <c r="J58" s="65">
        <f t="shared" si="5"/>
        <v>500</v>
      </c>
      <c r="K58" s="66"/>
    </row>
    <row r="59" spans="1:11" s="41" customFormat="1" ht="15" customHeight="1">
      <c r="A59" s="446"/>
      <c r="B59" s="448"/>
      <c r="C59" s="451"/>
      <c r="D59" s="414"/>
      <c r="E59" s="68" t="s">
        <v>42</v>
      </c>
      <c r="F59" s="68" t="s">
        <v>43</v>
      </c>
      <c r="G59" s="68" t="s">
        <v>44</v>
      </c>
      <c r="H59" s="65">
        <v>1300</v>
      </c>
      <c r="I59" s="65"/>
      <c r="J59" s="65">
        <f t="shared" si="5"/>
        <v>1300</v>
      </c>
      <c r="K59" s="66"/>
    </row>
    <row r="60" spans="1:11" s="41" customFormat="1" ht="15" customHeight="1">
      <c r="A60" s="446"/>
      <c r="B60" s="448"/>
      <c r="C60" s="451"/>
      <c r="D60" s="414"/>
      <c r="E60" s="68" t="s">
        <v>42</v>
      </c>
      <c r="F60" s="68" t="s">
        <v>91</v>
      </c>
      <c r="G60" s="68" t="s">
        <v>54</v>
      </c>
      <c r="H60" s="65"/>
      <c r="I60" s="65">
        <v>14328.99</v>
      </c>
      <c r="J60" s="65">
        <f t="shared" si="5"/>
        <v>14328.99</v>
      </c>
      <c r="K60" s="66"/>
    </row>
    <row r="61" spans="1:11" s="41" customFormat="1" ht="12" customHeight="1">
      <c r="A61" s="446"/>
      <c r="B61" s="449"/>
      <c r="C61" s="451"/>
      <c r="D61" s="414"/>
      <c r="E61" s="68" t="s">
        <v>57</v>
      </c>
      <c r="F61" s="68" t="s">
        <v>58</v>
      </c>
      <c r="G61" s="68" t="s">
        <v>54</v>
      </c>
      <c r="H61" s="65">
        <v>14328.99</v>
      </c>
      <c r="I61" s="65">
        <v>-14328.99</v>
      </c>
      <c r="J61" s="65">
        <f t="shared" si="5"/>
        <v>0</v>
      </c>
      <c r="K61" s="66"/>
    </row>
    <row r="62" spans="1:11" s="67" customFormat="1">
      <c r="A62" s="42" t="s">
        <v>36</v>
      </c>
      <c r="B62" s="34" t="s">
        <v>75</v>
      </c>
      <c r="C62" s="69"/>
      <c r="D62" s="69"/>
      <c r="E62" s="45"/>
      <c r="F62" s="45"/>
      <c r="G62" s="45"/>
      <c r="H62" s="37">
        <f>SUM(H63:H67)</f>
        <v>23694.98</v>
      </c>
      <c r="I62" s="37">
        <f>SUM(I63:I67)</f>
        <v>0</v>
      </c>
      <c r="J62" s="70">
        <f t="shared" si="5"/>
        <v>23694.98</v>
      </c>
      <c r="K62" s="38"/>
    </row>
    <row r="63" spans="1:11" s="67" customFormat="1">
      <c r="A63" s="442"/>
      <c r="B63" s="424"/>
      <c r="C63" s="425" t="s">
        <v>76</v>
      </c>
      <c r="D63" s="426">
        <f>SUM(H63:H67)</f>
        <v>23694.98</v>
      </c>
      <c r="E63" s="87" t="s">
        <v>47</v>
      </c>
      <c r="F63" s="87" t="s">
        <v>48</v>
      </c>
      <c r="G63" s="87" t="s">
        <v>49</v>
      </c>
      <c r="H63" s="39">
        <v>2000</v>
      </c>
      <c r="I63" s="39"/>
      <c r="J63" s="65">
        <f t="shared" si="5"/>
        <v>2000</v>
      </c>
      <c r="K63" s="40"/>
    </row>
    <row r="64" spans="1:11" s="67" customFormat="1">
      <c r="A64" s="442"/>
      <c r="B64" s="424"/>
      <c r="C64" s="425"/>
      <c r="D64" s="444"/>
      <c r="E64" s="87" t="s">
        <v>55</v>
      </c>
      <c r="F64" s="87" t="s">
        <v>56</v>
      </c>
      <c r="G64" s="87" t="s">
        <v>44</v>
      </c>
      <c r="H64" s="39">
        <v>300</v>
      </c>
      <c r="I64" s="39"/>
      <c r="J64" s="65">
        <f t="shared" si="5"/>
        <v>300</v>
      </c>
      <c r="K64" s="40"/>
    </row>
    <row r="65" spans="1:11" s="67" customFormat="1">
      <c r="A65" s="442"/>
      <c r="B65" s="424"/>
      <c r="C65" s="425"/>
      <c r="D65" s="444"/>
      <c r="E65" s="87" t="s">
        <v>55</v>
      </c>
      <c r="F65" s="87" t="s">
        <v>62</v>
      </c>
      <c r="G65" s="87" t="s">
        <v>63</v>
      </c>
      <c r="H65" s="39">
        <v>5294.98</v>
      </c>
      <c r="I65" s="39"/>
      <c r="J65" s="65">
        <f t="shared" si="5"/>
        <v>5294.98</v>
      </c>
      <c r="K65" s="40"/>
    </row>
    <row r="66" spans="1:11" s="67" customFormat="1">
      <c r="A66" s="442"/>
      <c r="B66" s="424"/>
      <c r="C66" s="425"/>
      <c r="D66" s="444"/>
      <c r="E66" s="87" t="s">
        <v>57</v>
      </c>
      <c r="F66" s="87" t="s">
        <v>58</v>
      </c>
      <c r="G66" s="87" t="s">
        <v>44</v>
      </c>
      <c r="H66" s="39">
        <v>0</v>
      </c>
      <c r="I66" s="39">
        <v>400</v>
      </c>
      <c r="J66" s="65">
        <f t="shared" si="5"/>
        <v>400</v>
      </c>
      <c r="K66" s="40"/>
    </row>
    <row r="67" spans="1:11" s="67" customFormat="1">
      <c r="A67" s="442"/>
      <c r="B67" s="424"/>
      <c r="C67" s="425"/>
      <c r="D67" s="444"/>
      <c r="E67" s="87" t="s">
        <v>57</v>
      </c>
      <c r="F67" s="87" t="s">
        <v>58</v>
      </c>
      <c r="G67" s="87" t="s">
        <v>54</v>
      </c>
      <c r="H67" s="39">
        <v>16100</v>
      </c>
      <c r="I67" s="39">
        <v>-400</v>
      </c>
      <c r="J67" s="65">
        <f t="shared" si="5"/>
        <v>15700</v>
      </c>
      <c r="K67" s="40"/>
    </row>
    <row r="68" spans="1:11" s="67" customFormat="1">
      <c r="A68" s="42" t="s">
        <v>77</v>
      </c>
      <c r="B68" s="34" t="s">
        <v>78</v>
      </c>
      <c r="C68" s="69"/>
      <c r="D68" s="69"/>
      <c r="E68" s="45"/>
      <c r="F68" s="45"/>
      <c r="G68" s="45"/>
      <c r="H68" s="37">
        <f>SUM(H69:H72)</f>
        <v>16352.87</v>
      </c>
      <c r="I68" s="37"/>
      <c r="J68" s="70">
        <f t="shared" si="5"/>
        <v>16352.87</v>
      </c>
      <c r="K68" s="38"/>
    </row>
    <row r="69" spans="1:11" s="41" customFormat="1">
      <c r="A69" s="442"/>
      <c r="B69" s="424"/>
      <c r="C69" s="456" t="s">
        <v>79</v>
      </c>
      <c r="D69" s="457">
        <f>SUM(H69:H72)</f>
        <v>16352.87</v>
      </c>
      <c r="E69" s="87" t="s">
        <v>39</v>
      </c>
      <c r="F69" s="87" t="s">
        <v>40</v>
      </c>
      <c r="G69" s="87" t="s">
        <v>54</v>
      </c>
      <c r="H69" s="39">
        <v>14252.87</v>
      </c>
      <c r="I69" s="39"/>
      <c r="J69" s="65">
        <f t="shared" si="5"/>
        <v>14252.87</v>
      </c>
      <c r="K69" s="40"/>
    </row>
    <row r="70" spans="1:11" s="67" customFormat="1">
      <c r="A70" s="442"/>
      <c r="B70" s="424"/>
      <c r="C70" s="456"/>
      <c r="D70" s="457"/>
      <c r="E70" s="87" t="s">
        <v>47</v>
      </c>
      <c r="F70" s="87" t="s">
        <v>48</v>
      </c>
      <c r="G70" s="87" t="s">
        <v>44</v>
      </c>
      <c r="H70" s="39">
        <v>200</v>
      </c>
      <c r="I70" s="39"/>
      <c r="J70" s="65">
        <f t="shared" si="5"/>
        <v>200</v>
      </c>
      <c r="K70" s="40"/>
    </row>
    <row r="71" spans="1:11" s="67" customFormat="1">
      <c r="A71" s="442"/>
      <c r="B71" s="424"/>
      <c r="C71" s="456"/>
      <c r="D71" s="457"/>
      <c r="E71" s="87" t="s">
        <v>47</v>
      </c>
      <c r="F71" s="87" t="s">
        <v>48</v>
      </c>
      <c r="G71" s="87" t="s">
        <v>49</v>
      </c>
      <c r="H71" s="39">
        <v>1300</v>
      </c>
      <c r="I71" s="39"/>
      <c r="J71" s="65">
        <f t="shared" si="5"/>
        <v>1300</v>
      </c>
      <c r="K71" s="40"/>
    </row>
    <row r="72" spans="1:11" s="67" customFormat="1">
      <c r="A72" s="442"/>
      <c r="B72" s="424"/>
      <c r="C72" s="456"/>
      <c r="D72" s="457"/>
      <c r="E72" s="87" t="s">
        <v>42</v>
      </c>
      <c r="F72" s="87" t="s">
        <v>43</v>
      </c>
      <c r="G72" s="87" t="s">
        <v>44</v>
      </c>
      <c r="H72" s="39">
        <v>600</v>
      </c>
      <c r="I72" s="39"/>
      <c r="J72" s="65">
        <f t="shared" si="5"/>
        <v>600</v>
      </c>
      <c r="K72" s="40"/>
    </row>
    <row r="73" spans="1:11" s="67" customFormat="1">
      <c r="A73" s="42" t="s">
        <v>80</v>
      </c>
      <c r="B73" s="34" t="s">
        <v>81</v>
      </c>
      <c r="C73" s="69"/>
      <c r="D73" s="69"/>
      <c r="E73" s="45"/>
      <c r="F73" s="45"/>
      <c r="G73" s="45"/>
      <c r="H73" s="37">
        <f>SUM(H74:H86)</f>
        <v>20524.52</v>
      </c>
      <c r="I73" s="37">
        <f>SUM(I74:I86)</f>
        <v>0</v>
      </c>
      <c r="J73" s="70">
        <f t="shared" si="5"/>
        <v>20524.52</v>
      </c>
      <c r="K73" s="38"/>
    </row>
    <row r="74" spans="1:11" s="67" customFormat="1">
      <c r="A74" s="442"/>
      <c r="B74" s="424"/>
      <c r="C74" s="458" t="s">
        <v>82</v>
      </c>
      <c r="D74" s="453">
        <f>H74+H75+H76+H77+H79+H80</f>
        <v>6433.52</v>
      </c>
      <c r="E74" s="87" t="s">
        <v>47</v>
      </c>
      <c r="F74" s="87" t="s">
        <v>48</v>
      </c>
      <c r="G74" s="87" t="s">
        <v>73</v>
      </c>
      <c r="H74" s="39">
        <v>100</v>
      </c>
      <c r="I74" s="39"/>
      <c r="J74" s="65">
        <f t="shared" si="5"/>
        <v>100</v>
      </c>
      <c r="K74" s="40"/>
    </row>
    <row r="75" spans="1:11" s="67" customFormat="1">
      <c r="A75" s="442"/>
      <c r="B75" s="424"/>
      <c r="C75" s="459"/>
      <c r="D75" s="454"/>
      <c r="E75" s="87" t="s">
        <v>47</v>
      </c>
      <c r="F75" s="87" t="s">
        <v>48</v>
      </c>
      <c r="G75" s="87" t="s">
        <v>44</v>
      </c>
      <c r="H75" s="39">
        <v>500</v>
      </c>
      <c r="I75" s="39"/>
      <c r="J75" s="65">
        <f t="shared" si="5"/>
        <v>500</v>
      </c>
      <c r="K75" s="40"/>
    </row>
    <row r="76" spans="1:11" s="67" customFormat="1">
      <c r="A76" s="442"/>
      <c r="B76" s="424"/>
      <c r="C76" s="459"/>
      <c r="D76" s="454"/>
      <c r="E76" s="87" t="s">
        <v>47</v>
      </c>
      <c r="F76" s="87" t="s">
        <v>48</v>
      </c>
      <c r="G76" s="87" t="s">
        <v>49</v>
      </c>
      <c r="H76" s="39">
        <v>1400</v>
      </c>
      <c r="I76" s="39"/>
      <c r="J76" s="65">
        <f t="shared" si="5"/>
        <v>1400</v>
      </c>
      <c r="K76" s="40"/>
    </row>
    <row r="77" spans="1:11" s="67" customFormat="1">
      <c r="A77" s="442"/>
      <c r="B77" s="424"/>
      <c r="C77" s="459"/>
      <c r="D77" s="454"/>
      <c r="E77" s="87" t="s">
        <v>55</v>
      </c>
      <c r="F77" s="87" t="s">
        <v>56</v>
      </c>
      <c r="G77" s="87" t="s">
        <v>44</v>
      </c>
      <c r="H77" s="39">
        <v>524.52</v>
      </c>
      <c r="I77" s="39"/>
      <c r="J77" s="65">
        <f t="shared" si="5"/>
        <v>524.52</v>
      </c>
      <c r="K77" s="40"/>
    </row>
    <row r="78" spans="1:11" s="67" customFormat="1">
      <c r="A78" s="442"/>
      <c r="B78" s="424"/>
      <c r="C78" s="459"/>
      <c r="D78" s="454"/>
      <c r="E78" s="249" t="s">
        <v>55</v>
      </c>
      <c r="F78" s="249" t="s">
        <v>83</v>
      </c>
      <c r="G78" s="249" t="s">
        <v>73</v>
      </c>
      <c r="H78" s="39">
        <v>91</v>
      </c>
      <c r="I78" s="39"/>
      <c r="J78" s="65">
        <f t="shared" si="5"/>
        <v>91</v>
      </c>
      <c r="K78" s="40"/>
    </row>
    <row r="79" spans="1:11" s="67" customFormat="1">
      <c r="A79" s="442"/>
      <c r="B79" s="424"/>
      <c r="C79" s="459"/>
      <c r="D79" s="454"/>
      <c r="E79" s="87" t="s">
        <v>55</v>
      </c>
      <c r="F79" s="87" t="s">
        <v>83</v>
      </c>
      <c r="G79" s="87" t="s">
        <v>44</v>
      </c>
      <c r="H79" s="39">
        <v>409</v>
      </c>
      <c r="I79" s="39"/>
      <c r="J79" s="65">
        <f t="shared" si="5"/>
        <v>409</v>
      </c>
      <c r="K79" s="40"/>
    </row>
    <row r="80" spans="1:11" s="67" customFormat="1">
      <c r="A80" s="442"/>
      <c r="B80" s="424"/>
      <c r="C80" s="460"/>
      <c r="D80" s="455"/>
      <c r="E80" s="87" t="s">
        <v>55</v>
      </c>
      <c r="F80" s="87" t="s">
        <v>83</v>
      </c>
      <c r="G80" s="87" t="s">
        <v>49</v>
      </c>
      <c r="H80" s="39">
        <v>3500</v>
      </c>
      <c r="I80" s="39"/>
      <c r="J80" s="65">
        <f t="shared" si="5"/>
        <v>3500</v>
      </c>
      <c r="K80" s="40"/>
    </row>
    <row r="81" spans="1:11" s="67" customFormat="1">
      <c r="A81" s="442"/>
      <c r="B81" s="424"/>
      <c r="C81" s="425" t="s">
        <v>38</v>
      </c>
      <c r="D81" s="454">
        <f>SUM(H81:H86)</f>
        <v>14000</v>
      </c>
      <c r="E81" s="87" t="s">
        <v>39</v>
      </c>
      <c r="F81" s="87" t="s">
        <v>40</v>
      </c>
      <c r="G81" s="87" t="s">
        <v>44</v>
      </c>
      <c r="H81" s="39">
        <v>3000</v>
      </c>
      <c r="I81" s="39"/>
      <c r="J81" s="65">
        <f t="shared" si="5"/>
        <v>3000</v>
      </c>
      <c r="K81" s="40"/>
    </row>
    <row r="82" spans="1:11" s="67" customFormat="1">
      <c r="A82" s="442"/>
      <c r="B82" s="424"/>
      <c r="C82" s="425"/>
      <c r="D82" s="454"/>
      <c r="E82" s="87" t="s">
        <v>39</v>
      </c>
      <c r="F82" s="87" t="s">
        <v>40</v>
      </c>
      <c r="G82" s="87" t="s">
        <v>49</v>
      </c>
      <c r="H82" s="39">
        <v>3000</v>
      </c>
      <c r="I82" s="39"/>
      <c r="J82" s="65">
        <f t="shared" si="5"/>
        <v>3000</v>
      </c>
      <c r="K82" s="40"/>
    </row>
    <row r="83" spans="1:11" s="67" customFormat="1">
      <c r="A83" s="442"/>
      <c r="B83" s="424"/>
      <c r="C83" s="425"/>
      <c r="D83" s="454"/>
      <c r="E83" s="87" t="s">
        <v>39</v>
      </c>
      <c r="F83" s="87" t="s">
        <v>40</v>
      </c>
      <c r="G83" s="87" t="s">
        <v>52</v>
      </c>
      <c r="H83" s="39">
        <v>4000</v>
      </c>
      <c r="I83" s="39"/>
      <c r="J83" s="65">
        <f t="shared" si="5"/>
        <v>4000</v>
      </c>
      <c r="K83" s="40"/>
    </row>
    <row r="84" spans="1:11" s="67" customFormat="1">
      <c r="A84" s="442"/>
      <c r="B84" s="424"/>
      <c r="C84" s="425"/>
      <c r="D84" s="454"/>
      <c r="E84" s="87" t="s">
        <v>50</v>
      </c>
      <c r="F84" s="87" t="s">
        <v>51</v>
      </c>
      <c r="G84" s="87" t="s">
        <v>44</v>
      </c>
      <c r="H84" s="39">
        <v>375</v>
      </c>
      <c r="I84" s="39"/>
      <c r="J84" s="65">
        <f t="shared" si="5"/>
        <v>375</v>
      </c>
      <c r="K84" s="40"/>
    </row>
    <row r="85" spans="1:11" s="67" customFormat="1">
      <c r="A85" s="442"/>
      <c r="B85" s="424"/>
      <c r="C85" s="425"/>
      <c r="D85" s="454"/>
      <c r="E85" s="249" t="s">
        <v>50</v>
      </c>
      <c r="F85" s="249" t="s">
        <v>51</v>
      </c>
      <c r="G85" s="249" t="s">
        <v>52</v>
      </c>
      <c r="H85" s="39">
        <v>2625</v>
      </c>
      <c r="I85" s="39"/>
      <c r="J85" s="65">
        <f t="shared" si="5"/>
        <v>2625</v>
      </c>
      <c r="K85" s="40"/>
    </row>
    <row r="86" spans="1:11" s="67" customFormat="1">
      <c r="A86" s="442"/>
      <c r="B86" s="424"/>
      <c r="C86" s="425"/>
      <c r="D86" s="454"/>
      <c r="E86" s="87" t="s">
        <v>42</v>
      </c>
      <c r="F86" s="87" t="s">
        <v>43</v>
      </c>
      <c r="G86" s="87" t="s">
        <v>44</v>
      </c>
      <c r="H86" s="39">
        <v>1000</v>
      </c>
      <c r="I86" s="39"/>
      <c r="J86" s="65">
        <f t="shared" si="5"/>
        <v>1000</v>
      </c>
      <c r="K86" s="40"/>
    </row>
    <row r="87" spans="1:11" s="67" customFormat="1">
      <c r="A87" s="42" t="s">
        <v>84</v>
      </c>
      <c r="B87" s="34" t="s">
        <v>85</v>
      </c>
      <c r="C87" s="69"/>
      <c r="D87" s="69"/>
      <c r="E87" s="45"/>
      <c r="F87" s="45"/>
      <c r="G87" s="45"/>
      <c r="H87" s="70">
        <f>SUM(H88:H102)</f>
        <v>41716.5</v>
      </c>
      <c r="I87" s="70">
        <f>SUM(I88:I102)</f>
        <v>0</v>
      </c>
      <c r="J87" s="70">
        <f>SUM(J88:J102)</f>
        <v>41716.5</v>
      </c>
      <c r="K87" s="71"/>
    </row>
    <row r="88" spans="1:11" s="67" customFormat="1">
      <c r="A88" s="442"/>
      <c r="B88" s="424"/>
      <c r="C88" s="456" t="s">
        <v>86</v>
      </c>
      <c r="D88" s="457">
        <f>SUM(H88:H102)</f>
        <v>41716.5</v>
      </c>
      <c r="E88" s="87" t="s">
        <v>47</v>
      </c>
      <c r="F88" s="87" t="s">
        <v>48</v>
      </c>
      <c r="G88" s="87" t="s">
        <v>44</v>
      </c>
      <c r="H88" s="39">
        <v>3092</v>
      </c>
      <c r="I88" s="39"/>
      <c r="J88" s="65">
        <f t="shared" si="5"/>
        <v>3092</v>
      </c>
      <c r="K88" s="40"/>
    </row>
    <row r="89" spans="1:11" s="67" customFormat="1">
      <c r="A89" s="468"/>
      <c r="B89" s="464"/>
      <c r="C89" s="456"/>
      <c r="D89" s="457"/>
      <c r="E89" s="87" t="s">
        <v>47</v>
      </c>
      <c r="F89" s="87" t="s">
        <v>48</v>
      </c>
      <c r="G89" s="87" t="s">
        <v>49</v>
      </c>
      <c r="H89" s="39">
        <v>0</v>
      </c>
      <c r="I89" s="39"/>
      <c r="J89" s="65">
        <f t="shared" si="5"/>
        <v>0</v>
      </c>
      <c r="K89" s="40"/>
    </row>
    <row r="90" spans="1:11" s="67" customFormat="1">
      <c r="A90" s="468"/>
      <c r="B90" s="464"/>
      <c r="C90" s="456"/>
      <c r="D90" s="457"/>
      <c r="E90" s="242" t="s">
        <v>47</v>
      </c>
      <c r="F90" s="242" t="s">
        <v>48</v>
      </c>
      <c r="G90" s="242" t="s">
        <v>170</v>
      </c>
      <c r="H90" s="39">
        <v>1008</v>
      </c>
      <c r="I90" s="39"/>
      <c r="J90" s="65">
        <f t="shared" si="5"/>
        <v>1008</v>
      </c>
      <c r="K90" s="40"/>
    </row>
    <row r="91" spans="1:11" s="67" customFormat="1">
      <c r="A91" s="468"/>
      <c r="B91" s="464"/>
      <c r="C91" s="456"/>
      <c r="D91" s="457"/>
      <c r="E91" s="87" t="s">
        <v>48</v>
      </c>
      <c r="F91" s="87" t="s">
        <v>40</v>
      </c>
      <c r="G91" s="87" t="s">
        <v>49</v>
      </c>
      <c r="H91" s="39">
        <v>500</v>
      </c>
      <c r="I91" s="39"/>
      <c r="J91" s="65">
        <f t="shared" si="5"/>
        <v>500</v>
      </c>
      <c r="K91" s="40"/>
    </row>
    <row r="92" spans="1:11" s="67" customFormat="1">
      <c r="A92" s="468"/>
      <c r="B92" s="464"/>
      <c r="C92" s="456"/>
      <c r="D92" s="457"/>
      <c r="E92" s="87" t="s">
        <v>170</v>
      </c>
      <c r="F92" s="87" t="s">
        <v>40</v>
      </c>
      <c r="G92" s="87" t="s">
        <v>52</v>
      </c>
      <c r="H92" s="39">
        <v>9416.5</v>
      </c>
      <c r="I92" s="39"/>
      <c r="J92" s="65">
        <f t="shared" si="5"/>
        <v>9416.5</v>
      </c>
      <c r="K92" s="40"/>
    </row>
    <row r="93" spans="1:11" s="67" customFormat="1">
      <c r="A93" s="468"/>
      <c r="B93" s="464"/>
      <c r="C93" s="456"/>
      <c r="D93" s="457"/>
      <c r="E93" s="87" t="s">
        <v>42</v>
      </c>
      <c r="F93" s="87" t="s">
        <v>43</v>
      </c>
      <c r="G93" s="87" t="s">
        <v>44</v>
      </c>
      <c r="H93" s="39">
        <v>3512</v>
      </c>
      <c r="I93" s="39"/>
      <c r="J93" s="65">
        <f t="shared" si="5"/>
        <v>3512</v>
      </c>
      <c r="K93" s="40"/>
    </row>
    <row r="94" spans="1:11" s="67" customFormat="1">
      <c r="A94" s="468"/>
      <c r="B94" s="464"/>
      <c r="C94" s="456"/>
      <c r="D94" s="457"/>
      <c r="E94" s="87" t="s">
        <v>42</v>
      </c>
      <c r="F94" s="87" t="s">
        <v>43</v>
      </c>
      <c r="G94" s="87" t="s">
        <v>49</v>
      </c>
      <c r="H94" s="39">
        <v>2488</v>
      </c>
      <c r="I94" s="39"/>
      <c r="J94" s="65">
        <f t="shared" si="5"/>
        <v>2488</v>
      </c>
      <c r="K94" s="40"/>
    </row>
    <row r="95" spans="1:11" s="67" customFormat="1">
      <c r="A95" s="468"/>
      <c r="B95" s="464"/>
      <c r="C95" s="456"/>
      <c r="D95" s="457"/>
      <c r="E95" s="87" t="s">
        <v>42</v>
      </c>
      <c r="F95" s="87" t="s">
        <v>53</v>
      </c>
      <c r="G95" s="87" t="s">
        <v>44</v>
      </c>
      <c r="H95" s="39">
        <v>700</v>
      </c>
      <c r="I95" s="39"/>
      <c r="J95" s="65">
        <f t="shared" si="5"/>
        <v>700</v>
      </c>
      <c r="K95" s="40"/>
    </row>
    <row r="96" spans="1:11" s="67" customFormat="1">
      <c r="A96" s="468"/>
      <c r="B96" s="464"/>
      <c r="C96" s="456"/>
      <c r="D96" s="457"/>
      <c r="E96" s="87" t="s">
        <v>42</v>
      </c>
      <c r="F96" s="87" t="s">
        <v>87</v>
      </c>
      <c r="G96" s="87" t="s">
        <v>44</v>
      </c>
      <c r="H96" s="39">
        <v>1830</v>
      </c>
      <c r="I96" s="39"/>
      <c r="J96" s="65">
        <f t="shared" si="5"/>
        <v>1830</v>
      </c>
      <c r="K96" s="40"/>
    </row>
    <row r="97" spans="1:11" s="67" customFormat="1">
      <c r="A97" s="468"/>
      <c r="B97" s="464"/>
      <c r="C97" s="456"/>
      <c r="D97" s="457"/>
      <c r="E97" s="250" t="s">
        <v>42</v>
      </c>
      <c r="F97" s="250" t="s">
        <v>87</v>
      </c>
      <c r="G97" s="250" t="s">
        <v>49</v>
      </c>
      <c r="H97" s="39">
        <v>170</v>
      </c>
      <c r="I97" s="39"/>
      <c r="J97" s="65">
        <f t="shared" si="5"/>
        <v>170</v>
      </c>
      <c r="K97" s="40"/>
    </row>
    <row r="98" spans="1:11" s="67" customFormat="1">
      <c r="A98" s="468"/>
      <c r="B98" s="464"/>
      <c r="C98" s="456"/>
      <c r="D98" s="457"/>
      <c r="E98" s="87" t="s">
        <v>55</v>
      </c>
      <c r="F98" s="87" t="s">
        <v>56</v>
      </c>
      <c r="G98" s="87" t="s">
        <v>44</v>
      </c>
      <c r="H98" s="39">
        <v>4000</v>
      </c>
      <c r="I98" s="39"/>
      <c r="J98" s="65">
        <f t="shared" si="5"/>
        <v>4000</v>
      </c>
      <c r="K98" s="40"/>
    </row>
    <row r="99" spans="1:11" s="67" customFormat="1">
      <c r="A99" s="468"/>
      <c r="B99" s="464"/>
      <c r="C99" s="456"/>
      <c r="D99" s="457"/>
      <c r="E99" s="87" t="s">
        <v>57</v>
      </c>
      <c r="F99" s="87" t="s">
        <v>58</v>
      </c>
      <c r="G99" s="87" t="s">
        <v>44</v>
      </c>
      <c r="H99" s="39">
        <v>1892</v>
      </c>
      <c r="I99" s="39">
        <v>-700</v>
      </c>
      <c r="J99" s="65">
        <f t="shared" si="5"/>
        <v>1192</v>
      </c>
      <c r="K99" s="40"/>
    </row>
    <row r="100" spans="1:11" s="67" customFormat="1">
      <c r="A100" s="468"/>
      <c r="B100" s="464"/>
      <c r="C100" s="456"/>
      <c r="D100" s="457"/>
      <c r="E100" s="242" t="s">
        <v>57</v>
      </c>
      <c r="F100" s="242" t="s">
        <v>58</v>
      </c>
      <c r="G100" s="242" t="s">
        <v>49</v>
      </c>
      <c r="H100" s="39">
        <v>108</v>
      </c>
      <c r="I100" s="39">
        <v>700</v>
      </c>
      <c r="J100" s="65">
        <f t="shared" si="5"/>
        <v>808</v>
      </c>
      <c r="K100" s="40"/>
    </row>
    <row r="101" spans="1:11" s="67" customFormat="1">
      <c r="A101" s="468"/>
      <c r="B101" s="464"/>
      <c r="C101" s="456"/>
      <c r="D101" s="457"/>
      <c r="E101" s="87" t="s">
        <v>57</v>
      </c>
      <c r="F101" s="87" t="s">
        <v>58</v>
      </c>
      <c r="G101" s="87" t="s">
        <v>54</v>
      </c>
      <c r="H101" s="39">
        <v>8000</v>
      </c>
      <c r="I101" s="39"/>
      <c r="J101" s="65">
        <f t="shared" si="5"/>
        <v>8000</v>
      </c>
      <c r="K101" s="40"/>
    </row>
    <row r="102" spans="1:11" s="67" customFormat="1">
      <c r="A102" s="468"/>
      <c r="B102" s="464"/>
      <c r="C102" s="456"/>
      <c r="D102" s="457"/>
      <c r="E102" s="87" t="s">
        <v>57</v>
      </c>
      <c r="F102" s="87" t="s">
        <v>58</v>
      </c>
      <c r="G102" s="87" t="s">
        <v>52</v>
      </c>
      <c r="H102" s="39">
        <v>5000</v>
      </c>
      <c r="I102" s="39"/>
      <c r="J102" s="65">
        <f t="shared" si="5"/>
        <v>5000</v>
      </c>
      <c r="K102" s="40"/>
    </row>
    <row r="103" spans="1:11" s="72" customFormat="1">
      <c r="A103" s="42" t="s">
        <v>88</v>
      </c>
      <c r="B103" s="34" t="s">
        <v>89</v>
      </c>
      <c r="C103" s="69"/>
      <c r="D103" s="69"/>
      <c r="E103" s="45"/>
      <c r="F103" s="45"/>
      <c r="G103" s="45"/>
      <c r="H103" s="70">
        <f>SUM(H104:H111)</f>
        <v>21525.72</v>
      </c>
      <c r="I103" s="70">
        <f>SUM(I104:I111)</f>
        <v>0</v>
      </c>
      <c r="J103" s="70">
        <f>H103+I103</f>
        <v>21525.72</v>
      </c>
      <c r="K103" s="71"/>
    </row>
    <row r="104" spans="1:11" s="72" customFormat="1">
      <c r="A104" s="442"/>
      <c r="B104" s="424"/>
      <c r="C104" s="456" t="s">
        <v>90</v>
      </c>
      <c r="D104" s="457">
        <f>SUM(H104:H111)</f>
        <v>21525.72</v>
      </c>
      <c r="E104" s="87" t="s">
        <v>47</v>
      </c>
      <c r="F104" s="87" t="s">
        <v>48</v>
      </c>
      <c r="G104" s="87" t="s">
        <v>73</v>
      </c>
      <c r="H104" s="39">
        <v>500</v>
      </c>
      <c r="I104" s="39"/>
      <c r="J104" s="65">
        <f t="shared" si="5"/>
        <v>500</v>
      </c>
      <c r="K104" s="40"/>
    </row>
    <row r="105" spans="1:11" s="72" customFormat="1">
      <c r="A105" s="468"/>
      <c r="B105" s="464"/>
      <c r="C105" s="456"/>
      <c r="D105" s="457"/>
      <c r="E105" s="87" t="s">
        <v>47</v>
      </c>
      <c r="F105" s="87" t="s">
        <v>48</v>
      </c>
      <c r="G105" s="87" t="s">
        <v>44</v>
      </c>
      <c r="H105" s="39">
        <v>410</v>
      </c>
      <c r="I105" s="39"/>
      <c r="J105" s="65">
        <f t="shared" si="5"/>
        <v>410</v>
      </c>
      <c r="K105" s="40"/>
    </row>
    <row r="106" spans="1:11">
      <c r="A106" s="468"/>
      <c r="B106" s="464"/>
      <c r="C106" s="456"/>
      <c r="D106" s="457"/>
      <c r="E106" s="87" t="s">
        <v>47</v>
      </c>
      <c r="F106" s="87" t="s">
        <v>48</v>
      </c>
      <c r="G106" s="87" t="s">
        <v>49</v>
      </c>
      <c r="H106" s="39">
        <v>2090</v>
      </c>
      <c r="I106" s="39"/>
      <c r="J106" s="65">
        <f t="shared" si="5"/>
        <v>2090</v>
      </c>
      <c r="K106" s="40"/>
    </row>
    <row r="107" spans="1:11">
      <c r="A107" s="468"/>
      <c r="B107" s="464"/>
      <c r="C107" s="456"/>
      <c r="D107" s="457"/>
      <c r="E107" s="230" t="s">
        <v>50</v>
      </c>
      <c r="F107" s="230" t="s">
        <v>51</v>
      </c>
      <c r="G107" s="230" t="s">
        <v>44</v>
      </c>
      <c r="H107" s="39">
        <v>4062.42</v>
      </c>
      <c r="I107" s="39"/>
      <c r="J107" s="65">
        <f>H107+I107</f>
        <v>4062.42</v>
      </c>
      <c r="K107" s="40"/>
    </row>
    <row r="108" spans="1:11">
      <c r="A108" s="468"/>
      <c r="B108" s="464"/>
      <c r="C108" s="456"/>
      <c r="D108" s="457"/>
      <c r="E108" s="87" t="s">
        <v>50</v>
      </c>
      <c r="F108" s="87" t="s">
        <v>51</v>
      </c>
      <c r="G108" s="87" t="s">
        <v>41</v>
      </c>
      <c r="H108" s="39">
        <v>9463.2999999999993</v>
      </c>
      <c r="I108" s="39"/>
      <c r="J108" s="65">
        <f t="shared" si="5"/>
        <v>9463.2999999999993</v>
      </c>
      <c r="K108" s="40"/>
    </row>
    <row r="109" spans="1:11" s="72" customFormat="1">
      <c r="A109" s="468"/>
      <c r="B109" s="464"/>
      <c r="C109" s="456"/>
      <c r="D109" s="457"/>
      <c r="E109" s="87" t="s">
        <v>42</v>
      </c>
      <c r="F109" s="87" t="s">
        <v>43</v>
      </c>
      <c r="G109" s="87" t="s">
        <v>44</v>
      </c>
      <c r="H109" s="39">
        <v>1000</v>
      </c>
      <c r="I109" s="39"/>
      <c r="J109" s="65">
        <f t="shared" si="5"/>
        <v>1000</v>
      </c>
      <c r="K109" s="40"/>
    </row>
    <row r="110" spans="1:11" s="72" customFormat="1">
      <c r="A110" s="468"/>
      <c r="B110" s="464"/>
      <c r="C110" s="456"/>
      <c r="D110" s="457"/>
      <c r="E110" s="87" t="s">
        <v>42</v>
      </c>
      <c r="F110" s="87" t="s">
        <v>91</v>
      </c>
      <c r="G110" s="87" t="s">
        <v>44</v>
      </c>
      <c r="H110" s="39">
        <v>3000</v>
      </c>
      <c r="I110" s="39"/>
      <c r="J110" s="65">
        <f t="shared" si="5"/>
        <v>3000</v>
      </c>
      <c r="K110" s="40"/>
    </row>
    <row r="111" spans="1:11" s="72" customFormat="1">
      <c r="A111" s="468"/>
      <c r="B111" s="464"/>
      <c r="C111" s="456"/>
      <c r="D111" s="457"/>
      <c r="E111" s="87" t="s">
        <v>42</v>
      </c>
      <c r="F111" s="87" t="s">
        <v>91</v>
      </c>
      <c r="G111" s="87" t="s">
        <v>49</v>
      </c>
      <c r="H111" s="39">
        <v>1000</v>
      </c>
      <c r="I111" s="39"/>
      <c r="J111" s="65">
        <f t="shared" si="5"/>
        <v>1000</v>
      </c>
      <c r="K111" s="40"/>
    </row>
    <row r="112" spans="1:11" s="67" customFormat="1">
      <c r="A112" s="42" t="s">
        <v>92</v>
      </c>
      <c r="B112" s="34" t="s">
        <v>93</v>
      </c>
      <c r="C112" s="69"/>
      <c r="D112" s="69"/>
      <c r="E112" s="45"/>
      <c r="F112" s="45"/>
      <c r="G112" s="45"/>
      <c r="H112" s="70">
        <f>SUM(H113:H119)</f>
        <v>12014.35</v>
      </c>
      <c r="I112" s="70">
        <f>SUM(I113:I119)</f>
        <v>0</v>
      </c>
      <c r="J112" s="70">
        <f>SUM(J113:J119)</f>
        <v>12014.35</v>
      </c>
      <c r="K112" s="71"/>
    </row>
    <row r="113" spans="1:11" s="67" customFormat="1" ht="12.75" customHeight="1">
      <c r="A113" s="465"/>
      <c r="B113" s="430"/>
      <c r="C113" s="458" t="s">
        <v>94</v>
      </c>
      <c r="D113" s="458">
        <f>SUM(H113:H117)</f>
        <v>4514.3500000000004</v>
      </c>
      <c r="E113" s="87" t="s">
        <v>39</v>
      </c>
      <c r="F113" s="87" t="s">
        <v>40</v>
      </c>
      <c r="G113" s="87" t="s">
        <v>49</v>
      </c>
      <c r="H113" s="39">
        <v>0</v>
      </c>
      <c r="I113" s="39">
        <v>0</v>
      </c>
      <c r="J113" s="65">
        <f>H113+I113</f>
        <v>0</v>
      </c>
      <c r="K113" s="71"/>
    </row>
    <row r="114" spans="1:11" s="67" customFormat="1" ht="15" customHeight="1">
      <c r="A114" s="466"/>
      <c r="B114" s="431"/>
      <c r="C114" s="459"/>
      <c r="D114" s="459"/>
      <c r="E114" s="87" t="s">
        <v>47</v>
      </c>
      <c r="F114" s="87" t="s">
        <v>48</v>
      </c>
      <c r="G114" s="87" t="s">
        <v>73</v>
      </c>
      <c r="H114" s="39">
        <v>0</v>
      </c>
      <c r="I114" s="39"/>
      <c r="J114" s="65">
        <f t="shared" ref="J114:J119" si="6">H114+I114</f>
        <v>0</v>
      </c>
      <c r="K114" s="71"/>
    </row>
    <row r="115" spans="1:11" s="67" customFormat="1" ht="15" customHeight="1">
      <c r="A115" s="466"/>
      <c r="B115" s="431"/>
      <c r="C115" s="459"/>
      <c r="D115" s="459"/>
      <c r="E115" s="87" t="s">
        <v>47</v>
      </c>
      <c r="F115" s="87" t="s">
        <v>48</v>
      </c>
      <c r="G115" s="87" t="s">
        <v>44</v>
      </c>
      <c r="H115" s="39">
        <v>681.35</v>
      </c>
      <c r="I115" s="39"/>
      <c r="J115" s="65">
        <f t="shared" si="6"/>
        <v>681.35</v>
      </c>
      <c r="K115" s="71"/>
    </row>
    <row r="116" spans="1:11" s="67" customFormat="1" ht="15" customHeight="1">
      <c r="A116" s="466"/>
      <c r="B116" s="431"/>
      <c r="C116" s="459"/>
      <c r="D116" s="459"/>
      <c r="E116" s="87" t="s">
        <v>47</v>
      </c>
      <c r="F116" s="87" t="s">
        <v>48</v>
      </c>
      <c r="G116" s="87" t="s">
        <v>49</v>
      </c>
      <c r="H116" s="39">
        <v>500</v>
      </c>
      <c r="I116" s="39"/>
      <c r="J116" s="65">
        <f t="shared" si="6"/>
        <v>500</v>
      </c>
      <c r="K116" s="71"/>
    </row>
    <row r="117" spans="1:11" s="67" customFormat="1" ht="15" customHeight="1">
      <c r="A117" s="466"/>
      <c r="B117" s="431"/>
      <c r="C117" s="459"/>
      <c r="D117" s="459"/>
      <c r="E117" s="87" t="s">
        <v>57</v>
      </c>
      <c r="F117" s="87" t="s">
        <v>58</v>
      </c>
      <c r="G117" s="87" t="s">
        <v>44</v>
      </c>
      <c r="H117" s="39">
        <v>3333</v>
      </c>
      <c r="I117" s="39">
        <v>0</v>
      </c>
      <c r="J117" s="65">
        <f t="shared" si="6"/>
        <v>3333</v>
      </c>
      <c r="K117" s="40"/>
    </row>
    <row r="118" spans="1:11" s="67" customFormat="1" ht="15" customHeight="1">
      <c r="A118" s="466"/>
      <c r="B118" s="431"/>
      <c r="C118" s="460"/>
      <c r="D118" s="460"/>
      <c r="E118" s="237" t="s">
        <v>57</v>
      </c>
      <c r="F118" s="237" t="s">
        <v>58</v>
      </c>
      <c r="G118" s="237" t="s">
        <v>49</v>
      </c>
      <c r="H118" s="39">
        <v>0</v>
      </c>
      <c r="I118" s="39"/>
      <c r="J118" s="65">
        <f t="shared" si="6"/>
        <v>0</v>
      </c>
      <c r="K118" s="40"/>
    </row>
    <row r="119" spans="1:11" s="67" customFormat="1" ht="15" customHeight="1">
      <c r="A119" s="467"/>
      <c r="B119" s="432"/>
      <c r="C119" s="231" t="s">
        <v>3</v>
      </c>
      <c r="D119" s="231">
        <f>J119</f>
        <v>7500</v>
      </c>
      <c r="E119" s="232" t="s">
        <v>57</v>
      </c>
      <c r="F119" s="232" t="s">
        <v>58</v>
      </c>
      <c r="G119" s="232" t="s">
        <v>54</v>
      </c>
      <c r="H119" s="39">
        <v>7500</v>
      </c>
      <c r="I119" s="39">
        <v>0</v>
      </c>
      <c r="J119" s="65">
        <f t="shared" si="6"/>
        <v>7500</v>
      </c>
      <c r="K119" s="40"/>
    </row>
    <row r="120" spans="1:11" s="67" customFormat="1">
      <c r="A120" s="42" t="s">
        <v>95</v>
      </c>
      <c r="B120" s="34" t="s">
        <v>96</v>
      </c>
      <c r="C120" s="69"/>
      <c r="D120" s="69"/>
      <c r="E120" s="45"/>
      <c r="F120" s="45"/>
      <c r="G120" s="45"/>
      <c r="H120" s="70">
        <f>SUM(H121:H126)</f>
        <v>12848.68</v>
      </c>
      <c r="I120" s="70">
        <f>SUM(I121:I126)</f>
        <v>0</v>
      </c>
      <c r="J120" s="70">
        <f t="shared" si="5"/>
        <v>12848.68</v>
      </c>
      <c r="K120" s="71"/>
    </row>
    <row r="121" spans="1:11" s="67" customFormat="1" ht="12.75" customHeight="1">
      <c r="A121" s="463"/>
      <c r="B121" s="424"/>
      <c r="C121" s="458" t="s">
        <v>97</v>
      </c>
      <c r="D121" s="458">
        <f>H121+H122</f>
        <v>1285</v>
      </c>
      <c r="E121" s="87" t="s">
        <v>47</v>
      </c>
      <c r="F121" s="87" t="s">
        <v>48</v>
      </c>
      <c r="G121" s="87" t="s">
        <v>44</v>
      </c>
      <c r="H121" s="39">
        <v>424</v>
      </c>
      <c r="I121" s="39"/>
      <c r="J121" s="65">
        <f t="shared" si="5"/>
        <v>424</v>
      </c>
      <c r="K121" s="40"/>
    </row>
    <row r="122" spans="1:11" s="67" customFormat="1" ht="15" customHeight="1">
      <c r="A122" s="463"/>
      <c r="B122" s="424"/>
      <c r="C122" s="459"/>
      <c r="D122" s="460"/>
      <c r="E122" s="87" t="s">
        <v>47</v>
      </c>
      <c r="F122" s="87" t="s">
        <v>48</v>
      </c>
      <c r="G122" s="87" t="s">
        <v>49</v>
      </c>
      <c r="H122" s="39">
        <v>861</v>
      </c>
      <c r="I122" s="39"/>
      <c r="J122" s="65">
        <f t="shared" si="5"/>
        <v>861</v>
      </c>
      <c r="K122" s="40"/>
    </row>
    <row r="123" spans="1:11" s="67" customFormat="1" ht="15" customHeight="1">
      <c r="A123" s="463"/>
      <c r="B123" s="464"/>
      <c r="C123" s="459"/>
      <c r="D123" s="457">
        <f>H123+H126+H124+H125</f>
        <v>11563.68</v>
      </c>
      <c r="E123" s="87" t="s">
        <v>42</v>
      </c>
      <c r="F123" s="87" t="s">
        <v>43</v>
      </c>
      <c r="G123" s="87" t="s">
        <v>44</v>
      </c>
      <c r="H123" s="39">
        <v>524</v>
      </c>
      <c r="I123" s="39"/>
      <c r="J123" s="65">
        <f t="shared" si="5"/>
        <v>524</v>
      </c>
      <c r="K123" s="40"/>
    </row>
    <row r="124" spans="1:11" s="67" customFormat="1" ht="15" customHeight="1">
      <c r="A124" s="463"/>
      <c r="B124" s="464"/>
      <c r="C124" s="459"/>
      <c r="D124" s="457"/>
      <c r="E124" s="87" t="s">
        <v>42</v>
      </c>
      <c r="F124" s="87" t="s">
        <v>43</v>
      </c>
      <c r="G124" s="87" t="s">
        <v>49</v>
      </c>
      <c r="H124" s="39">
        <v>570</v>
      </c>
      <c r="I124" s="39"/>
      <c r="J124" s="65">
        <f t="shared" si="5"/>
        <v>570</v>
      </c>
      <c r="K124" s="40"/>
    </row>
    <row r="125" spans="1:11" s="67" customFormat="1" ht="15" customHeight="1">
      <c r="A125" s="463"/>
      <c r="B125" s="464"/>
      <c r="C125" s="459"/>
      <c r="D125" s="457"/>
      <c r="E125" s="244" t="s">
        <v>57</v>
      </c>
      <c r="F125" s="244" t="s">
        <v>58</v>
      </c>
      <c r="G125" s="244" t="s">
        <v>44</v>
      </c>
      <c r="H125" s="39">
        <v>300</v>
      </c>
      <c r="I125" s="39"/>
      <c r="J125" s="65">
        <f t="shared" si="5"/>
        <v>300</v>
      </c>
      <c r="K125" s="40"/>
    </row>
    <row r="126" spans="1:11" s="67" customFormat="1" ht="15" customHeight="1">
      <c r="A126" s="463"/>
      <c r="B126" s="464"/>
      <c r="C126" s="460"/>
      <c r="D126" s="457"/>
      <c r="E126" s="87" t="s">
        <v>57</v>
      </c>
      <c r="F126" s="87" t="s">
        <v>58</v>
      </c>
      <c r="G126" s="87" t="s">
        <v>54</v>
      </c>
      <c r="H126" s="39">
        <v>10169.68</v>
      </c>
      <c r="I126" s="39"/>
      <c r="J126" s="65">
        <f t="shared" si="5"/>
        <v>10169.68</v>
      </c>
      <c r="K126" s="40"/>
    </row>
    <row r="127" spans="1:11" s="67" customFormat="1">
      <c r="A127" s="73"/>
      <c r="B127" s="34"/>
      <c r="C127" s="74"/>
      <c r="D127" s="74">
        <f>D10++D21++D27+D38+D40+D46+D48+D54+D57++D69+D74++D88+D104+D113+D121+D123+D22+D25+D63+D81+D13+D119</f>
        <v>314134.47000000003</v>
      </c>
      <c r="E127" s="74"/>
      <c r="F127" s="74"/>
      <c r="G127" s="74"/>
      <c r="H127" s="70"/>
      <c r="I127" s="71"/>
      <c r="J127" s="71"/>
      <c r="K127" s="71"/>
    </row>
    <row r="128" spans="1:11" s="41" customFormat="1" ht="18.75">
      <c r="A128" s="73"/>
      <c r="B128" s="461" t="s">
        <v>98</v>
      </c>
      <c r="C128" s="461"/>
      <c r="D128" s="461"/>
      <c r="E128" s="461"/>
      <c r="F128" s="461"/>
      <c r="G128" s="461"/>
      <c r="H128" s="75">
        <f>H9+H12+H20+H24+H37+H45+H53+H62+H68+H73+H87+H103+H112+H120</f>
        <v>317629.46999999991</v>
      </c>
      <c r="I128" s="75">
        <f>I9+I12+I20+I24+I37+I45+I53+I62+I68+I73+I87+I103+I112+I120</f>
        <v>0</v>
      </c>
      <c r="J128" s="75">
        <f>J9+J12+J20+J24+J37+J45+J53+J62+J68+J73+J87+J103+J112+J120</f>
        <v>317629.46999999991</v>
      </c>
      <c r="K128" s="76"/>
    </row>
    <row r="129" spans="1:11" s="41" customFormat="1" ht="27.75" customHeight="1">
      <c r="A129" s="462" t="s">
        <v>99</v>
      </c>
      <c r="B129" s="462"/>
      <c r="C129" s="462"/>
      <c r="D129" s="462"/>
      <c r="E129" s="462"/>
      <c r="F129" s="462"/>
      <c r="G129" s="462"/>
      <c r="H129" s="462"/>
      <c r="I129" s="92"/>
      <c r="J129" s="92"/>
      <c r="K129" s="21"/>
    </row>
    <row r="130" spans="1:11" ht="17.25" customHeight="1">
      <c r="A130" s="77"/>
      <c r="B130" s="78"/>
      <c r="C130" s="78"/>
      <c r="D130" s="79" t="s">
        <v>100</v>
      </c>
      <c r="E130" s="80"/>
      <c r="F130" s="81"/>
    </row>
    <row r="131" spans="1:11" ht="41.25" customHeight="1">
      <c r="A131" s="362" t="s">
        <v>101</v>
      </c>
      <c r="B131" s="362"/>
      <c r="C131" s="362"/>
      <c r="D131" s="362"/>
      <c r="E131" s="362"/>
      <c r="F131" s="362"/>
    </row>
    <row r="132" spans="1:11" ht="14.25">
      <c r="E132" s="84">
        <v>600</v>
      </c>
      <c r="F132" s="84">
        <v>60016</v>
      </c>
      <c r="G132" s="84">
        <v>4210</v>
      </c>
    </row>
    <row r="133" spans="1:11" ht="14.25">
      <c r="E133" s="84"/>
      <c r="F133" s="84"/>
      <c r="G133" s="84">
        <v>4270</v>
      </c>
    </row>
    <row r="134" spans="1:11" ht="14.25">
      <c r="E134" s="84"/>
      <c r="F134" s="84"/>
      <c r="G134" s="84">
        <v>4300</v>
      </c>
    </row>
    <row r="135" spans="1:11" ht="14.25">
      <c r="E135" s="84"/>
      <c r="F135" s="84"/>
      <c r="G135" s="84"/>
    </row>
    <row r="136" spans="1:11" ht="30" customHeight="1">
      <c r="E136" s="84"/>
      <c r="F136" s="84"/>
      <c r="G136" s="84"/>
    </row>
    <row r="137" spans="1:11" ht="14.25">
      <c r="E137" s="84"/>
      <c r="F137" s="84"/>
      <c r="G137" s="84"/>
    </row>
    <row r="138" spans="1:11" ht="14.25">
      <c r="E138" s="84">
        <v>754</v>
      </c>
      <c r="F138" s="84">
        <v>75412</v>
      </c>
      <c r="G138" s="84">
        <v>2820</v>
      </c>
    </row>
    <row r="139" spans="1:11" ht="14.25">
      <c r="E139" s="84"/>
      <c r="F139" s="84"/>
      <c r="G139" s="84">
        <v>4210</v>
      </c>
    </row>
    <row r="140" spans="1:11" ht="14.25">
      <c r="E140" s="84"/>
      <c r="F140" s="84"/>
      <c r="G140" s="84">
        <v>4300</v>
      </c>
    </row>
    <row r="141" spans="1:11" ht="14.25">
      <c r="E141" s="84"/>
      <c r="F141" s="84"/>
      <c r="G141" s="84"/>
    </row>
    <row r="142" spans="1:11" ht="14.25">
      <c r="E142" s="84">
        <v>801</v>
      </c>
      <c r="F142" s="84">
        <v>80101</v>
      </c>
      <c r="G142" s="84">
        <v>4210</v>
      </c>
    </row>
    <row r="143" spans="1:11" ht="14.25">
      <c r="E143" s="84"/>
      <c r="F143" s="84"/>
      <c r="G143" s="84">
        <v>4300</v>
      </c>
    </row>
    <row r="144" spans="1:11" ht="14.25">
      <c r="E144" s="84"/>
      <c r="F144" s="84"/>
      <c r="G144" s="84"/>
    </row>
    <row r="145" spans="5:7" ht="14.25">
      <c r="E145" s="84"/>
      <c r="F145" s="84"/>
      <c r="G145" s="84"/>
    </row>
    <row r="146" spans="5:7" ht="14.25">
      <c r="E146" s="84"/>
      <c r="F146" s="84"/>
      <c r="G146" s="84"/>
    </row>
    <row r="147" spans="5:7" ht="14.25">
      <c r="E147" s="84">
        <v>900</v>
      </c>
      <c r="F147" s="84">
        <v>90004</v>
      </c>
      <c r="G147" s="84">
        <v>4210</v>
      </c>
    </row>
    <row r="148" spans="5:7" ht="14.25">
      <c r="E148" s="84"/>
      <c r="F148" s="84"/>
      <c r="G148" s="84"/>
    </row>
    <row r="149" spans="5:7" ht="14.25">
      <c r="E149" s="84"/>
      <c r="F149" s="84"/>
      <c r="G149" s="84"/>
    </row>
    <row r="150" spans="5:7" ht="14.25">
      <c r="E150" s="84"/>
      <c r="F150" s="84"/>
      <c r="G150" s="84"/>
    </row>
    <row r="151" spans="5:7" ht="14.25">
      <c r="E151" s="84"/>
      <c r="F151" s="84"/>
      <c r="G151" s="84"/>
    </row>
    <row r="152" spans="5:7" ht="14.25">
      <c r="E152" s="84">
        <v>900</v>
      </c>
      <c r="F152" s="84">
        <v>90015</v>
      </c>
      <c r="G152" s="84">
        <v>4300</v>
      </c>
    </row>
    <row r="153" spans="5:7" ht="14.25">
      <c r="E153" s="84"/>
      <c r="F153" s="84"/>
      <c r="G153" s="84"/>
    </row>
    <row r="154" spans="5:7" ht="14.25">
      <c r="E154" s="84">
        <v>921</v>
      </c>
      <c r="F154" s="84">
        <v>92105</v>
      </c>
      <c r="G154" s="84">
        <v>4300</v>
      </c>
    </row>
    <row r="155" spans="5:7" ht="14.25">
      <c r="E155" s="84"/>
      <c r="F155" s="84"/>
      <c r="G155" s="84"/>
    </row>
    <row r="156" spans="5:7" ht="14.25">
      <c r="E156" s="84">
        <v>921</v>
      </c>
      <c r="F156" s="84">
        <v>92109</v>
      </c>
      <c r="G156" s="84">
        <v>4210</v>
      </c>
    </row>
    <row r="157" spans="5:7" ht="14.25">
      <c r="E157" s="84">
        <v>921</v>
      </c>
      <c r="F157" s="84">
        <v>92109</v>
      </c>
      <c r="G157" s="84">
        <v>4270</v>
      </c>
    </row>
    <row r="158" spans="5:7" ht="14.25">
      <c r="E158" s="84">
        <v>921</v>
      </c>
      <c r="F158" s="84">
        <v>92109</v>
      </c>
      <c r="G158" s="84">
        <v>4300</v>
      </c>
    </row>
    <row r="159" spans="5:7" ht="14.25">
      <c r="E159" s="84"/>
      <c r="F159" s="84"/>
      <c r="G159" s="84"/>
    </row>
    <row r="160" spans="5:7" ht="14.25">
      <c r="E160" s="84"/>
      <c r="F160" s="84"/>
      <c r="G160" s="84"/>
    </row>
    <row r="161" spans="5:7" ht="12" customHeight="1">
      <c r="E161" s="84"/>
      <c r="F161" s="84"/>
      <c r="G161" s="84"/>
    </row>
    <row r="162" spans="5:7" ht="14.25">
      <c r="E162" s="84">
        <v>921</v>
      </c>
      <c r="F162" s="84">
        <v>92195</v>
      </c>
      <c r="G162" s="84">
        <v>4210</v>
      </c>
    </row>
    <row r="163" spans="5:7" ht="14.25">
      <c r="E163" s="84">
        <v>921</v>
      </c>
      <c r="F163" s="84">
        <v>92195</v>
      </c>
      <c r="G163" s="84">
        <v>4300</v>
      </c>
    </row>
    <row r="164" spans="5:7" ht="14.25">
      <c r="E164" s="84"/>
      <c r="F164" s="84"/>
      <c r="G164" s="84"/>
    </row>
    <row r="165" spans="5:7" ht="14.25">
      <c r="E165" s="84"/>
      <c r="F165" s="84"/>
      <c r="G165" s="84"/>
    </row>
    <row r="166" spans="5:7" ht="14.25">
      <c r="E166" s="84">
        <v>926</v>
      </c>
      <c r="F166" s="84">
        <v>92605</v>
      </c>
      <c r="G166" s="84">
        <v>4210</v>
      </c>
    </row>
    <row r="167" spans="5:7" ht="14.25">
      <c r="E167" s="84">
        <v>926</v>
      </c>
      <c r="F167" s="84">
        <v>92605</v>
      </c>
      <c r="G167" s="84">
        <v>4270</v>
      </c>
    </row>
    <row r="168" spans="5:7" ht="14.25">
      <c r="E168" s="84">
        <v>926</v>
      </c>
      <c r="F168" s="84">
        <v>92605</v>
      </c>
      <c r="G168" s="84">
        <v>4300</v>
      </c>
    </row>
    <row r="169" spans="5:7" ht="14.25">
      <c r="E169" s="84"/>
      <c r="F169" s="84"/>
      <c r="G169" s="84"/>
    </row>
    <row r="170" spans="5:7" ht="14.25">
      <c r="E170" s="84"/>
      <c r="F170" s="84"/>
      <c r="G170" s="84"/>
    </row>
    <row r="171" spans="5:7" ht="14.25">
      <c r="E171" s="84"/>
      <c r="F171" s="84"/>
      <c r="G171" s="84"/>
    </row>
    <row r="172" spans="5:7" ht="14.25">
      <c r="E172" s="84">
        <v>926</v>
      </c>
      <c r="F172" s="84">
        <v>92695</v>
      </c>
      <c r="G172" s="84">
        <v>4210</v>
      </c>
    </row>
    <row r="173" spans="5:7" ht="26.25" customHeight="1">
      <c r="E173" s="84">
        <v>926</v>
      </c>
      <c r="F173" s="84">
        <v>92695</v>
      </c>
      <c r="G173" s="84">
        <v>6060</v>
      </c>
    </row>
    <row r="174" spans="5:7" ht="14.25">
      <c r="E174" s="84"/>
      <c r="F174" s="84"/>
      <c r="G174" s="84"/>
    </row>
    <row r="175" spans="5:7">
      <c r="E175" s="85"/>
      <c r="F175" s="85"/>
      <c r="G175" s="85"/>
    </row>
    <row r="177" spans="2:19" ht="16.5" customHeight="1"/>
    <row r="178" spans="2:19" s="16" customFormat="1" ht="16.5" customHeight="1">
      <c r="B178" s="82"/>
      <c r="C178" s="83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82" spans="2:19" s="16" customFormat="1" ht="5.25" customHeight="1">
      <c r="B182" s="82"/>
      <c r="C182" s="83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2:19" s="16" customFormat="1" hidden="1">
      <c r="B183" s="82"/>
      <c r="C183" s="83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2:19" s="16" customFormat="1" ht="12.75" customHeight="1">
      <c r="B184" s="82"/>
      <c r="C184" s="83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2:19" s="16" customFormat="1" ht="40.5" customHeight="1">
      <c r="B185" s="82"/>
      <c r="C185" s="83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211" spans="2:19" s="16" customFormat="1" ht="4.5" hidden="1" customHeight="1" thickBot="1">
      <c r="B211" s="82"/>
      <c r="C211" s="83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2:19" s="16" customFormat="1" hidden="1">
      <c r="B212" s="82"/>
      <c r="C212" s="83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4" spans="2:19" s="16" customFormat="1" ht="45.75" customHeight="1">
      <c r="B214" s="82"/>
      <c r="C214" s="83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9" spans="2:19" s="16" customFormat="1" ht="24" customHeight="1">
      <c r="B219" s="82"/>
      <c r="C219" s="83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4" spans="2:19" s="16" customFormat="1" ht="24" customHeight="1">
      <c r="B224" s="82"/>
      <c r="C224" s="83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6" spans="12:12" ht="24.75" customHeight="1"/>
    <row r="228" spans="12:12" ht="36.75" customHeight="1"/>
    <row r="229" spans="12:12" ht="18" customHeight="1"/>
    <row r="231" spans="12:12" ht="42" customHeight="1"/>
    <row r="233" spans="12:12">
      <c r="L233" s="24" t="s">
        <v>3</v>
      </c>
    </row>
    <row r="234" spans="12:12" ht="19.5" customHeight="1"/>
    <row r="235" spans="12:12" ht="27.75" customHeight="1"/>
    <row r="238" spans="12:12" ht="24" customHeight="1"/>
    <row r="242" spans="2:19" s="16" customFormat="1" hidden="1">
      <c r="B242" s="82"/>
      <c r="C242" s="83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</sheetData>
  <mergeCells count="78">
    <mergeCell ref="B113:B119"/>
    <mergeCell ref="A113:A119"/>
    <mergeCell ref="D113:D118"/>
    <mergeCell ref="C113:C118"/>
    <mergeCell ref="A88:A102"/>
    <mergeCell ref="B88:B102"/>
    <mergeCell ref="C88:C102"/>
    <mergeCell ref="D88:D102"/>
    <mergeCell ref="A104:A111"/>
    <mergeCell ref="B104:B111"/>
    <mergeCell ref="C104:C111"/>
    <mergeCell ref="D104:D111"/>
    <mergeCell ref="B128:G128"/>
    <mergeCell ref="A129:H129"/>
    <mergeCell ref="A131:F131"/>
    <mergeCell ref="A121:A126"/>
    <mergeCell ref="B121:B126"/>
    <mergeCell ref="C121:C126"/>
    <mergeCell ref="D121:D122"/>
    <mergeCell ref="D123:D126"/>
    <mergeCell ref="D74:D80"/>
    <mergeCell ref="C81:C86"/>
    <mergeCell ref="D81:D86"/>
    <mergeCell ref="A63:A67"/>
    <mergeCell ref="B63:B67"/>
    <mergeCell ref="C63:C67"/>
    <mergeCell ref="D63:D67"/>
    <mergeCell ref="A69:A72"/>
    <mergeCell ref="B69:B72"/>
    <mergeCell ref="C69:C72"/>
    <mergeCell ref="D69:D72"/>
    <mergeCell ref="A74:A86"/>
    <mergeCell ref="B74:B86"/>
    <mergeCell ref="C74:C80"/>
    <mergeCell ref="A54:A61"/>
    <mergeCell ref="B54:B61"/>
    <mergeCell ref="C54:C56"/>
    <mergeCell ref="D54:D56"/>
    <mergeCell ref="C57:C61"/>
    <mergeCell ref="D57:D61"/>
    <mergeCell ref="A46:A52"/>
    <mergeCell ref="B46:B52"/>
    <mergeCell ref="C46:C47"/>
    <mergeCell ref="D46:D47"/>
    <mergeCell ref="C48:C52"/>
    <mergeCell ref="D48:D52"/>
    <mergeCell ref="A38:A43"/>
    <mergeCell ref="B38:B43"/>
    <mergeCell ref="C38:C39"/>
    <mergeCell ref="D38:D39"/>
    <mergeCell ref="C40:C43"/>
    <mergeCell ref="D40:D44"/>
    <mergeCell ref="A27:A35"/>
    <mergeCell ref="B27:B35"/>
    <mergeCell ref="C27:C35"/>
    <mergeCell ref="D27:D35"/>
    <mergeCell ref="C25:C26"/>
    <mergeCell ref="D25:D26"/>
    <mergeCell ref="B25:B26"/>
    <mergeCell ref="A25:A26"/>
    <mergeCell ref="A21:A23"/>
    <mergeCell ref="B21:B23"/>
    <mergeCell ref="C22:C23"/>
    <mergeCell ref="D22:D23"/>
    <mergeCell ref="A10:A11"/>
    <mergeCell ref="B10:B11"/>
    <mergeCell ref="C10:C11"/>
    <mergeCell ref="D10:D11"/>
    <mergeCell ref="H1:J1"/>
    <mergeCell ref="H2:J2"/>
    <mergeCell ref="H3:J3"/>
    <mergeCell ref="H4:J4"/>
    <mergeCell ref="A13:A19"/>
    <mergeCell ref="B13:B19"/>
    <mergeCell ref="C13:C19"/>
    <mergeCell ref="D13:D19"/>
    <mergeCell ref="A5:J5"/>
    <mergeCell ref="A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fitToHeight="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3 zad.zlec. (2)</vt:lpstr>
      <vt:lpstr>5 porozumienia</vt:lpstr>
      <vt:lpstr>6 przychody- stan</vt:lpstr>
      <vt:lpstr>8 dotacje  </vt:lpstr>
      <vt:lpstr>10 wiejskie -zmiany</vt:lpstr>
      <vt:lpstr>'10 wiejskie -zmiany'!Obszar_wydruku</vt:lpstr>
      <vt:lpstr>'3 zad.zlec. (2)'!Obszar_wydruku</vt:lpstr>
      <vt:lpstr>'5 porozumienia'!Obszar_wydruku</vt:lpstr>
      <vt:lpstr>'6 przychody- stan'!Obszar_wydruku</vt:lpstr>
      <vt:lpstr>'8 dotacje  '!Obszar_wydruku</vt:lpstr>
      <vt:lpstr>'10 wiejskie -zmiany'!Tytuły_wydruku</vt:lpstr>
      <vt:lpstr>'3 zad.zlec. (2)'!Tytuły_wydruku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2018-09-27T10:13:29Z</dcterms:modified>
</cp:coreProperties>
</file>