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095" windowHeight="270"/>
  </bookViews>
  <sheets>
    <sheet name="6 porozumienia" sheetId="34" r:id="rId1"/>
    <sheet name="7 przychody- stan" sheetId="33" r:id="rId2"/>
    <sheet name="8 Rach. doch oswiata" sheetId="35" r:id="rId3"/>
    <sheet name="9 dotacje  " sheetId="31" r:id="rId4"/>
    <sheet name="10 dochody ochr.środow." sheetId="37" r:id="rId5"/>
    <sheet name="11 wiejskie -stan" sheetId="32" r:id="rId6"/>
  </sheets>
  <externalReferences>
    <externalReference r:id="rId7"/>
    <externalReference r:id="rId8"/>
  </externalReferences>
  <definedNames>
    <definedName name="_xlnm.Print_Area" localSheetId="4">'10 dochody ochr.środow.'!$A$1:$F$25</definedName>
    <definedName name="_xlnm.Print_Area" localSheetId="5">'11 wiejskie -stan'!$A$1:$G$116</definedName>
    <definedName name="_xlnm.Print_Area" localSheetId="0">'6 porozumienia'!$A$1:$F$23</definedName>
    <definedName name="_xlnm.Print_Area" localSheetId="1">'7 przychody- stan'!$A$1:$E$22</definedName>
    <definedName name="_xlnm.Print_Area" localSheetId="2">'8 Rach. doch oswiata'!$A$1:$H$22</definedName>
    <definedName name="_xlnm.Print_Area" localSheetId="3">'9 dotacje  '!$A$1:$F$53</definedName>
    <definedName name="_xlnm.Print_Titles" localSheetId="5">'11 wiejskie -stan'!$6:$6</definedName>
    <definedName name="zwierząt" localSheetId="4">'[1]2 wyd'!#REF!</definedName>
    <definedName name="zwierząt" localSheetId="5">'[2]2 wyd'!#REF!</definedName>
    <definedName name="zwierząt" localSheetId="0">'[2]2 wyd'!#REF!</definedName>
    <definedName name="zwierząt" localSheetId="1">'[2]2 wyd'!#REF!</definedName>
    <definedName name="zwierząt" localSheetId="2">'[1]2 wyd'!#REF!</definedName>
    <definedName name="zwierząt" localSheetId="3">'[2]2 wyd'!#REF!</definedName>
    <definedName name="zwierząt">'[2]2 wyd'!#REF!</definedName>
  </definedNames>
  <calcPr calcId="152511"/>
</workbook>
</file>

<file path=xl/calcChain.xml><?xml version="1.0" encoding="utf-8"?>
<calcChain xmlns="http://schemas.openxmlformats.org/spreadsheetml/2006/main">
  <c r="E22" i="37" l="1"/>
  <c r="E21" i="37" s="1"/>
  <c r="E14" i="37"/>
  <c r="E13" i="37" s="1"/>
  <c r="E23" i="31" l="1"/>
  <c r="E24" i="31" s="1"/>
  <c r="E52" i="31"/>
  <c r="E53" i="31" l="1"/>
  <c r="H18" i="35" l="1"/>
  <c r="G18" i="35"/>
  <c r="H11" i="35"/>
  <c r="H21" i="35" s="1"/>
  <c r="G11" i="35"/>
  <c r="G21" i="35" s="1"/>
  <c r="E21" i="33" l="1"/>
  <c r="F19" i="34"/>
  <c r="E19" i="34"/>
  <c r="F16" i="34"/>
  <c r="E16" i="34"/>
  <c r="F15" i="34"/>
  <c r="E15" i="34"/>
  <c r="F11" i="34"/>
  <c r="E11" i="34"/>
  <c r="F10" i="34"/>
  <c r="F22" i="34" s="1"/>
  <c r="E10" i="34"/>
  <c r="E22" i="34" s="1"/>
  <c r="G147" i="32" l="1"/>
  <c r="G124" i="32" l="1"/>
  <c r="G123" i="32"/>
  <c r="G170" i="32"/>
  <c r="G169" i="32"/>
  <c r="G129" i="32"/>
  <c r="G133" i="32"/>
  <c r="G139" i="32"/>
  <c r="G145" i="32"/>
  <c r="G160" i="32"/>
  <c r="G163" i="32"/>
  <c r="G122" i="32"/>
  <c r="G120" i="32"/>
  <c r="G141" i="32"/>
  <c r="G130" i="32"/>
  <c r="G125" i="32"/>
  <c r="G156" i="32"/>
  <c r="G154" i="32"/>
  <c r="G161" i="32"/>
  <c r="G171" i="32"/>
  <c r="G172" i="32"/>
  <c r="G137" i="32"/>
  <c r="G136" i="32"/>
  <c r="G173" i="32"/>
  <c r="G28" i="32" l="1"/>
  <c r="G67" i="32" l="1"/>
  <c r="G57" i="32"/>
  <c r="G43" i="32"/>
  <c r="G35" i="32"/>
  <c r="G22" i="32"/>
  <c r="G11" i="32"/>
  <c r="G81" i="32" l="1"/>
  <c r="G98" i="32"/>
  <c r="E16" i="33" l="1"/>
  <c r="G76" i="32" l="1"/>
  <c r="G8" i="32" l="1"/>
  <c r="G50" i="32"/>
  <c r="G92" i="32"/>
  <c r="G109" i="32"/>
  <c r="G116" i="32" l="1"/>
  <c r="A117" i="32"/>
</calcChain>
</file>

<file path=xl/sharedStrings.xml><?xml version="1.0" encoding="utf-8"?>
<sst xmlns="http://schemas.openxmlformats.org/spreadsheetml/2006/main" count="647" uniqueCount="247">
  <si>
    <t>§</t>
  </si>
  <si>
    <t xml:space="preserve">Plan </t>
  </si>
  <si>
    <t xml:space="preserve"> </t>
  </si>
  <si>
    <t>I. Jednostki sektora finansów publicznych</t>
  </si>
  <si>
    <t>Kwota dotacji</t>
  </si>
  <si>
    <t>Dział</t>
  </si>
  <si>
    <t>Roz dział</t>
  </si>
  <si>
    <t>Nazwa jednostki</t>
  </si>
  <si>
    <t>Gmina Swarzędz na pokrycie kosztów transportu autobusowego na odcinku od granic Gminy Swarzędz do miejscowości Tulce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</si>
  <si>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</si>
  <si>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</si>
  <si>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Za pobyt dzieci w przedszkolu publicznym i niepublicznym (w tym: Miasto Poznań, Gmina Swarzędz, Kórnik,  Kostrzyn, Luboń, Środa, Suchy Las i Puszczykowo)</t>
  </si>
  <si>
    <t>Powiat Poznański na likwidację wyrobów zawierających azbest</t>
  </si>
  <si>
    <t>Gminny Ośrodek Kultury i Sportu w Kleszczewie(GOK)</t>
  </si>
  <si>
    <t>Gminny Ośrodek Kultury i Sportu w Kleszczewie(BP)</t>
  </si>
  <si>
    <t>Razem</t>
  </si>
  <si>
    <t>ogółem</t>
  </si>
  <si>
    <t>II. 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</si>
  <si>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</si>
  <si>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</si>
  <si>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</si>
  <si>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</si>
  <si>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</si>
  <si>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</si>
  <si>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"Wesoły Gawroszek" w Gowarzewie</t>
  </si>
  <si>
    <t>Niepubliczne Przedszkole Bajkowa Kraina w Tulcach - prowadzenie przedszkola niepublicznego (wczesne wspomaganie)</t>
  </si>
  <si>
    <t>Na prowadzenie  niepublicznego żłobka  "Wesoły Gawroszek" w Gowarzewie - osoba fizyczna</t>
  </si>
  <si>
    <t>Klub Sportowy Clescevia dotacja z zakresu sportu masowego</t>
  </si>
  <si>
    <t>Marek Maciejewski</t>
  </si>
  <si>
    <t>Razem wydatki</t>
  </si>
  <si>
    <t>6050</t>
  </si>
  <si>
    <t>90015</t>
  </si>
  <si>
    <t>900</t>
  </si>
  <si>
    <t>5</t>
  </si>
  <si>
    <t>4210</t>
  </si>
  <si>
    <t>75412</t>
  </si>
  <si>
    <t>754</t>
  </si>
  <si>
    <t>4300</t>
  </si>
  <si>
    <t>75075</t>
  </si>
  <si>
    <t>750</t>
  </si>
  <si>
    <t xml:space="preserve">Organizacja festynu na terenie sołectwa </t>
  </si>
  <si>
    <t>92109</t>
  </si>
  <si>
    <t>921</t>
  </si>
  <si>
    <t>2</t>
  </si>
  <si>
    <t>90003</t>
  </si>
  <si>
    <t>Deratyzacja sołectwa</t>
  </si>
  <si>
    <t>1</t>
  </si>
  <si>
    <t>Zimin</t>
  </si>
  <si>
    <t>14</t>
  </si>
  <si>
    <t>801</t>
  </si>
  <si>
    <t>8</t>
  </si>
  <si>
    <t>92695</t>
  </si>
  <si>
    <t>926</t>
  </si>
  <si>
    <t>7</t>
  </si>
  <si>
    <t>6</t>
  </si>
  <si>
    <t>4</t>
  </si>
  <si>
    <t>3</t>
  </si>
  <si>
    <t>Zorganizowanie 2 rajdów rowerowych</t>
  </si>
  <si>
    <t>Sprzątanie lasu</t>
  </si>
  <si>
    <t>Tulce</t>
  </si>
  <si>
    <t>13</t>
  </si>
  <si>
    <t>Wynajem toalety przenośnej w sezonie letnim  na terenie sołectwa</t>
  </si>
  <si>
    <t>Tanibórz</t>
  </si>
  <si>
    <t>12</t>
  </si>
  <si>
    <t>Zagospodarowanie terenu przy  świetlicy - plac zabaw z ogrodzeniem</t>
  </si>
  <si>
    <t>Utrzymanie porządku w świetlicy</t>
  </si>
  <si>
    <t>92195</t>
  </si>
  <si>
    <t>Organizacja spotkań kulturalnych dla dzieci i młodzieży- w ramach "Biblioteki sąsiedzkiej"</t>
  </si>
  <si>
    <t xml:space="preserve">Śródka </t>
  </si>
  <si>
    <t>11</t>
  </si>
  <si>
    <t>Szewce</t>
  </si>
  <si>
    <t>10</t>
  </si>
  <si>
    <t>60016</t>
  </si>
  <si>
    <t>600</t>
  </si>
  <si>
    <t>Poklatki</t>
  </si>
  <si>
    <t>9</t>
  </si>
  <si>
    <t>90004</t>
  </si>
  <si>
    <t>Nagradowice</t>
  </si>
  <si>
    <t>75095</t>
  </si>
  <si>
    <t xml:space="preserve">Organizacja "Mikołajek" </t>
  </si>
  <si>
    <t>Budowa kompleksu rekreacyjno -sportowego  za świetlicą</t>
  </si>
  <si>
    <t>Utrzymanie świetlicy wiejskiej</t>
  </si>
  <si>
    <t>Markowice</t>
  </si>
  <si>
    <t>92601</t>
  </si>
  <si>
    <t>Krzyżowniki</t>
  </si>
  <si>
    <t>Obsługa zebrania wiejskiego</t>
  </si>
  <si>
    <t>Zajęcia kulturalne  na "Salce katechetycznej"(koszty wynajmu salki)</t>
  </si>
  <si>
    <t>Krerowo</t>
  </si>
  <si>
    <t>Doposażenie OSP w sprzęt zapeniający gotowość bojową</t>
  </si>
  <si>
    <t>4270</t>
  </si>
  <si>
    <t>Komorniki</t>
  </si>
  <si>
    <t>Remont remizy OSP w Kleszczewie</t>
  </si>
  <si>
    <t>Kleszczewo</t>
  </si>
  <si>
    <t>Gowarzewo</t>
  </si>
  <si>
    <t xml:space="preserve">Bylin </t>
  </si>
  <si>
    <t>Rozdz.</t>
  </si>
  <si>
    <t>Dz.</t>
  </si>
  <si>
    <t>Nazwa przedsięwzięcia/projektu</t>
  </si>
  <si>
    <t>Sołectwo</t>
  </si>
  <si>
    <t>L.p</t>
  </si>
  <si>
    <t xml:space="preserve">Zestawienie wydatków na przedsiewzięcia realizowane w ramach funduszu sołeckiego </t>
  </si>
  <si>
    <t>Wykonanie boiska sportowego z systemem nawadniania</t>
  </si>
  <si>
    <t>DOTACJA PODMIOTOWA</t>
  </si>
  <si>
    <t>DOTACJA CELOWA</t>
  </si>
  <si>
    <t>Plan przed zmianą</t>
  </si>
  <si>
    <t>Fundacja wspierania Zrównoważonego Rozwoju w  Warszawie - dotacja na realizację projektu pn. : "Akademia kompetencji cyfrowych dla mieszkańców gminy Kleszczewo" - w ramach umowy partnerskiej;  Program Operacyjny Polska Cyfrowa - projekt UE</t>
  </si>
  <si>
    <t>OSP Komorniki - ubezpieczenie samochodu , bieżące utrzymanie</t>
  </si>
  <si>
    <t>Rady  Gminy Kleszczewo</t>
  </si>
  <si>
    <t>Treść</t>
  </si>
  <si>
    <t>Przychody z zaciągniętych pożyczek na finasnowanie zadań realizowanych z udziałem środków pochodzących z budżetu Unii Europejskiej</t>
  </si>
  <si>
    <t xml:space="preserve">Przychody ze sprzedaży innych papierów wartościowych 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</si>
  <si>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</si>
  <si>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</si>
  <si>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</si>
  <si>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</si>
  <si>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</si>
  <si>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</si>
  <si>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</si>
  <si>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</si>
  <si>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                           Marek Maciejewski</t>
  </si>
  <si>
    <t>Nasadzenia drzew</t>
  </si>
  <si>
    <t>Zakup zestawów piknikowych oraz leżaków na organizację festynów</t>
  </si>
  <si>
    <t>Załącznik Nr 7</t>
  </si>
  <si>
    <t xml:space="preserve">Załącznik  Nr  11  do Uchwały  Nr        /2019  z dnia    grudnia 2019r.              </t>
  </si>
  <si>
    <t>Rady Gminy Kleszczewo z dnia     grudnia  2019r.</t>
  </si>
  <si>
    <t>w roku  2020</t>
  </si>
  <si>
    <t>Doposażenie placu zabaw w zjazd linowy i piasek (tyrolka)</t>
  </si>
  <si>
    <t>Montaż monitoringu przy drewnianej altanie</t>
  </si>
  <si>
    <t>Doposażenie OSP w odzież bojową - zapewniającą gotowość bojową</t>
  </si>
  <si>
    <t xml:space="preserve">Oragnizacja letniego kina plenerowego </t>
  </si>
  <si>
    <t>Utrzymanie czystości w świetlicy wiejskiej</t>
  </si>
  <si>
    <t>Organizacja wydarzeń kulturalnych</t>
  </si>
  <si>
    <t>Wynajem tolety przenośnej w sezonie letnim</t>
  </si>
  <si>
    <t>Zorganizowanie  rajdu rowerowego</t>
  </si>
  <si>
    <t>Warsztaty kulturalne dla dzieci</t>
  </si>
  <si>
    <t>Zakup materiałów do odnowienia ławek i stołu na boisku sportowym</t>
  </si>
  <si>
    <t xml:space="preserve">Doposażenie placu zabaw w urządzenia </t>
  </si>
  <si>
    <t xml:space="preserve">Zakup siatki do piłki siatkowej </t>
  </si>
  <si>
    <t>Zakup wiaty przystankowej</t>
  </si>
  <si>
    <t>Doposażenie OSP w sprzęt zapewniający gotowośc bojową</t>
  </si>
  <si>
    <t>Budowa altany drewnianej na terenie przylegającym do boiska sportowego</t>
  </si>
  <si>
    <t>Doposażenia placu zabaw w ławki</t>
  </si>
  <si>
    <t>Zakup zestawu besiadnego na zorganizowanie  festynu (stół + ławki)</t>
  </si>
  <si>
    <t>Zakup pozbruku pod wiatę przystankową</t>
  </si>
  <si>
    <t>Zakup koszy do śmieci na teren sołectwa</t>
  </si>
  <si>
    <t>Zakup gry kółko, krzyżyk - placu zabaw</t>
  </si>
  <si>
    <t xml:space="preserve">Siłownie zewnętrzne </t>
  </si>
  <si>
    <t>Stojaki do rowerów na plac zabaw i boisko</t>
  </si>
  <si>
    <t xml:space="preserve">Sciana wspinaczkowa z piaskiem </t>
  </si>
  <si>
    <t xml:space="preserve">Naprawa i wymiana ( z innej lokalizacji) wiaty przystankowej </t>
  </si>
  <si>
    <t>Doposażenie placu zabaw  (wymiana ławki i drobne naprawy)</t>
  </si>
  <si>
    <t>Wykonanie drzwi rozsuwanych w świetlicy wiejskiej</t>
  </si>
  <si>
    <t>Doposażenie świetlicy wiejskiej (krzesła, żaluzje)</t>
  </si>
  <si>
    <t xml:space="preserve">Uporządkowanie terenu przed świetlicą </t>
  </si>
  <si>
    <t xml:space="preserve">Zakup impregnatu i pędzli </t>
  </si>
  <si>
    <t xml:space="preserve">Organizacja zajęć kulturalnych przez KGW "Śródczanki" </t>
  </si>
  <si>
    <t>Oświetlenie drogi gminnej</t>
  </si>
  <si>
    <t xml:space="preserve">Doprowadzenie ujęcia wody do placu rekreacyjnego i wiaty </t>
  </si>
  <si>
    <t>Organizacja "kina letniego"</t>
  </si>
  <si>
    <t>Przystawki na psie odchody do koszy na śmieci</t>
  </si>
  <si>
    <t>Wymiana wykładziny w szkole/przedszkolu</t>
  </si>
  <si>
    <t>80101</t>
  </si>
  <si>
    <t>80104</t>
  </si>
  <si>
    <t xml:space="preserve">Doposażenie świetlicy </t>
  </si>
  <si>
    <t>Doposażenie świetlicy</t>
  </si>
  <si>
    <t>Udrożnienie rury, pomiędzy stawem a rowem</t>
  </si>
  <si>
    <t>Budowa skweru zieleni przy boisku (projekt byudowy, przyłacze energetyczne)</t>
  </si>
  <si>
    <t>Remonty (plac zabaw , boisko)</t>
  </si>
  <si>
    <t>FUNDUSZ SOŁECKI  na 2020r.  -  Klasyfikacja budżetowa</t>
  </si>
  <si>
    <t>90095</t>
  </si>
  <si>
    <t>Mini Skatepark wraz z wykonaniem podłoża</t>
  </si>
  <si>
    <t xml:space="preserve">                                                               Załącznik Nr 6</t>
  </si>
  <si>
    <t xml:space="preserve">                                                               Rady Gminy Kleszczewo</t>
  </si>
  <si>
    <t>Para graf</t>
  </si>
  <si>
    <t xml:space="preserve">Nazwa zadania </t>
  </si>
  <si>
    <t>Dochody</t>
  </si>
  <si>
    <t>Wydatki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</si>
  <si>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</si>
  <si>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</si>
  <si>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</si>
  <si>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</si>
  <si>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</si>
  <si>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Oświata i wychowanie</t>
  </si>
  <si>
    <t>Oddziały przedszkolne w szkołach podstawowych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</si>
  <si>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</si>
  <si>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</si>
  <si>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</si>
  <si>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 xml:space="preserve">                                                                         Przewodniczący Rady Gminy</t>
  </si>
  <si>
    <t xml:space="preserve">                                     Marek Maciejewski</t>
  </si>
  <si>
    <t xml:space="preserve">                                                               do Uchwały Nr        /2019</t>
  </si>
  <si>
    <t xml:space="preserve">                                                               z dnia     grudnia 2019r.</t>
  </si>
  <si>
    <t>Dochody i wydatki  w zakresie zadań realizowanych w drodze umów lub porozumień między JST w 2020 roku</t>
  </si>
  <si>
    <t>Dotacje celowe otrzymane z gminy na zadania bieżące realizowane na podstawie porozumień (umów) między jednostkami samorządu terytorialnego - pokrycie wydatków  za dzieci uczęszczające do przedszkola niepublicznego</t>
  </si>
  <si>
    <t>Wynagrodzenia osobowe</t>
  </si>
  <si>
    <t xml:space="preserve">Zakup usług pozostałych - świadczenie usług  przewozowych </t>
  </si>
  <si>
    <t>do Uchwały  Nr        /2019</t>
  </si>
  <si>
    <t>z dnia      grudnia  2019r.</t>
  </si>
  <si>
    <t>z dnia        grudnia  2019r.</t>
  </si>
  <si>
    <t xml:space="preserve"> Przychody  i rozchody budżetu w 2020 roku</t>
  </si>
  <si>
    <t>Spłaty pożyczek otrzymanych na finansowanie zadań realizowanych z udziałem środków pochodzących z budżetu Unii Europejskiej</t>
  </si>
  <si>
    <t>Załącznik Nr 8</t>
  </si>
  <si>
    <t>Rady Gminy Kleszczewo</t>
  </si>
  <si>
    <t xml:space="preserve">    (Zespół Szkół Kleszczewo i Zespół Szkół Tulce)</t>
  </si>
  <si>
    <t>Stołówki szkolne i przedszkolne</t>
  </si>
  <si>
    <t>0670</t>
  </si>
  <si>
    <t>Wpływy z opłat za korzystanie z wyżywienia w jednostkach realizujących zadania z zakresu wychowania przedszkolnego</t>
  </si>
  <si>
    <t>0830</t>
  </si>
  <si>
    <t>Wpływy z usług</t>
  </si>
  <si>
    <t>0920</t>
  </si>
  <si>
    <t>Pozostałe odsetki</t>
  </si>
  <si>
    <t>Zakup materiałów i wyposażenia</t>
  </si>
  <si>
    <t>Zakup środków żywności</t>
  </si>
  <si>
    <t>Zakup usług pozostałych</t>
  </si>
  <si>
    <t>Pozostała działalność</t>
  </si>
  <si>
    <t>0970</t>
  </si>
  <si>
    <t>Pozostałe dochody</t>
  </si>
  <si>
    <t xml:space="preserve">                             Razem</t>
  </si>
  <si>
    <t>Przewodniczący Rady Gminy</t>
  </si>
  <si>
    <t>do Uchwały Nr      /2019</t>
  </si>
  <si>
    <t>z dnia     grudnia 2019r.</t>
  </si>
  <si>
    <t xml:space="preserve">Plan  dochodów i  wydatków rachunku dochodów  jednostek, o których mowa w art. 223 ust. 1  uofp.   w   2020r.                                                             </t>
  </si>
  <si>
    <t>Załącznik Nr 9</t>
  </si>
  <si>
    <t>do Uchwały  Nr          /2019</t>
  </si>
  <si>
    <t>Zestawienie planowanych kwot dotacji  z budżetu  jednostkom sektora finansów publicznych i jednostkom spoza sektora finansów publicznych w 2020 roku</t>
  </si>
  <si>
    <t>OSP Gowarzewo - ubezpieczenie samochodu , bieżące utrzymanie</t>
  </si>
  <si>
    <t>Powiat Poznański - na realizację zadania izby wytrzeźwień w 2020r.</t>
  </si>
  <si>
    <t>Na renowację zabytków Parafia Kleszczewo (dach i konstrukcja nad prezbiteruim i nawą główną)</t>
  </si>
  <si>
    <t>Na renowację zabytków Parafia Tulce (63.500,00 zł organy piszczałkowe + 27.500,00zł instalacja odgromowa dzwonnicy)</t>
  </si>
  <si>
    <t xml:space="preserve">                                                                            Przewodniczący Rady Gminy</t>
  </si>
  <si>
    <t xml:space="preserve">                                                                       Załącznik Nr 10</t>
  </si>
  <si>
    <t xml:space="preserve">                                                                       Rady Gminy Kleszczewo</t>
  </si>
  <si>
    <t xml:space="preserve">Ro zdział </t>
  </si>
  <si>
    <t>Plan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</si>
  <si>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</si>
  <si>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</si>
  <si>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</si>
  <si>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</si>
  <si>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 xml:space="preserve">Rozdział </t>
  </si>
  <si>
    <t>Paragraf</t>
  </si>
  <si>
    <t>Gospodarka Komunalna i ochrona środowiska</t>
  </si>
  <si>
    <t>Oczyszczanie miast i wsi</t>
  </si>
  <si>
    <t xml:space="preserve">                                                                               Przewodniczący Rady Gminy</t>
  </si>
  <si>
    <t xml:space="preserve">                                                                Marek Maciejewski</t>
  </si>
  <si>
    <t xml:space="preserve">                                                                       do Uchwały Nr          /2019</t>
  </si>
  <si>
    <t xml:space="preserve">                                                                       z dnia       grudnia 2019r.</t>
  </si>
  <si>
    <t>Dochody z wpłat z tytułu opłat i kar,  o których mowa w art. 402 ust. 4-6 ustawy Prawo ochrony środowiska oraz finansowanie nimi wydatki na zadania z zakresu ochrony środowiska w roku 2020</t>
  </si>
  <si>
    <t>Działalności na rzecz osób niepełnosprawnych - jednostka zostanie określona po rozstrzygnięciu konkursu w zakresie Działalności na rzecz osób niepełnosprawnych i starszych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</si>
</sst>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rgb="FF7030A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7030A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indexed="8"/>
      <name val="Czcionka tekstu podstawowego"/>
      <charset val="238"/>
    </font>
    <font>
      <sz val="10"/>
      <name val="Times New Roman"/>
      <family val="1"/>
    </font>
    <font>
      <b/>
      <sz val="1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" fillId="0" borderId="0"/>
    <xf numFmtId="0" fontId="16" fillId="0" borderId="0"/>
  </cellStyleXfs>
  <cellXfs count="324">
    <xf numFmtId="0" fontId="0" fillId="0" borderId="0" xfId="0"/>
    <xf numFmtId="0" fontId="2" fillId="2" borderId="0" xfId="0" applyFont="1" applyFill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8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8" fillId="0" borderId="1" xfId="0" applyFont="1" applyBorder="1"/>
    <xf numFmtId="0" fontId="16" fillId="0" borderId="0" xfId="4"/>
    <xf numFmtId="0" fontId="3" fillId="0" borderId="0" xfId="4" applyFont="1"/>
    <xf numFmtId="0" fontId="3" fillId="0" borderId="0" xfId="4" applyFont="1" applyAlignment="1">
      <alignment horizontal="left" vertical="center" wrapText="1"/>
    </xf>
    <xf numFmtId="0" fontId="3" fillId="0" borderId="0" xfId="4" applyFont="1" applyAlignment="1"/>
    <xf numFmtId="0" fontId="8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6" fillId="0" borderId="0" xfId="4" applyFont="1"/>
    <xf numFmtId="0" fontId="3" fillId="0" borderId="6" xfId="4" applyFont="1" applyBorder="1"/>
    <xf numFmtId="0" fontId="18" fillId="0" borderId="6" xfId="4" applyFont="1" applyBorder="1"/>
    <xf numFmtId="0" fontId="3" fillId="0" borderId="0" xfId="4" applyFont="1" applyBorder="1" applyAlignment="1">
      <alignment horizontal="left" vertical="center" wrapText="1"/>
    </xf>
    <xf numFmtId="0" fontId="19" fillId="0" borderId="0" xfId="4" applyFont="1"/>
    <xf numFmtId="49" fontId="8" fillId="0" borderId="0" xfId="4" applyNumberFormat="1" applyFont="1" applyBorder="1" applyAlignment="1">
      <alignment horizontal="center"/>
    </xf>
    <xf numFmtId="49" fontId="9" fillId="3" borderId="1" xfId="4" applyNumberFormat="1" applyFont="1" applyFill="1" applyBorder="1" applyAlignment="1">
      <alignment horizontal="center"/>
    </xf>
    <xf numFmtId="49" fontId="9" fillId="3" borderId="1" xfId="4" applyNumberFormat="1" applyFont="1" applyFill="1" applyBorder="1" applyAlignment="1">
      <alignment horizontal="left" vertical="center"/>
    </xf>
    <xf numFmtId="49" fontId="9" fillId="3" borderId="1" xfId="4" applyNumberFormat="1" applyFont="1" applyFill="1" applyBorder="1" applyAlignment="1"/>
    <xf numFmtId="0" fontId="8" fillId="0" borderId="1" xfId="4" applyFont="1" applyBorder="1" applyAlignment="1">
      <alignment horizontal="center"/>
    </xf>
    <xf numFmtId="0" fontId="21" fillId="0" borderId="0" xfId="4" applyFont="1"/>
    <xf numFmtId="49" fontId="3" fillId="0" borderId="1" xfId="4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5" borderId="1" xfId="4" applyNumberFormat="1" applyFont="1" applyFill="1" applyBorder="1" applyAlignment="1">
      <alignment horizontal="left"/>
    </xf>
    <xf numFmtId="49" fontId="8" fillId="5" borderId="1" xfId="4" applyNumberFormat="1" applyFont="1" applyFill="1" applyBorder="1" applyAlignment="1">
      <alignment vertical="center" wrapText="1"/>
    </xf>
    <xf numFmtId="49" fontId="8" fillId="5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vertical="center" wrapText="1"/>
    </xf>
    <xf numFmtId="0" fontId="19" fillId="0" borderId="0" xfId="4" applyFont="1" applyFill="1"/>
    <xf numFmtId="49" fontId="8" fillId="0" borderId="1" xfId="4" applyNumberFormat="1" applyFont="1" applyFill="1" applyBorder="1" applyAlignment="1">
      <alignment horizontal="center" vertical="top"/>
    </xf>
    <xf numFmtId="49" fontId="3" fillId="6" borderId="1" xfId="4" applyNumberFormat="1" applyFont="1" applyFill="1" applyBorder="1" applyAlignment="1">
      <alignment horizontal="left"/>
    </xf>
    <xf numFmtId="49" fontId="3" fillId="3" borderId="1" xfId="4" applyNumberFormat="1" applyFont="1" applyFill="1" applyBorder="1" applyAlignment="1">
      <alignment horizontal="left"/>
    </xf>
    <xf numFmtId="49" fontId="8" fillId="3" borderId="1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horizontal="center"/>
    </xf>
    <xf numFmtId="0" fontId="16" fillId="3" borderId="0" xfId="4" applyFont="1" applyFill="1"/>
    <xf numFmtId="0" fontId="22" fillId="0" borderId="0" xfId="4" applyFont="1" applyFill="1" applyAlignment="1">
      <alignment wrapText="1"/>
    </xf>
    <xf numFmtId="49" fontId="3" fillId="0" borderId="1" xfId="4" applyNumberFormat="1" applyFont="1" applyFill="1" applyBorder="1" applyAlignment="1">
      <alignment vertical="center"/>
    </xf>
    <xf numFmtId="49" fontId="8" fillId="5" borderId="1" xfId="4" applyNumberFormat="1" applyFont="1" applyFill="1" applyBorder="1" applyAlignment="1">
      <alignment vertical="center"/>
    </xf>
    <xf numFmtId="49" fontId="3" fillId="0" borderId="1" xfId="4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/>
    </xf>
    <xf numFmtId="49" fontId="3" fillId="5" borderId="5" xfId="4" applyNumberFormat="1" applyFont="1" applyFill="1" applyBorder="1"/>
    <xf numFmtId="164" fontId="3" fillId="5" borderId="5" xfId="4" applyNumberFormat="1" applyFont="1" applyFill="1" applyBorder="1" applyAlignment="1">
      <alignment horizontal="left" vertical="center" wrapText="1"/>
    </xf>
    <xf numFmtId="49" fontId="8" fillId="5" borderId="5" xfId="4" applyNumberFormat="1" applyFont="1" applyFill="1" applyBorder="1" applyAlignment="1">
      <alignment wrapText="1"/>
    </xf>
    <xf numFmtId="0" fontId="8" fillId="5" borderId="5" xfId="4" applyFont="1" applyFill="1" applyBorder="1" applyAlignment="1">
      <alignment horizontal="center"/>
    </xf>
    <xf numFmtId="49" fontId="8" fillId="6" borderId="1" xfId="4" applyNumberFormat="1" applyFont="1" applyFill="1" applyBorder="1" applyAlignment="1">
      <alignment horizontal="center"/>
    </xf>
    <xf numFmtId="49" fontId="8" fillId="6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/>
    </xf>
    <xf numFmtId="0" fontId="8" fillId="7" borderId="1" xfId="4" applyFont="1" applyFill="1" applyBorder="1" applyAlignment="1">
      <alignment horizontal="center" vertical="center"/>
    </xf>
    <xf numFmtId="0" fontId="8" fillId="7" borderId="1" xfId="4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vertical="center" wrapText="1"/>
    </xf>
    <xf numFmtId="0" fontId="8" fillId="0" borderId="0" xfId="4" applyFont="1" applyBorder="1" applyAlignment="1">
      <alignment horizontal="center" vertical="top"/>
    </xf>
    <xf numFmtId="0" fontId="3" fillId="0" borderId="0" xfId="4" applyFont="1" applyBorder="1" applyAlignment="1"/>
    <xf numFmtId="49" fontId="8" fillId="0" borderId="1" xfId="4" applyNumberFormat="1" applyFont="1" applyFill="1" applyBorder="1" applyAlignment="1">
      <alignment horizontal="center" vertical="top"/>
    </xf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3" fillId="0" borderId="1" xfId="4" applyNumberFormat="1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9" fontId="8" fillId="5" borderId="5" xfId="4" applyNumberFormat="1" applyFont="1" applyFill="1" applyBorder="1" applyAlignment="1">
      <alignment vertical="center" wrapText="1"/>
    </xf>
    <xf numFmtId="49" fontId="8" fillId="5" borderId="7" xfId="4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4" fontId="3" fillId="0" borderId="1" xfId="4" applyNumberFormat="1" applyFont="1" applyFill="1" applyBorder="1" applyAlignment="1">
      <alignment vertical="center" wrapText="1"/>
    </xf>
    <xf numFmtId="49" fontId="8" fillId="0" borderId="1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8" fillId="0" borderId="1" xfId="4" applyNumberFormat="1" applyFont="1" applyFill="1" applyBorder="1" applyAlignment="1">
      <alignment horizontal="center" vertical="top"/>
    </xf>
    <xf numFmtId="49" fontId="8" fillId="0" borderId="3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vertical="center" wrapText="1"/>
    </xf>
    <xf numFmtId="164" fontId="3" fillId="0" borderId="11" xfId="4" applyNumberFormat="1" applyFont="1" applyFill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49" fontId="3" fillId="5" borderId="1" xfId="4" applyNumberFormat="1" applyFont="1" applyFill="1" applyBorder="1" applyAlignment="1">
      <alignment vertical="center" wrapText="1"/>
    </xf>
    <xf numFmtId="0" fontId="3" fillId="3" borderId="1" xfId="4" applyFont="1" applyFill="1" applyBorder="1" applyAlignment="1">
      <alignment vertical="center" wrapText="1"/>
    </xf>
    <xf numFmtId="164" fontId="3" fillId="3" borderId="1" xfId="4" applyNumberFormat="1" applyFont="1" applyFill="1" applyBorder="1" applyAlignment="1">
      <alignment vertical="center" wrapText="1"/>
    </xf>
    <xf numFmtId="164" fontId="3" fillId="5" borderId="1" xfId="4" applyNumberFormat="1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vertical="center" wrapText="1"/>
    </xf>
    <xf numFmtId="0" fontId="27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3" fillId="0" borderId="0" xfId="4" applyFont="1" applyFill="1" applyAlignment="1">
      <alignment wrapText="1"/>
    </xf>
    <xf numFmtId="0" fontId="18" fillId="0" borderId="1" xfId="0" applyFont="1" applyBorder="1" applyAlignment="1">
      <alignment horizontal="left" vertical="center"/>
    </xf>
    <xf numFmtId="0" fontId="8" fillId="7" borderId="3" xfId="4" applyFont="1" applyFill="1" applyBorder="1" applyAlignment="1">
      <alignment horizontal="center" vertical="center"/>
    </xf>
    <xf numFmtId="49" fontId="8" fillId="6" borderId="3" xfId="4" applyNumberFormat="1" applyFont="1" applyFill="1" applyBorder="1" applyAlignment="1">
      <alignment horizontal="center"/>
    </xf>
    <xf numFmtId="49" fontId="3" fillId="5" borderId="12" xfId="4" applyNumberFormat="1" applyFont="1" applyFill="1" applyBorder="1"/>
    <xf numFmtId="49" fontId="3" fillId="0" borderId="3" xfId="4" applyNumberFormat="1" applyFont="1" applyFill="1" applyBorder="1" applyAlignment="1">
      <alignment horizontal="left"/>
    </xf>
    <xf numFmtId="49" fontId="3" fillId="5" borderId="3" xfId="4" applyNumberFormat="1" applyFont="1" applyFill="1" applyBorder="1" applyAlignment="1">
      <alignment horizontal="left"/>
    </xf>
    <xf numFmtId="49" fontId="6" fillId="0" borderId="3" xfId="4" applyNumberFormat="1" applyFont="1" applyFill="1" applyBorder="1" applyAlignment="1">
      <alignment horizontal="left"/>
    </xf>
    <xf numFmtId="49" fontId="3" fillId="3" borderId="3" xfId="4" applyNumberFormat="1" applyFont="1" applyFill="1" applyBorder="1" applyAlignment="1">
      <alignment horizontal="left"/>
    </xf>
    <xf numFmtId="49" fontId="3" fillId="0" borderId="3" xfId="4" applyNumberFormat="1" applyFont="1" applyFill="1" applyBorder="1" applyAlignment="1">
      <alignment horizontal="left" wrapText="1"/>
    </xf>
    <xf numFmtId="49" fontId="3" fillId="6" borderId="3" xfId="4" applyNumberFormat="1" applyFont="1" applyFill="1" applyBorder="1" applyAlignment="1">
      <alignment horizontal="left"/>
    </xf>
    <xf numFmtId="49" fontId="9" fillId="3" borderId="3" xfId="4" applyNumberFormat="1" applyFont="1" applyFill="1" applyBorder="1" applyAlignment="1">
      <alignment horizontal="center"/>
    </xf>
    <xf numFmtId="4" fontId="8" fillId="5" borderId="1" xfId="4" applyNumberFormat="1" applyFont="1" applyFill="1" applyBorder="1"/>
    <xf numFmtId="4" fontId="3" fillId="0" borderId="1" xfId="4" applyNumberFormat="1" applyFont="1" applyFill="1" applyBorder="1"/>
    <xf numFmtId="4" fontId="8" fillId="5" borderId="1" xfId="4" applyNumberFormat="1" applyFont="1" applyFill="1" applyBorder="1" applyAlignment="1">
      <alignment horizontal="right"/>
    </xf>
    <xf numFmtId="4" fontId="6" fillId="0" borderId="1" xfId="4" applyNumberFormat="1" applyFont="1" applyFill="1" applyBorder="1"/>
    <xf numFmtId="4" fontId="8" fillId="3" borderId="1" xfId="4" applyNumberFormat="1" applyFont="1" applyFill="1" applyBorder="1"/>
    <xf numFmtId="4" fontId="3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horizontal="right"/>
    </xf>
    <xf numFmtId="4" fontId="3" fillId="6" borderId="1" xfId="4" applyNumberFormat="1" applyFont="1" applyFill="1" applyBorder="1" applyAlignment="1">
      <alignment horizontal="right"/>
    </xf>
    <xf numFmtId="4" fontId="8" fillId="5" borderId="1" xfId="4" applyNumberFormat="1" applyFont="1" applyFill="1" applyBorder="1" applyAlignment="1"/>
    <xf numFmtId="4" fontId="3" fillId="2" borderId="1" xfId="4" applyNumberFormat="1" applyFont="1" applyFill="1" applyBorder="1" applyAlignment="1"/>
    <xf numFmtId="4" fontId="20" fillId="3" borderId="1" xfId="4" applyNumberFormat="1" applyFont="1" applyFill="1" applyBorder="1"/>
    <xf numFmtId="49" fontId="18" fillId="0" borderId="6" xfId="4" applyNumberFormat="1" applyFont="1" applyBorder="1"/>
    <xf numFmtId="49" fontId="18" fillId="0" borderId="6" xfId="4" applyNumberFormat="1" applyFont="1" applyBorder="1" applyAlignment="1">
      <alignment horizontal="right"/>
    </xf>
    <xf numFmtId="4" fontId="3" fillId="0" borderId="6" xfId="4" applyNumberFormat="1" applyFont="1" applyBorder="1"/>
    <xf numFmtId="4" fontId="20" fillId="0" borderId="6" xfId="4" applyNumberFormat="1" applyFont="1" applyBorder="1"/>
    <xf numFmtId="0" fontId="7" fillId="0" borderId="0" xfId="0" applyFont="1" applyAlignment="1">
      <alignment horizontal="center"/>
    </xf>
    <xf numFmtId="0" fontId="1" fillId="2" borderId="0" xfId="3" applyFill="1"/>
    <xf numFmtId="0" fontId="12" fillId="2" borderId="0" xfId="3" applyFont="1" applyFill="1"/>
    <xf numFmtId="0" fontId="28" fillId="2" borderId="0" xfId="3" applyFont="1" applyFill="1"/>
    <xf numFmtId="0" fontId="1" fillId="0" borderId="0" xfId="3"/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49" fontId="30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30" fillId="8" borderId="1" xfId="3" applyNumberFormat="1" applyFont="1" applyFill="1" applyBorder="1" applyAlignment="1" applyProtection="1">
      <alignment horizontal="left" vertical="center" wrapText="1"/>
      <protection locked="0"/>
    </xf>
    <xf numFmtId="4" fontId="8" fillId="2" borderId="1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49" fontId="27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27" fillId="8" borderId="1" xfId="3" applyNumberFormat="1" applyFont="1" applyFill="1" applyBorder="1" applyAlignment="1" applyProtection="1">
      <alignment horizontal="left" vertical="center" wrapText="1"/>
      <protection locked="0"/>
    </xf>
    <xf numFmtId="4" fontId="3" fillId="2" borderId="1" xfId="3" applyNumberFormat="1" applyFont="1" applyFill="1" applyBorder="1" applyAlignment="1">
      <alignment vertical="center"/>
    </xf>
    <xf numFmtId="4" fontId="26" fillId="2" borderId="1" xfId="3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3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/>
    </xf>
    <xf numFmtId="0" fontId="3" fillId="2" borderId="16" xfId="3" applyFont="1" applyFill="1" applyBorder="1" applyAlignment="1">
      <alignment vertical="center"/>
    </xf>
    <xf numFmtId="49" fontId="27" fillId="8" borderId="17" xfId="3" applyNumberFormat="1" applyFont="1" applyFill="1" applyBorder="1" applyAlignment="1" applyProtection="1">
      <alignment horizontal="center" vertical="center" wrapText="1"/>
      <protection locked="0"/>
    </xf>
    <xf numFmtId="49" fontId="27" fillId="8" borderId="17" xfId="3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3" applyFont="1" applyFill="1" applyBorder="1" applyAlignment="1">
      <alignment vertical="center"/>
    </xf>
    <xf numFmtId="4" fontId="3" fillId="2" borderId="17" xfId="3" applyNumberFormat="1" applyFont="1" applyFill="1" applyBorder="1" applyAlignment="1">
      <alignment vertical="center"/>
    </xf>
    <xf numFmtId="0" fontId="6" fillId="2" borderId="18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vertical="center"/>
    </xf>
    <xf numFmtId="4" fontId="3" fillId="2" borderId="18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0" xfId="3" applyFont="1" applyFill="1"/>
    <xf numFmtId="3" fontId="26" fillId="2" borderId="0" xfId="3" applyNumberFormat="1" applyFont="1" applyFill="1"/>
    <xf numFmtId="0" fontId="8" fillId="2" borderId="0" xfId="3" applyFont="1" applyFill="1"/>
    <xf numFmtId="0" fontId="26" fillId="2" borderId="0" xfId="3" applyFont="1" applyFill="1"/>
    <xf numFmtId="0" fontId="29" fillId="2" borderId="0" xfId="3" applyFont="1" applyFill="1"/>
    <xf numFmtId="0" fontId="1" fillId="2" borderId="0" xfId="3" applyFill="1" applyAlignment="1"/>
    <xf numFmtId="0" fontId="8" fillId="0" borderId="0" xfId="3" applyFont="1"/>
    <xf numFmtId="0" fontId="11" fillId="0" borderId="0" xfId="3" applyFont="1"/>
    <xf numFmtId="0" fontId="29" fillId="0" borderId="0" xfId="3" applyFont="1"/>
    <xf numFmtId="0" fontId="31" fillId="0" borderId="0" xfId="3" applyFont="1"/>
    <xf numFmtId="0" fontId="31" fillId="0" borderId="0" xfId="3" applyFont="1" applyAlignment="1">
      <alignment wrapText="1"/>
    </xf>
    <xf numFmtId="0" fontId="31" fillId="0" borderId="19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 wrapText="1"/>
    </xf>
    <xf numFmtId="0" fontId="28" fillId="0" borderId="0" xfId="3" applyFont="1"/>
    <xf numFmtId="0" fontId="32" fillId="0" borderId="0" xfId="3" applyFont="1" applyAlignment="1">
      <alignment vertical="center"/>
    </xf>
    <xf numFmtId="0" fontId="3" fillId="0" borderId="1" xfId="3" applyFont="1" applyBorder="1" applyAlignment="1">
      <alignment horizontal="center" wrapText="1"/>
    </xf>
    <xf numFmtId="0" fontId="3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4" fontId="3" fillId="0" borderId="1" xfId="3" applyNumberFormat="1" applyFont="1" applyBorder="1" applyAlignment="1">
      <alignment vertical="center"/>
    </xf>
    <xf numFmtId="49" fontId="3" fillId="0" borderId="1" xfId="3" applyNumberFormat="1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right" vertical="center" wrapText="1"/>
    </xf>
    <xf numFmtId="4" fontId="3" fillId="0" borderId="1" xfId="3" applyNumberFormat="1" applyFont="1" applyBorder="1" applyAlignment="1">
      <alignment horizontal="right" vertical="center"/>
    </xf>
    <xf numFmtId="0" fontId="18" fillId="0" borderId="0" xfId="3" applyFont="1" applyAlignment="1">
      <alignment vertical="center"/>
    </xf>
    <xf numFmtId="0" fontId="18" fillId="0" borderId="1" xfId="3" applyFont="1" applyBorder="1" applyAlignment="1">
      <alignment vertical="center"/>
    </xf>
    <xf numFmtId="4" fontId="8" fillId="0" borderId="1" xfId="3" applyNumberFormat="1" applyFont="1" applyBorder="1" applyAlignment="1">
      <alignment horizontal="right" vertical="center" wrapText="1"/>
    </xf>
    <xf numFmtId="0" fontId="26" fillId="0" borderId="0" xfId="3" applyFont="1" applyBorder="1"/>
    <xf numFmtId="0" fontId="26" fillId="0" borderId="0" xfId="3" applyFont="1" applyBorder="1" applyAlignment="1">
      <alignment horizontal="center"/>
    </xf>
    <xf numFmtId="49" fontId="26" fillId="0" borderId="0" xfId="3" applyNumberFormat="1" applyFont="1" applyBorder="1" applyAlignment="1">
      <alignment wrapText="1"/>
    </xf>
    <xf numFmtId="0" fontId="35" fillId="0" borderId="0" xfId="3" applyFont="1" applyBorder="1" applyAlignment="1"/>
    <xf numFmtId="0" fontId="35" fillId="0" borderId="0" xfId="3" applyFont="1" applyBorder="1"/>
    <xf numFmtId="4" fontId="26" fillId="0" borderId="0" xfId="3" applyNumberFormat="1" applyFont="1" applyBorder="1" applyAlignment="1">
      <alignment horizontal="right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 applyAlignment="1">
      <alignment wrapText="1"/>
    </xf>
    <xf numFmtId="0" fontId="35" fillId="0" borderId="0" xfId="0" applyFont="1"/>
    <xf numFmtId="0" fontId="14" fillId="0" borderId="1" xfId="0" applyFont="1" applyBorder="1" applyAlignment="1">
      <alignment wrapText="1"/>
    </xf>
    <xf numFmtId="0" fontId="37" fillId="0" borderId="0" xfId="0" applyFont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37" fillId="0" borderId="0" xfId="0" applyNumberFormat="1" applyFont="1"/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4" fontId="15" fillId="3" borderId="1" xfId="0" applyNumberFormat="1" applyFont="1" applyFill="1" applyBorder="1"/>
    <xf numFmtId="0" fontId="9" fillId="4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 wrapText="1"/>
    </xf>
    <xf numFmtId="0" fontId="0" fillId="0" borderId="19" xfId="0" applyBorder="1"/>
    <xf numFmtId="4" fontId="14" fillId="0" borderId="1" xfId="0" applyNumberFormat="1" applyFont="1" applyBorder="1" applyAlignment="1">
      <alignment horizontal="center" vertical="center"/>
    </xf>
    <xf numFmtId="0" fontId="6" fillId="0" borderId="0" xfId="3" applyFont="1"/>
    <xf numFmtId="0" fontId="12" fillId="0" borderId="0" xfId="3" applyFont="1"/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4" fontId="8" fillId="0" borderId="1" xfId="3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9" fontId="8" fillId="8" borderId="1" xfId="3" applyNumberFormat="1" applyFont="1" applyFill="1" applyBorder="1" applyAlignment="1" applyProtection="1">
      <alignment horizontal="left" vertical="center" wrapText="1"/>
      <protection locked="0"/>
    </xf>
    <xf numFmtId="4" fontId="6" fillId="2" borderId="1" xfId="3" applyNumberFormat="1" applyFont="1" applyFill="1" applyBorder="1"/>
    <xf numFmtId="49" fontId="3" fillId="8" borderId="1" xfId="3" applyNumberFormat="1" applyFont="1" applyFill="1" applyBorder="1" applyAlignment="1" applyProtection="1">
      <alignment horizontal="left" vertical="center" wrapText="1"/>
      <protection locked="0"/>
    </xf>
    <xf numFmtId="4" fontId="6" fillId="0" borderId="1" xfId="3" applyNumberFormat="1" applyFont="1" applyBorder="1"/>
    <xf numFmtId="0" fontId="7" fillId="0" borderId="0" xfId="3" applyFont="1"/>
    <xf numFmtId="0" fontId="29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0" borderId="3" xfId="3" applyNumberFormat="1" applyFont="1" applyBorder="1" applyAlignment="1">
      <alignment vertical="center" wrapText="1"/>
    </xf>
    <xf numFmtId="0" fontId="18" fillId="0" borderId="2" xfId="3" applyFont="1" applyBorder="1" applyAlignment="1">
      <alignment vertical="center"/>
    </xf>
    <xf numFmtId="0" fontId="18" fillId="0" borderId="4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34" fillId="0" borderId="2" xfId="3" applyFont="1" applyBorder="1" applyAlignment="1">
      <alignment vertical="center"/>
    </xf>
    <xf numFmtId="0" fontId="34" fillId="0" borderId="4" xfId="3" applyFont="1" applyBorder="1" applyAlignment="1">
      <alignment vertical="center"/>
    </xf>
    <xf numFmtId="0" fontId="29" fillId="0" borderId="0" xfId="3" applyFont="1" applyAlignment="1">
      <alignment horizontal="center"/>
    </xf>
    <xf numFmtId="0" fontId="18" fillId="0" borderId="2" xfId="3" applyFont="1" applyBorder="1" applyAlignment="1">
      <alignment vertical="center" wrapText="1"/>
    </xf>
    <xf numFmtId="0" fontId="18" fillId="0" borderId="4" xfId="3" applyFont="1" applyBorder="1" applyAlignment="1">
      <alignment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vertical="center" wrapText="1"/>
    </xf>
    <xf numFmtId="0" fontId="18" fillId="0" borderId="2" xfId="3" applyFont="1" applyBorder="1" applyAlignment="1"/>
    <xf numFmtId="0" fontId="18" fillId="0" borderId="4" xfId="3" applyFont="1" applyBorder="1" applyAlignment="1"/>
    <xf numFmtId="0" fontId="1" fillId="0" borderId="2" xfId="3" applyBorder="1" applyAlignment="1">
      <alignment vertical="center"/>
    </xf>
    <xf numFmtId="0" fontId="1" fillId="0" borderId="4" xfId="3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38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12" fillId="0" borderId="15" xfId="4" applyFont="1" applyBorder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4" fontId="3" fillId="0" borderId="1" xfId="4" applyNumberFormat="1" applyFont="1" applyFill="1" applyBorder="1" applyAlignment="1">
      <alignment vertical="center" wrapText="1"/>
    </xf>
    <xf numFmtId="49" fontId="8" fillId="0" borderId="5" xfId="4" applyNumberFormat="1" applyFont="1" applyFill="1" applyBorder="1" applyAlignment="1">
      <alignment horizontal="center"/>
    </xf>
    <xf numFmtId="49" fontId="8" fillId="0" borderId="8" xfId="4" applyNumberFormat="1" applyFont="1" applyFill="1" applyBorder="1" applyAlignment="1">
      <alignment horizontal="center"/>
    </xf>
    <xf numFmtId="49" fontId="8" fillId="0" borderId="7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 vertical="top" wrapText="1"/>
    </xf>
    <xf numFmtId="49" fontId="26" fillId="0" borderId="5" xfId="4" applyNumberFormat="1" applyFont="1" applyFill="1" applyBorder="1" applyAlignment="1">
      <alignment horizontal="center"/>
    </xf>
    <xf numFmtId="49" fontId="26" fillId="0" borderId="8" xfId="4" applyNumberFormat="1" applyFont="1" applyFill="1" applyBorder="1" applyAlignment="1">
      <alignment horizontal="center"/>
    </xf>
    <xf numFmtId="49" fontId="26" fillId="0" borderId="7" xfId="4" applyNumberFormat="1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 vertical="top"/>
    </xf>
    <xf numFmtId="49" fontId="8" fillId="0" borderId="3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11" xfId="3" applyFont="1" applyBorder="1" applyAlignment="1">
      <alignment vertical="center" wrapText="1"/>
    </xf>
    <xf numFmtId="164" fontId="3" fillId="0" borderId="5" xfId="4" applyNumberFormat="1" applyFont="1" applyFill="1" applyBorder="1" applyAlignment="1">
      <alignment vertical="center" wrapText="1"/>
    </xf>
    <xf numFmtId="164" fontId="3" fillId="0" borderId="7" xfId="4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23" fillId="0" borderId="0" xfId="4" applyFont="1" applyBorder="1" applyAlignment="1">
      <alignment horizontal="right" vertical="top"/>
    </xf>
    <xf numFmtId="0" fontId="8" fillId="0" borderId="0" xfId="4" applyFont="1" applyBorder="1" applyAlignment="1">
      <alignment horizontal="center" vertical="top"/>
    </xf>
    <xf numFmtId="0" fontId="3" fillId="0" borderId="5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27" fillId="0" borderId="1" xfId="3" applyFont="1" applyBorder="1" applyAlignment="1">
      <alignment vertical="center"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horizontal="center"/>
    </xf>
    <xf numFmtId="0" fontId="8" fillId="0" borderId="1" xfId="4" applyFont="1" applyFill="1" applyBorder="1" applyAlignment="1">
      <alignment horizontal="center" vertical="top"/>
    </xf>
    <xf numFmtId="49" fontId="8" fillId="2" borderId="8" xfId="4" applyNumberFormat="1" applyFont="1" applyFill="1" applyBorder="1" applyAlignment="1">
      <alignment horizontal="center"/>
    </xf>
    <xf numFmtId="49" fontId="3" fillId="0" borderId="5" xfId="4" applyNumberFormat="1" applyFont="1" applyFill="1" applyBorder="1" applyAlignment="1">
      <alignment horizontal="left" vertical="top" wrapText="1"/>
    </xf>
    <xf numFmtId="49" fontId="3" fillId="0" borderId="7" xfId="4" applyNumberFormat="1" applyFont="1" applyFill="1" applyBorder="1" applyAlignment="1">
      <alignment horizontal="left" vertical="top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_wiejski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1%20projekt%20bud&#380;etu%20na%202017r\za&#322;&#261;czniki%202017%20do%20bud&#380;etu%20%20do%20Zarzadzenia%20N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23"/>
    </sheetView>
  </sheetViews>
  <sheetFormatPr defaultColWidth="5.140625" defaultRowHeight="14.25"/>
  <cols>
    <col min="1" max="1" width="4.85546875" style="138" customWidth="1"/>
    <col min="2" max="2" width="6.42578125" style="138" customWidth="1"/>
    <col min="3" max="3" width="7" style="138" customWidth="1"/>
    <col min="4" max="4" width="42.85546875" style="138" customWidth="1"/>
    <col min="5" max="5" width="12" style="140" customWidth="1"/>
    <col min="6" max="6" width="12.140625" style="140" customWidth="1"/>
    <col min="7" max="16384" width="5.140625" style="141"/>
  </cols>
  <sheetData>
    <row r="1" spans="1:6">
      <c r="D1" s="139" t="s">
        <v>171</v>
      </c>
    </row>
    <row r="2" spans="1:6">
      <c r="D2" s="139" t="s">
        <v>189</v>
      </c>
    </row>
    <row r="3" spans="1:6">
      <c r="D3" s="139" t="s">
        <v>172</v>
      </c>
    </row>
    <row r="4" spans="1:6">
      <c r="D4" s="139" t="s">
        <v>190</v>
      </c>
    </row>
    <row r="5" spans="1:6" ht="30.75" customHeight="1"/>
    <row r="6" spans="1:6" ht="29.25" customHeight="1">
      <c r="A6" s="240" t="s">
        <v>191</v>
      </c>
      <c r="B6" s="240"/>
      <c r="C6" s="240"/>
      <c r="D6" s="240"/>
      <c r="E6" s="240"/>
      <c r="F6" s="240"/>
    </row>
    <row r="8" spans="1:6" ht="19.5" customHeight="1"/>
    <row r="9" spans="1:6" ht="24" customHeight="1">
      <c r="A9" s="142" t="s">
        <v>5</v>
      </c>
      <c r="B9" s="143" t="s">
        <v>6</v>
      </c>
      <c r="C9" s="143" t="s">
        <v>173</v>
      </c>
      <c r="D9" s="142" t="s">
        <v>174</v>
      </c>
      <c r="E9" s="144" t="s">
        <v>175</v>
      </c>
      <c r="F9" s="144" t="s">
        <v>176</v>
      </c>
    </row>
    <row r="10" spans="1:6" s="148" customFormat="1" ht="20.25" customHeight="1">
      <c r="A10" s="145" t="s">
        <v>73</v>
      </c>
      <c r="B10" s="145"/>
      <c r="C10" s="145"/>
      <c r="D10" s="146" t="s">
        <v>177</v>
      </c>
      <c r="E10" s="147">
        <f>E11</f>
        <v>87200</v>
      </c>
      <c r="F10" s="147">
        <f>F11</f>
        <v>87200</v>
      </c>
    </row>
    <row r="11" spans="1:6" s="148" customFormat="1" ht="15">
      <c r="A11" s="149"/>
      <c r="B11" s="149" t="s">
        <v>178</v>
      </c>
      <c r="C11" s="149"/>
      <c r="D11" s="150" t="s">
        <v>179</v>
      </c>
      <c r="E11" s="151">
        <f>E12</f>
        <v>87200</v>
      </c>
      <c r="F11" s="151">
        <f>F14</f>
        <v>87200</v>
      </c>
    </row>
    <row r="12" spans="1:6" s="148" customFormat="1" ht="38.25">
      <c r="A12" s="149"/>
      <c r="B12" s="149"/>
      <c r="C12" s="149" t="s">
        <v>180</v>
      </c>
      <c r="D12" s="150" t="s">
        <v>181</v>
      </c>
      <c r="E12" s="151">
        <v>87200</v>
      </c>
      <c r="F12" s="152"/>
    </row>
    <row r="13" spans="1:6" s="148" customFormat="1" ht="15">
      <c r="A13" s="149"/>
      <c r="B13" s="149" t="s">
        <v>178</v>
      </c>
      <c r="C13" s="149"/>
      <c r="D13" s="150"/>
      <c r="E13" s="151"/>
      <c r="F13" s="152"/>
    </row>
    <row r="14" spans="1:6" s="148" customFormat="1" ht="29.25" customHeight="1">
      <c r="A14" s="149"/>
      <c r="B14" s="149"/>
      <c r="C14" s="149" t="s">
        <v>37</v>
      </c>
      <c r="D14" s="150" t="s">
        <v>194</v>
      </c>
      <c r="E14" s="151"/>
      <c r="F14" s="151">
        <v>87200</v>
      </c>
    </row>
    <row r="15" spans="1:6" s="155" customFormat="1" ht="19.5" customHeight="1">
      <c r="A15" s="153">
        <v>801</v>
      </c>
      <c r="B15" s="153"/>
      <c r="C15" s="154"/>
      <c r="D15" s="153" t="s">
        <v>182</v>
      </c>
      <c r="E15" s="147">
        <f>E19+E16</f>
        <v>267319</v>
      </c>
      <c r="F15" s="147">
        <f>F19+F16</f>
        <v>267319</v>
      </c>
    </row>
    <row r="16" spans="1:6" s="155" customFormat="1" ht="21" customHeight="1">
      <c r="A16" s="153"/>
      <c r="B16" s="156">
        <v>80103</v>
      </c>
      <c r="C16" s="144"/>
      <c r="D16" s="156" t="s">
        <v>183</v>
      </c>
      <c r="E16" s="151">
        <f>E17</f>
        <v>4259</v>
      </c>
      <c r="F16" s="151">
        <f>F18</f>
        <v>4259</v>
      </c>
    </row>
    <row r="17" spans="1:6" s="155" customFormat="1" ht="72.75" customHeight="1">
      <c r="A17" s="153"/>
      <c r="B17" s="156"/>
      <c r="C17" s="144">
        <v>2310</v>
      </c>
      <c r="D17" s="157" t="s">
        <v>192</v>
      </c>
      <c r="E17" s="151">
        <v>4259</v>
      </c>
      <c r="F17" s="151"/>
    </row>
    <row r="18" spans="1:6" s="155" customFormat="1" ht="51">
      <c r="A18" s="158"/>
      <c r="B18" s="159"/>
      <c r="C18" s="160" t="s">
        <v>184</v>
      </c>
      <c r="D18" s="161" t="s">
        <v>185</v>
      </c>
      <c r="E18" s="162"/>
      <c r="F18" s="163">
        <v>4259</v>
      </c>
    </row>
    <row r="19" spans="1:6" s="167" customFormat="1" ht="21.75" customHeight="1">
      <c r="A19" s="142"/>
      <c r="B19" s="142">
        <v>80104</v>
      </c>
      <c r="C19" s="164"/>
      <c r="D19" s="165" t="s">
        <v>186</v>
      </c>
      <c r="E19" s="166">
        <f>E20</f>
        <v>263060</v>
      </c>
      <c r="F19" s="166">
        <f>F20+F21</f>
        <v>263060</v>
      </c>
    </row>
    <row r="20" spans="1:6" s="167" customFormat="1" ht="63.75">
      <c r="A20" s="142"/>
      <c r="B20" s="142"/>
      <c r="C20" s="168">
        <v>2310</v>
      </c>
      <c r="D20" s="157" t="s">
        <v>192</v>
      </c>
      <c r="E20" s="151">
        <v>263060</v>
      </c>
      <c r="F20" s="151"/>
    </row>
    <row r="21" spans="1:6" s="167" customFormat="1">
      <c r="A21" s="142"/>
      <c r="B21" s="142"/>
      <c r="C21" s="168">
        <v>4010</v>
      </c>
      <c r="D21" s="157" t="s">
        <v>193</v>
      </c>
      <c r="E21" s="151"/>
      <c r="F21" s="151">
        <v>263060</v>
      </c>
    </row>
    <row r="22" spans="1:6" s="155" customFormat="1" ht="20.25" customHeight="1">
      <c r="A22" s="153"/>
      <c r="B22" s="153"/>
      <c r="C22" s="153"/>
      <c r="D22" s="153" t="s">
        <v>15</v>
      </c>
      <c r="E22" s="147">
        <f>E10+E15</f>
        <v>354519</v>
      </c>
      <c r="F22" s="147">
        <f>F10+F15</f>
        <v>354519</v>
      </c>
    </row>
    <row r="23" spans="1:6">
      <c r="A23" s="169"/>
      <c r="B23" s="169"/>
      <c r="C23" s="169"/>
      <c r="D23" s="169"/>
      <c r="E23" s="170"/>
      <c r="F23" s="170"/>
    </row>
    <row r="24" spans="1:6">
      <c r="A24" s="169"/>
      <c r="B24" s="169"/>
      <c r="C24" s="169"/>
      <c r="D24" s="169"/>
      <c r="E24" s="170"/>
      <c r="F24" s="170"/>
    </row>
    <row r="25" spans="1:6">
      <c r="A25" s="169"/>
      <c r="B25" s="169"/>
      <c r="C25" s="169"/>
      <c r="D25" s="171" t="s">
        <v>187</v>
      </c>
      <c r="E25" s="172"/>
      <c r="F25" s="172"/>
    </row>
    <row r="26" spans="1:6">
      <c r="D26" s="173"/>
    </row>
    <row r="27" spans="1:6" s="174" customFormat="1" ht="15" customHeight="1">
      <c r="D27" s="241" t="s">
        <v>188</v>
      </c>
      <c r="E27" s="241"/>
      <c r="F27" s="241"/>
    </row>
  </sheetData>
  <mergeCells count="2">
    <mergeCell ref="A6:F6"/>
    <mergeCell ref="D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6" sqref="B16:D16"/>
    </sheetView>
  </sheetViews>
  <sheetFormatPr defaultColWidth="9.140625" defaultRowHeight="12.75"/>
  <cols>
    <col min="1" max="1" width="4.85546875" style="74" customWidth="1"/>
    <col min="2" max="2" width="40.140625" style="74" customWidth="1"/>
    <col min="3" max="3" width="14.28515625" style="74" customWidth="1"/>
    <col min="4" max="4" width="6.140625" style="74" customWidth="1"/>
    <col min="5" max="5" width="14.140625" style="74" customWidth="1"/>
    <col min="6" max="16384" width="9.140625" style="74"/>
  </cols>
  <sheetData>
    <row r="1" spans="1:5" ht="14.25">
      <c r="C1" s="1" t="s">
        <v>122</v>
      </c>
    </row>
    <row r="2" spans="1:5" ht="14.25">
      <c r="C2" s="1" t="s">
        <v>195</v>
      </c>
      <c r="D2" s="75"/>
    </row>
    <row r="3" spans="1:5" ht="14.25">
      <c r="C3" s="1" t="s">
        <v>107</v>
      </c>
      <c r="D3" s="75"/>
    </row>
    <row r="4" spans="1:5" ht="14.25">
      <c r="C4" s="1" t="s">
        <v>197</v>
      </c>
      <c r="D4" s="75"/>
    </row>
    <row r="5" spans="1:5" ht="39.75" customHeight="1"/>
    <row r="6" spans="1:5" ht="14.25">
      <c r="A6" s="252" t="s">
        <v>198</v>
      </c>
      <c r="B6" s="252"/>
      <c r="C6" s="252"/>
      <c r="D6" s="252"/>
      <c r="E6" s="252"/>
    </row>
    <row r="8" spans="1:5" ht="25.5" customHeight="1"/>
    <row r="9" spans="1:5" ht="18" customHeight="1">
      <c r="A9" s="76" t="s">
        <v>0</v>
      </c>
      <c r="B9" s="253" t="s">
        <v>108</v>
      </c>
      <c r="C9" s="254"/>
      <c r="D9" s="255"/>
      <c r="E9" s="77" t="s">
        <v>1</v>
      </c>
    </row>
    <row r="10" spans="1:5" ht="31.5" customHeight="1">
      <c r="A10" s="78">
        <v>903</v>
      </c>
      <c r="B10" s="245" t="s">
        <v>109</v>
      </c>
      <c r="C10" s="246"/>
      <c r="D10" s="247"/>
      <c r="E10" s="79">
        <v>2686379.75</v>
      </c>
    </row>
    <row r="11" spans="1:5" ht="18" customHeight="1">
      <c r="A11" s="78">
        <v>931</v>
      </c>
      <c r="B11" s="256" t="s">
        <v>110</v>
      </c>
      <c r="C11" s="257"/>
      <c r="D11" s="258"/>
      <c r="E11" s="79">
        <v>0</v>
      </c>
    </row>
    <row r="12" spans="1:5" ht="25.5" customHeight="1">
      <c r="A12" s="78">
        <v>950</v>
      </c>
      <c r="B12" s="245" t="s">
        <v>111</v>
      </c>
      <c r="C12" s="246"/>
      <c r="D12" s="247"/>
      <c r="E12" s="79">
        <v>4141093.13</v>
      </c>
    </row>
    <row r="13" spans="1:5" ht="25.5" customHeight="1">
      <c r="A13" s="78">
        <v>951</v>
      </c>
      <c r="B13" s="245" t="s">
        <v>112</v>
      </c>
      <c r="C13" s="246"/>
      <c r="D13" s="247"/>
      <c r="E13" s="79">
        <v>0</v>
      </c>
    </row>
    <row r="14" spans="1:5" ht="25.5" customHeight="1">
      <c r="A14" s="78">
        <v>952</v>
      </c>
      <c r="B14" s="245" t="s">
        <v>113</v>
      </c>
      <c r="C14" s="246"/>
      <c r="D14" s="247"/>
      <c r="E14" s="80">
        <v>0</v>
      </c>
    </row>
    <row r="15" spans="1:5" ht="15" customHeight="1">
      <c r="A15" s="78">
        <v>957</v>
      </c>
      <c r="B15" s="245" t="s">
        <v>114</v>
      </c>
      <c r="C15" s="246"/>
      <c r="D15" s="247"/>
      <c r="E15" s="79">
        <v>0</v>
      </c>
    </row>
    <row r="16" spans="1:5" ht="15" customHeight="1">
      <c r="A16" s="78"/>
      <c r="B16" s="248" t="s">
        <v>115</v>
      </c>
      <c r="C16" s="249"/>
      <c r="D16" s="250"/>
      <c r="E16" s="81">
        <f>SUM(E10:E15)</f>
        <v>6827472.8799999999</v>
      </c>
    </row>
    <row r="17" spans="1:5" ht="27.75" customHeight="1">
      <c r="A17" s="82"/>
      <c r="B17" s="251"/>
      <c r="C17" s="251"/>
      <c r="D17" s="251"/>
      <c r="E17" s="83"/>
    </row>
    <row r="18" spans="1:5" ht="19.5" customHeight="1">
      <c r="A18" s="76" t="s">
        <v>0</v>
      </c>
      <c r="B18" s="248" t="s">
        <v>108</v>
      </c>
      <c r="C18" s="249"/>
      <c r="D18" s="250"/>
      <c r="E18" s="77" t="s">
        <v>1</v>
      </c>
    </row>
    <row r="19" spans="1:5" ht="33.75" customHeight="1">
      <c r="A19" s="84">
        <v>963</v>
      </c>
      <c r="B19" s="245" t="s">
        <v>199</v>
      </c>
      <c r="C19" s="246"/>
      <c r="D19" s="247"/>
      <c r="E19" s="79">
        <v>2500000</v>
      </c>
    </row>
    <row r="20" spans="1:5" ht="24" customHeight="1">
      <c r="A20" s="84">
        <v>992</v>
      </c>
      <c r="B20" s="245" t="s">
        <v>116</v>
      </c>
      <c r="C20" s="246"/>
      <c r="D20" s="247"/>
      <c r="E20" s="79">
        <v>663414.88</v>
      </c>
    </row>
    <row r="21" spans="1:5" ht="18.75" customHeight="1">
      <c r="A21" s="84"/>
      <c r="B21" s="248" t="s">
        <v>117</v>
      </c>
      <c r="C21" s="249"/>
      <c r="D21" s="250"/>
      <c r="E21" s="81">
        <f>E19+E20</f>
        <v>3163414.88</v>
      </c>
    </row>
    <row r="22" spans="1:5" ht="33" customHeight="1">
      <c r="B22" s="242"/>
      <c r="C22" s="242"/>
      <c r="D22" s="242"/>
    </row>
    <row r="23" spans="1:5" ht="19.5" customHeight="1">
      <c r="C23" s="243" t="s">
        <v>118</v>
      </c>
      <c r="D23" s="243"/>
      <c r="E23" s="243"/>
    </row>
    <row r="24" spans="1:5" ht="24" customHeight="1">
      <c r="C24" s="244" t="s">
        <v>119</v>
      </c>
      <c r="D24" s="244"/>
      <c r="E24" s="244"/>
    </row>
    <row r="25" spans="1:5">
      <c r="C25" s="2"/>
      <c r="D25" s="2"/>
    </row>
  </sheetData>
  <mergeCells count="17">
    <mergeCell ref="B14:D14"/>
    <mergeCell ref="A6:E6"/>
    <mergeCell ref="B9:D9"/>
    <mergeCell ref="B10:D10"/>
    <mergeCell ref="B12:D12"/>
    <mergeCell ref="B13:D13"/>
    <mergeCell ref="B11:D11"/>
    <mergeCell ref="B22:D22"/>
    <mergeCell ref="C23:E23"/>
    <mergeCell ref="C24:E24"/>
    <mergeCell ref="B15:D15"/>
    <mergeCell ref="B16:D16"/>
    <mergeCell ref="B17:D17"/>
    <mergeCell ref="B18:D18"/>
    <mergeCell ref="B20:D20"/>
    <mergeCell ref="B21:D21"/>
    <mergeCell ref="B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22"/>
    </sheetView>
  </sheetViews>
  <sheetFormatPr defaultColWidth="9.140625" defaultRowHeight="14.25"/>
  <cols>
    <col min="1" max="1" width="5.7109375" style="141" customWidth="1"/>
    <col min="2" max="2" width="6.7109375" style="141" customWidth="1"/>
    <col min="3" max="3" width="15.7109375" style="141" customWidth="1"/>
    <col min="4" max="4" width="12.7109375" style="141" customWidth="1"/>
    <col min="5" max="5" width="11.7109375" style="141" customWidth="1"/>
    <col min="6" max="6" width="8.42578125" style="141" customWidth="1"/>
    <col min="7" max="7" width="12" style="141" customWidth="1"/>
    <col min="8" max="8" width="18" style="141" customWidth="1"/>
    <col min="9" max="16384" width="9.140625" style="141"/>
  </cols>
  <sheetData>
    <row r="1" spans="1:8" ht="15">
      <c r="F1" s="175" t="s">
        <v>200</v>
      </c>
      <c r="G1" s="176"/>
      <c r="H1" s="176"/>
    </row>
    <row r="2" spans="1:8" ht="15">
      <c r="F2" s="175" t="s">
        <v>218</v>
      </c>
      <c r="G2" s="176"/>
      <c r="H2" s="176"/>
    </row>
    <row r="3" spans="1:8" ht="15">
      <c r="F3" s="175" t="s">
        <v>201</v>
      </c>
      <c r="G3" s="176"/>
      <c r="H3" s="176"/>
    </row>
    <row r="4" spans="1:8" ht="15">
      <c r="F4" s="175" t="s">
        <v>219</v>
      </c>
      <c r="G4" s="176"/>
      <c r="H4" s="176"/>
    </row>
    <row r="5" spans="1:8" ht="21" customHeight="1">
      <c r="F5" s="177"/>
    </row>
    <row r="6" spans="1:8">
      <c r="A6" s="178"/>
      <c r="B6" s="178"/>
      <c r="C6" s="179"/>
      <c r="D6" s="178"/>
      <c r="E6" s="178"/>
      <c r="F6" s="178"/>
      <c r="G6" s="178"/>
      <c r="H6" s="178"/>
    </row>
    <row r="7" spans="1:8" ht="28.5" customHeight="1">
      <c r="A7" s="180"/>
      <c r="B7" s="181"/>
      <c r="C7" s="182"/>
      <c r="D7" s="182"/>
      <c r="E7" s="183"/>
      <c r="F7" s="183"/>
    </row>
    <row r="8" spans="1:8" ht="28.5" customHeight="1">
      <c r="A8" s="268" t="s">
        <v>220</v>
      </c>
      <c r="B8" s="269"/>
      <c r="C8" s="269"/>
      <c r="D8" s="269"/>
      <c r="E8" s="269"/>
      <c r="F8" s="269"/>
      <c r="G8" s="269"/>
      <c r="H8" s="270"/>
    </row>
    <row r="9" spans="1:8" s="184" customFormat="1" ht="33.75" customHeight="1">
      <c r="A9" s="271" t="s">
        <v>202</v>
      </c>
      <c r="B9" s="272"/>
      <c r="C9" s="272"/>
      <c r="D9" s="272"/>
      <c r="E9" s="272"/>
      <c r="F9" s="272"/>
      <c r="G9" s="272"/>
      <c r="H9" s="273"/>
    </row>
    <row r="10" spans="1:8" ht="26.25">
      <c r="A10" s="185" t="s">
        <v>6</v>
      </c>
      <c r="B10" s="185" t="s">
        <v>173</v>
      </c>
      <c r="C10" s="274" t="s">
        <v>108</v>
      </c>
      <c r="D10" s="275"/>
      <c r="E10" s="275"/>
      <c r="F10" s="276"/>
      <c r="G10" s="186" t="s">
        <v>175</v>
      </c>
      <c r="H10" s="186" t="s">
        <v>176</v>
      </c>
    </row>
    <row r="11" spans="1:8" ht="20.25" customHeight="1">
      <c r="A11" s="187">
        <v>80148</v>
      </c>
      <c r="B11" s="188"/>
      <c r="C11" s="259" t="s">
        <v>203</v>
      </c>
      <c r="D11" s="260"/>
      <c r="E11" s="260"/>
      <c r="F11" s="261"/>
      <c r="G11" s="189">
        <f>SUM(G12:G17)</f>
        <v>520200</v>
      </c>
      <c r="H11" s="189">
        <f>SUM(H12:H17)</f>
        <v>520200</v>
      </c>
    </row>
    <row r="12" spans="1:8" ht="27" customHeight="1">
      <c r="A12" s="187"/>
      <c r="B12" s="190" t="s">
        <v>204</v>
      </c>
      <c r="C12" s="259" t="s">
        <v>205</v>
      </c>
      <c r="D12" s="277"/>
      <c r="E12" s="277"/>
      <c r="F12" s="278"/>
      <c r="G12" s="189">
        <v>260000</v>
      </c>
      <c r="H12" s="189"/>
    </row>
    <row r="13" spans="1:8" ht="15">
      <c r="A13" s="187"/>
      <c r="B13" s="190" t="s">
        <v>206</v>
      </c>
      <c r="C13" s="259" t="s">
        <v>207</v>
      </c>
      <c r="D13" s="260"/>
      <c r="E13" s="260"/>
      <c r="F13" s="261"/>
      <c r="G13" s="189">
        <v>260000</v>
      </c>
      <c r="H13" s="191"/>
    </row>
    <row r="14" spans="1:8" ht="15">
      <c r="A14" s="187"/>
      <c r="B14" s="190" t="s">
        <v>208</v>
      </c>
      <c r="C14" s="259" t="s">
        <v>209</v>
      </c>
      <c r="D14" s="260"/>
      <c r="E14" s="260"/>
      <c r="F14" s="261"/>
      <c r="G14" s="189">
        <v>200</v>
      </c>
      <c r="H14" s="191"/>
    </row>
    <row r="15" spans="1:8" ht="15">
      <c r="A15" s="187"/>
      <c r="B15" s="188">
        <v>4210</v>
      </c>
      <c r="C15" s="259" t="s">
        <v>210</v>
      </c>
      <c r="D15" s="266"/>
      <c r="E15" s="266"/>
      <c r="F15" s="267"/>
      <c r="G15" s="189"/>
      <c r="H15" s="192">
        <v>3800</v>
      </c>
    </row>
    <row r="16" spans="1:8" ht="15">
      <c r="A16" s="187"/>
      <c r="B16" s="188">
        <v>4220</v>
      </c>
      <c r="C16" s="259" t="s">
        <v>211</v>
      </c>
      <c r="D16" s="260"/>
      <c r="E16" s="260"/>
      <c r="F16" s="261"/>
      <c r="G16" s="193"/>
      <c r="H16" s="192">
        <v>515400</v>
      </c>
    </row>
    <row r="17" spans="1:8" ht="15">
      <c r="A17" s="187"/>
      <c r="B17" s="188">
        <v>4300</v>
      </c>
      <c r="C17" s="259" t="s">
        <v>212</v>
      </c>
      <c r="D17" s="260"/>
      <c r="E17" s="260"/>
      <c r="F17" s="261"/>
      <c r="G17" s="194"/>
      <c r="H17" s="192">
        <v>1000</v>
      </c>
    </row>
    <row r="18" spans="1:8" ht="23.25" customHeight="1">
      <c r="A18" s="187">
        <v>80195</v>
      </c>
      <c r="B18" s="188"/>
      <c r="C18" s="259" t="s">
        <v>213</v>
      </c>
      <c r="D18" s="260"/>
      <c r="E18" s="260"/>
      <c r="F18" s="261"/>
      <c r="G18" s="189">
        <f>SUM(G19:G20)</f>
        <v>200</v>
      </c>
      <c r="H18" s="192">
        <f>SUM(H19:H20)</f>
        <v>200</v>
      </c>
    </row>
    <row r="19" spans="1:8" ht="15">
      <c r="A19" s="187"/>
      <c r="B19" s="190" t="s">
        <v>214</v>
      </c>
      <c r="C19" s="259" t="s">
        <v>215</v>
      </c>
      <c r="D19" s="260"/>
      <c r="E19" s="260"/>
      <c r="F19" s="261"/>
      <c r="G19" s="189">
        <v>200</v>
      </c>
      <c r="H19" s="192"/>
    </row>
    <row r="20" spans="1:8" ht="15">
      <c r="A20" s="187"/>
      <c r="B20" s="188">
        <v>4300</v>
      </c>
      <c r="C20" s="259" t="s">
        <v>212</v>
      </c>
      <c r="D20" s="260"/>
      <c r="E20" s="260"/>
      <c r="F20" s="261"/>
      <c r="G20" s="187"/>
      <c r="H20" s="192">
        <v>200</v>
      </c>
    </row>
    <row r="21" spans="1:8" ht="24" customHeight="1">
      <c r="A21" s="262" t="s">
        <v>216</v>
      </c>
      <c r="B21" s="263"/>
      <c r="C21" s="263"/>
      <c r="D21" s="263"/>
      <c r="E21" s="263"/>
      <c r="F21" s="264"/>
      <c r="G21" s="195">
        <f>G11+G18</f>
        <v>520400</v>
      </c>
      <c r="H21" s="195">
        <f>H11+H18</f>
        <v>520400</v>
      </c>
    </row>
    <row r="22" spans="1:8" ht="24.75" customHeight="1">
      <c r="A22" s="196"/>
      <c r="B22" s="197"/>
      <c r="C22" s="198"/>
      <c r="D22" s="199"/>
      <c r="E22" s="199"/>
      <c r="F22" s="199"/>
      <c r="G22" s="200"/>
      <c r="H22" s="201"/>
    </row>
    <row r="23" spans="1:8">
      <c r="F23" s="177" t="s">
        <v>217</v>
      </c>
      <c r="G23" s="177"/>
    </row>
    <row r="24" spans="1:8" ht="15.75" customHeight="1">
      <c r="F24" s="177"/>
      <c r="G24" s="177"/>
    </row>
    <row r="25" spans="1:8">
      <c r="F25" s="265" t="s">
        <v>28</v>
      </c>
      <c r="G25" s="265"/>
    </row>
  </sheetData>
  <mergeCells count="15">
    <mergeCell ref="C13:F13"/>
    <mergeCell ref="A8:H8"/>
    <mergeCell ref="A9:H9"/>
    <mergeCell ref="C10:F10"/>
    <mergeCell ref="C11:F11"/>
    <mergeCell ref="C12:F12"/>
    <mergeCell ref="C20:F20"/>
    <mergeCell ref="A21:F21"/>
    <mergeCell ref="F25:G25"/>
    <mergeCell ref="C14:F14"/>
    <mergeCell ref="C15:F15"/>
    <mergeCell ref="C16:F16"/>
    <mergeCell ref="C17:F17"/>
    <mergeCell ref="C18:F18"/>
    <mergeCell ref="C19:F19"/>
  </mergeCells>
  <pageMargins left="0.7" right="0.42" top="0.75" bottom="0.39" header="0.31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42" workbookViewId="0">
      <selection activeCell="G46" sqref="G46"/>
    </sheetView>
  </sheetViews>
  <sheetFormatPr defaultColWidth="15" defaultRowHeight="15"/>
  <cols>
    <col min="1" max="1" width="5.140625" customWidth="1"/>
    <col min="2" max="3" width="5.85546875" customWidth="1"/>
    <col min="4" max="4" width="45" customWidth="1"/>
    <col min="5" max="5" width="14.7109375" customWidth="1"/>
  </cols>
  <sheetData>
    <row r="1" spans="1:9">
      <c r="A1" s="3"/>
      <c r="B1" s="3"/>
      <c r="C1" s="3"/>
      <c r="D1" s="3"/>
      <c r="E1" s="4" t="s">
        <v>221</v>
      </c>
    </row>
    <row r="2" spans="1:9">
      <c r="A2" s="3"/>
      <c r="B2" s="3"/>
      <c r="C2" s="3"/>
      <c r="D2" s="3"/>
      <c r="E2" s="5" t="s">
        <v>222</v>
      </c>
    </row>
    <row r="3" spans="1:9" ht="18" customHeight="1">
      <c r="A3" s="3"/>
      <c r="B3" s="3"/>
      <c r="C3" s="3"/>
      <c r="D3" s="3"/>
      <c r="E3" s="6" t="s">
        <v>107</v>
      </c>
    </row>
    <row r="4" spans="1:9">
      <c r="A4" s="3"/>
      <c r="B4" s="3"/>
      <c r="C4" s="3"/>
      <c r="D4" s="3"/>
      <c r="E4" s="1" t="s">
        <v>196</v>
      </c>
    </row>
    <row r="5" spans="1:9">
      <c r="A5" s="3"/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3"/>
      <c r="B7" s="3"/>
      <c r="C7" s="3"/>
      <c r="D7" s="3"/>
      <c r="E7" s="3"/>
    </row>
    <row r="8" spans="1:9" ht="33" customHeight="1">
      <c r="A8" s="279" t="s">
        <v>223</v>
      </c>
      <c r="B8" s="279"/>
      <c r="C8" s="279"/>
      <c r="D8" s="279"/>
      <c r="E8" s="279"/>
    </row>
    <row r="9" spans="1:9" ht="20.25" customHeight="1">
      <c r="A9" s="279"/>
      <c r="B9" s="279"/>
      <c r="C9" s="279"/>
      <c r="D9" s="279"/>
      <c r="E9" s="279"/>
      <c r="F9" s="7"/>
    </row>
    <row r="10" spans="1:9" ht="20.25" customHeight="1">
      <c r="A10" s="7"/>
      <c r="B10" s="7"/>
      <c r="C10" s="7"/>
      <c r="D10" s="7"/>
      <c r="E10" s="7"/>
      <c r="F10" s="7"/>
    </row>
    <row r="11" spans="1:9" ht="22.5" customHeight="1">
      <c r="A11" s="8" t="s">
        <v>3</v>
      </c>
      <c r="B11" s="8"/>
      <c r="C11" s="8"/>
      <c r="D11" s="220"/>
      <c r="E11" s="223" t="s">
        <v>4</v>
      </c>
    </row>
    <row r="12" spans="1:9" ht="22.5">
      <c r="A12" s="9" t="s">
        <v>5</v>
      </c>
      <c r="B12" s="10" t="s">
        <v>6</v>
      </c>
      <c r="C12" s="11" t="s">
        <v>0</v>
      </c>
      <c r="D12" s="9" t="s">
        <v>7</v>
      </c>
      <c r="E12" s="221" t="s">
        <v>1</v>
      </c>
      <c r="I12" s="222"/>
    </row>
    <row r="13" spans="1:9" ht="25.5" customHeight="1">
      <c r="A13" s="282" t="s">
        <v>103</v>
      </c>
      <c r="B13" s="283"/>
      <c r="C13" s="283"/>
      <c r="D13" s="283"/>
      <c r="E13" s="283"/>
    </row>
    <row r="14" spans="1:9" ht="22.5">
      <c r="A14" s="12">
        <v>600</v>
      </c>
      <c r="B14" s="12">
        <v>60004</v>
      </c>
      <c r="C14" s="12">
        <v>2310</v>
      </c>
      <c r="D14" s="13" t="s">
        <v>8</v>
      </c>
      <c r="E14" s="14">
        <v>77759.53</v>
      </c>
    </row>
    <row r="15" spans="1:9" ht="33.75">
      <c r="A15" s="12">
        <v>600</v>
      </c>
      <c r="B15" s="12">
        <v>60004</v>
      </c>
      <c r="C15" s="12">
        <v>2310</v>
      </c>
      <c r="D15" s="13" t="s">
        <v>9</v>
      </c>
      <c r="E15" s="14">
        <v>146392</v>
      </c>
    </row>
    <row r="16" spans="1:9" ht="30.6" customHeight="1">
      <c r="A16" s="15">
        <v>600</v>
      </c>
      <c r="B16" s="15">
        <v>60004</v>
      </c>
      <c r="C16" s="15">
        <v>2310</v>
      </c>
      <c r="D16" s="16" t="s">
        <v>10</v>
      </c>
      <c r="E16" s="14">
        <v>1754750.47</v>
      </c>
    </row>
    <row r="17" spans="1:7" s="208" customFormat="1" ht="45" customHeight="1">
      <c r="A17" s="15">
        <v>801</v>
      </c>
      <c r="B17" s="15">
        <v>80104</v>
      </c>
      <c r="C17" s="15">
        <v>2310</v>
      </c>
      <c r="D17" s="207" t="s">
        <v>11</v>
      </c>
      <c r="E17" s="14">
        <v>410000</v>
      </c>
    </row>
    <row r="18" spans="1:7" s="208" customFormat="1" ht="37.5" customHeight="1">
      <c r="A18" s="15">
        <v>851</v>
      </c>
      <c r="B18" s="15">
        <v>85158</v>
      </c>
      <c r="C18" s="15">
        <v>2710</v>
      </c>
      <c r="D18" s="16" t="s">
        <v>225</v>
      </c>
      <c r="E18" s="71">
        <v>14804</v>
      </c>
      <c r="G18" s="208" t="s">
        <v>2</v>
      </c>
    </row>
    <row r="19" spans="1:7" s="208" customFormat="1" ht="39" customHeight="1">
      <c r="A19" s="15">
        <v>900</v>
      </c>
      <c r="B19" s="15">
        <v>90026</v>
      </c>
      <c r="C19" s="209">
        <v>2320</v>
      </c>
      <c r="D19" s="210" t="s">
        <v>12</v>
      </c>
      <c r="E19" s="71">
        <v>30000</v>
      </c>
    </row>
    <row r="20" spans="1:7" s="208" customFormat="1" ht="24.75" customHeight="1">
      <c r="A20" s="280" t="s">
        <v>102</v>
      </c>
      <c r="B20" s="281"/>
      <c r="C20" s="281"/>
      <c r="D20" s="281"/>
      <c r="E20" s="281"/>
    </row>
    <row r="21" spans="1:7" s="208" customFormat="1" ht="32.25" customHeight="1">
      <c r="A21" s="209">
        <v>921</v>
      </c>
      <c r="B21" s="209">
        <v>92114</v>
      </c>
      <c r="C21" s="15">
        <v>2480</v>
      </c>
      <c r="D21" s="210" t="s">
        <v>13</v>
      </c>
      <c r="E21" s="17">
        <v>1227897</v>
      </c>
    </row>
    <row r="22" spans="1:7" s="208" customFormat="1" ht="27" customHeight="1">
      <c r="A22" s="15">
        <v>921</v>
      </c>
      <c r="B22" s="15">
        <v>92116</v>
      </c>
      <c r="C22" s="209">
        <v>2480</v>
      </c>
      <c r="D22" s="210" t="s">
        <v>14</v>
      </c>
      <c r="E22" s="17">
        <v>231213</v>
      </c>
    </row>
    <row r="23" spans="1:7" s="208" customFormat="1" ht="22.5" customHeight="1">
      <c r="A23" s="15"/>
      <c r="B23" s="15"/>
      <c r="C23" s="15"/>
      <c r="D23" s="18" t="s">
        <v>15</v>
      </c>
      <c r="E23" s="19">
        <f>SUM(E14:E22)</f>
        <v>3892816</v>
      </c>
      <c r="F23" s="211"/>
    </row>
    <row r="24" spans="1:7" s="208" customFormat="1" ht="23.25" customHeight="1">
      <c r="A24" s="215"/>
      <c r="B24" s="216"/>
      <c r="C24" s="216"/>
      <c r="D24" s="217" t="s">
        <v>16</v>
      </c>
      <c r="E24" s="202">
        <f>E23</f>
        <v>3892816</v>
      </c>
    </row>
    <row r="25" spans="1:7" s="204" customFormat="1">
      <c r="A25" s="206"/>
      <c r="B25" s="206"/>
      <c r="C25" s="206"/>
      <c r="D25" s="206"/>
      <c r="E25" s="206"/>
    </row>
    <row r="26" spans="1:7" s="204" customFormat="1" ht="26.25" customHeight="1">
      <c r="A26" s="206"/>
      <c r="B26" s="206"/>
      <c r="C26" s="206"/>
      <c r="D26" s="206"/>
      <c r="E26" s="206"/>
    </row>
    <row r="27" spans="1:7" s="208" customFormat="1" ht="26.25" customHeight="1">
      <c r="A27" s="8" t="s">
        <v>17</v>
      </c>
      <c r="B27" s="21"/>
      <c r="C27" s="21"/>
      <c r="D27" s="8"/>
      <c r="E27" s="223" t="s">
        <v>4</v>
      </c>
    </row>
    <row r="28" spans="1:7" s="208" customFormat="1" ht="22.5" customHeight="1">
      <c r="A28" s="212" t="s">
        <v>5</v>
      </c>
      <c r="B28" s="213" t="s">
        <v>6</v>
      </c>
      <c r="C28" s="213"/>
      <c r="D28" s="212" t="s">
        <v>7</v>
      </c>
      <c r="E28" s="214" t="s">
        <v>1</v>
      </c>
    </row>
    <row r="29" spans="1:7" s="208" customFormat="1" ht="22.5" customHeight="1">
      <c r="A29" s="280" t="s">
        <v>102</v>
      </c>
      <c r="B29" s="281"/>
      <c r="C29" s="281"/>
      <c r="D29" s="281"/>
      <c r="E29" s="281"/>
    </row>
    <row r="30" spans="1:7" s="208" customFormat="1" ht="27" customHeight="1">
      <c r="A30" s="72">
        <v>801</v>
      </c>
      <c r="B30" s="72">
        <v>80101</v>
      </c>
      <c r="C30" s="72">
        <v>2540</v>
      </c>
      <c r="D30" s="16" t="s">
        <v>18</v>
      </c>
      <c r="E30" s="14">
        <v>1305000</v>
      </c>
    </row>
    <row r="31" spans="1:7" s="208" customFormat="1" ht="33.75" customHeight="1">
      <c r="A31" s="72">
        <v>801</v>
      </c>
      <c r="B31" s="72">
        <v>80101</v>
      </c>
      <c r="C31" s="72">
        <v>2590</v>
      </c>
      <c r="D31" s="16" t="s">
        <v>19</v>
      </c>
      <c r="E31" s="14">
        <v>690000</v>
      </c>
    </row>
    <row r="32" spans="1:7" s="208" customFormat="1" ht="38.25" customHeight="1">
      <c r="A32" s="72">
        <v>801</v>
      </c>
      <c r="B32" s="72">
        <v>80103</v>
      </c>
      <c r="C32" s="72">
        <v>2590</v>
      </c>
      <c r="D32" s="16" t="s">
        <v>20</v>
      </c>
      <c r="E32" s="14">
        <v>104000</v>
      </c>
    </row>
    <row r="33" spans="1:7" s="208" customFormat="1" ht="27.75" customHeight="1">
      <c r="A33" s="72">
        <v>801</v>
      </c>
      <c r="B33" s="72">
        <v>80104</v>
      </c>
      <c r="C33" s="72">
        <v>2540</v>
      </c>
      <c r="D33" s="16" t="s">
        <v>21</v>
      </c>
      <c r="E33" s="14">
        <v>443000</v>
      </c>
      <c r="F33" s="211"/>
      <c r="G33" s="211"/>
    </row>
    <row r="34" spans="1:7" s="208" customFormat="1" ht="27.75" customHeight="1">
      <c r="A34" s="72">
        <v>801</v>
      </c>
      <c r="B34" s="72">
        <v>80104</v>
      </c>
      <c r="C34" s="72">
        <v>2540</v>
      </c>
      <c r="D34" s="16" t="s">
        <v>22</v>
      </c>
      <c r="E34" s="17">
        <v>428000</v>
      </c>
      <c r="F34" s="211"/>
      <c r="G34" s="211"/>
    </row>
    <row r="35" spans="1:7" s="208" customFormat="1" ht="32.25" customHeight="1">
      <c r="A35" s="72">
        <v>801</v>
      </c>
      <c r="B35" s="72">
        <v>80104</v>
      </c>
      <c r="C35" s="72">
        <v>2540</v>
      </c>
      <c r="D35" s="16" t="s">
        <v>23</v>
      </c>
      <c r="E35" s="17">
        <v>187000</v>
      </c>
      <c r="F35" s="211"/>
    </row>
    <row r="36" spans="1:7" s="208" customFormat="1" ht="37.5" customHeight="1">
      <c r="A36" s="72">
        <v>801</v>
      </c>
      <c r="B36" s="72">
        <v>80104</v>
      </c>
      <c r="C36" s="72">
        <v>2590</v>
      </c>
      <c r="D36" s="16" t="s">
        <v>24</v>
      </c>
      <c r="E36" s="17">
        <v>1166000</v>
      </c>
      <c r="F36" s="211"/>
    </row>
    <row r="37" spans="1:7" s="208" customFormat="1" ht="25.5" customHeight="1">
      <c r="A37" s="72">
        <v>801</v>
      </c>
      <c r="B37" s="72">
        <v>80149</v>
      </c>
      <c r="C37" s="72">
        <v>2540</v>
      </c>
      <c r="D37" s="16" t="s">
        <v>21</v>
      </c>
      <c r="E37" s="17">
        <v>781000</v>
      </c>
      <c r="F37" s="211"/>
    </row>
    <row r="38" spans="1:7" s="208" customFormat="1" ht="25.5" customHeight="1">
      <c r="A38" s="72">
        <v>801</v>
      </c>
      <c r="B38" s="72">
        <v>80149</v>
      </c>
      <c r="C38" s="72">
        <v>2540</v>
      </c>
      <c r="D38" s="16" t="s">
        <v>22</v>
      </c>
      <c r="E38" s="17">
        <v>55000</v>
      </c>
      <c r="F38" s="211"/>
    </row>
    <row r="39" spans="1:7" s="208" customFormat="1" ht="18.75" customHeight="1">
      <c r="A39" s="72">
        <v>801</v>
      </c>
      <c r="B39" s="72">
        <v>80150</v>
      </c>
      <c r="C39" s="72">
        <v>2540</v>
      </c>
      <c r="D39" s="72" t="s">
        <v>18</v>
      </c>
      <c r="E39" s="17">
        <v>533000</v>
      </c>
      <c r="F39" s="211"/>
    </row>
    <row r="40" spans="1:7" s="208" customFormat="1" ht="37.5" customHeight="1">
      <c r="A40" s="72">
        <v>801</v>
      </c>
      <c r="B40" s="72">
        <v>80150</v>
      </c>
      <c r="C40" s="72">
        <v>2590</v>
      </c>
      <c r="D40" s="16" t="s">
        <v>19</v>
      </c>
      <c r="E40" s="17">
        <v>450000</v>
      </c>
      <c r="F40" s="211"/>
    </row>
    <row r="41" spans="1:7" s="208" customFormat="1" ht="38.25" customHeight="1">
      <c r="A41" s="72">
        <v>854</v>
      </c>
      <c r="B41" s="72">
        <v>85404</v>
      </c>
      <c r="C41" s="72">
        <v>2540</v>
      </c>
      <c r="D41" s="16" t="s">
        <v>25</v>
      </c>
      <c r="E41" s="17">
        <v>70000</v>
      </c>
      <c r="F41" s="211"/>
    </row>
    <row r="42" spans="1:7" s="208" customFormat="1" ht="38.25" customHeight="1">
      <c r="A42" s="72">
        <v>854</v>
      </c>
      <c r="B42" s="72">
        <v>85404</v>
      </c>
      <c r="C42" s="72">
        <v>2540</v>
      </c>
      <c r="D42" s="16" t="s">
        <v>23</v>
      </c>
      <c r="E42" s="17">
        <v>5000</v>
      </c>
      <c r="F42" s="211"/>
    </row>
    <row r="43" spans="1:7" s="208" customFormat="1" ht="38.25" customHeight="1">
      <c r="A43" s="280" t="s">
        <v>103</v>
      </c>
      <c r="B43" s="281"/>
      <c r="C43" s="281"/>
      <c r="D43" s="281"/>
      <c r="E43" s="281"/>
      <c r="F43" s="211"/>
    </row>
    <row r="44" spans="1:7" ht="41.25" customHeight="1">
      <c r="A44" s="72">
        <v>754</v>
      </c>
      <c r="B44" s="72">
        <v>75412</v>
      </c>
      <c r="C44" s="72">
        <v>2820</v>
      </c>
      <c r="D44" s="16" t="s">
        <v>224</v>
      </c>
      <c r="E44" s="14">
        <v>20890</v>
      </c>
    </row>
    <row r="45" spans="1:7" ht="41.25" customHeight="1">
      <c r="A45" s="72">
        <v>754</v>
      </c>
      <c r="B45" s="72">
        <v>75412</v>
      </c>
      <c r="C45" s="72">
        <v>2820</v>
      </c>
      <c r="D45" s="16" t="s">
        <v>106</v>
      </c>
      <c r="E45" s="14">
        <v>20141</v>
      </c>
    </row>
    <row r="46" spans="1:7" s="208" customFormat="1" ht="39" customHeight="1">
      <c r="A46" s="72">
        <v>853</v>
      </c>
      <c r="B46" s="72">
        <v>85395</v>
      </c>
      <c r="C46" s="72">
        <v>2820</v>
      </c>
      <c r="D46" s="16" t="s">
        <v>246</v>
      </c>
      <c r="E46" s="17">
        <v>16500</v>
      </c>
    </row>
    <row r="47" spans="1:7" s="208" customFormat="1" ht="62.25" customHeight="1">
      <c r="A47" s="72">
        <v>853</v>
      </c>
      <c r="B47" s="72">
        <v>85395</v>
      </c>
      <c r="C47" s="72">
        <v>2817</v>
      </c>
      <c r="D47" s="16" t="s">
        <v>105</v>
      </c>
      <c r="E47" s="17">
        <v>78506</v>
      </c>
    </row>
    <row r="48" spans="1:7" s="208" customFormat="1" ht="34.5" customHeight="1">
      <c r="A48" s="72">
        <v>855</v>
      </c>
      <c r="B48" s="72">
        <v>85505</v>
      </c>
      <c r="C48" s="72">
        <v>2830</v>
      </c>
      <c r="D48" s="16" t="s">
        <v>26</v>
      </c>
      <c r="E48" s="17">
        <v>79000</v>
      </c>
    </row>
    <row r="49" spans="1:7" s="208" customFormat="1" ht="35.25" customHeight="1">
      <c r="A49" s="72">
        <v>921</v>
      </c>
      <c r="B49" s="72">
        <v>92120</v>
      </c>
      <c r="C49" s="72">
        <v>6570</v>
      </c>
      <c r="D49" s="16" t="s">
        <v>227</v>
      </c>
      <c r="E49" s="17">
        <v>91000</v>
      </c>
    </row>
    <row r="50" spans="1:7" s="208" customFormat="1" ht="35.25" customHeight="1">
      <c r="A50" s="72">
        <v>921</v>
      </c>
      <c r="B50" s="72">
        <v>92120</v>
      </c>
      <c r="C50" s="72">
        <v>6570</v>
      </c>
      <c r="D50" s="16" t="s">
        <v>226</v>
      </c>
      <c r="E50" s="17">
        <v>80000</v>
      </c>
    </row>
    <row r="51" spans="1:7" s="208" customFormat="1" ht="34.9" customHeight="1">
      <c r="A51" s="72">
        <v>926</v>
      </c>
      <c r="B51" s="72">
        <v>92695</v>
      </c>
      <c r="C51" s="72">
        <v>2820</v>
      </c>
      <c r="D51" s="16" t="s">
        <v>27</v>
      </c>
      <c r="E51" s="17">
        <v>60000</v>
      </c>
    </row>
    <row r="52" spans="1:7" s="208" customFormat="1" ht="18" customHeight="1">
      <c r="A52" s="72"/>
      <c r="B52" s="72"/>
      <c r="C52" s="72"/>
      <c r="D52" s="18" t="s">
        <v>15</v>
      </c>
      <c r="E52" s="218">
        <f>+E44+E45+E46+E47+E48+E49+E51+E30+E31+E32+E33+E34+E35+E36+E37+E38+E39+E40+E41+E42+E50</f>
        <v>6663037</v>
      </c>
      <c r="F52" s="211"/>
    </row>
    <row r="53" spans="1:7" s="208" customFormat="1" ht="25.5" customHeight="1">
      <c r="A53" s="72"/>
      <c r="B53" s="72"/>
      <c r="C53" s="72"/>
      <c r="D53" s="219" t="s">
        <v>16</v>
      </c>
      <c r="E53" s="203">
        <f>E52+E24</f>
        <v>10555853</v>
      </c>
    </row>
    <row r="54" spans="1:7" s="204" customFormat="1" ht="12.75" customHeight="1">
      <c r="D54" s="205"/>
    </row>
    <row r="55" spans="1:7" s="204" customFormat="1"/>
    <row r="56" spans="1:7">
      <c r="D56" s="244" t="s">
        <v>228</v>
      </c>
      <c r="E56" s="244"/>
      <c r="F56" s="244"/>
      <c r="G56" s="20"/>
    </row>
    <row r="57" spans="1:7">
      <c r="E57" s="2"/>
    </row>
    <row r="58" spans="1:7">
      <c r="E58" s="137" t="s">
        <v>28</v>
      </c>
    </row>
  </sheetData>
  <mergeCells count="6">
    <mergeCell ref="D56:F56"/>
    <mergeCell ref="A8:E9"/>
    <mergeCell ref="A29:E29"/>
    <mergeCell ref="A43:E43"/>
    <mergeCell ref="A20:E20"/>
    <mergeCell ref="A13:E13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I13" sqref="I13"/>
    </sheetView>
  </sheetViews>
  <sheetFormatPr defaultColWidth="9.140625" defaultRowHeight="12.75"/>
  <cols>
    <col min="1" max="1" width="5.85546875" style="224" customWidth="1"/>
    <col min="2" max="2" width="7.28515625" style="224" customWidth="1"/>
    <col min="3" max="3" width="8" style="224" customWidth="1"/>
    <col min="4" max="4" width="49" style="224" customWidth="1"/>
    <col min="5" max="5" width="13.85546875" style="224" customWidth="1"/>
    <col min="6" max="16384" width="9.140625" style="224"/>
  </cols>
  <sheetData>
    <row r="1" spans="1:5" ht="15">
      <c r="D1" s="225" t="s">
        <v>229</v>
      </c>
      <c r="E1" s="176"/>
    </row>
    <row r="2" spans="1:5" ht="15">
      <c r="D2" s="225" t="s">
        <v>243</v>
      </c>
      <c r="E2" s="176"/>
    </row>
    <row r="3" spans="1:5" ht="15">
      <c r="D3" s="225" t="s">
        <v>230</v>
      </c>
      <c r="E3" s="176"/>
    </row>
    <row r="4" spans="1:5" ht="15">
      <c r="D4" s="225" t="s">
        <v>244</v>
      </c>
      <c r="E4" s="176"/>
    </row>
    <row r="6" spans="1:5" ht="41.25" customHeight="1"/>
    <row r="7" spans="1:5" ht="46.5" customHeight="1">
      <c r="A7" s="284" t="s">
        <v>245</v>
      </c>
      <c r="B7" s="284"/>
      <c r="C7" s="284"/>
      <c r="D7" s="284"/>
      <c r="E7" s="284"/>
    </row>
    <row r="8" spans="1:5" ht="9.75" customHeight="1"/>
    <row r="9" spans="1:5" ht="6.75" customHeight="1"/>
    <row r="10" spans="1:5">
      <c r="A10" s="224" t="s">
        <v>175</v>
      </c>
    </row>
    <row r="12" spans="1:5" ht="25.5">
      <c r="A12" s="226" t="s">
        <v>5</v>
      </c>
      <c r="B12" s="227" t="s">
        <v>231</v>
      </c>
      <c r="C12" s="227" t="s">
        <v>173</v>
      </c>
      <c r="D12" s="226" t="s">
        <v>108</v>
      </c>
      <c r="E12" s="228" t="s">
        <v>232</v>
      </c>
    </row>
    <row r="13" spans="1:5" ht="25.5" customHeight="1">
      <c r="A13" s="229">
        <v>900</v>
      </c>
      <c r="B13" s="229"/>
      <c r="C13" s="229"/>
      <c r="D13" s="230" t="s">
        <v>233</v>
      </c>
      <c r="E13" s="231">
        <f>E14</f>
        <v>10367</v>
      </c>
    </row>
    <row r="14" spans="1:5" ht="32.25" customHeight="1">
      <c r="A14" s="228"/>
      <c r="B14" s="228">
        <v>90019</v>
      </c>
      <c r="C14" s="228"/>
      <c r="D14" s="227" t="s">
        <v>234</v>
      </c>
      <c r="E14" s="189">
        <f>E15</f>
        <v>10367</v>
      </c>
    </row>
    <row r="15" spans="1:5">
      <c r="A15" s="228"/>
      <c r="B15" s="228"/>
      <c r="C15" s="232" t="s">
        <v>235</v>
      </c>
      <c r="D15" s="227" t="s">
        <v>236</v>
      </c>
      <c r="E15" s="189">
        <v>10367</v>
      </c>
    </row>
    <row r="16" spans="1:5">
      <c r="A16" s="233"/>
      <c r="B16" s="233"/>
      <c r="C16" s="233"/>
      <c r="D16" s="233"/>
      <c r="E16" s="234"/>
    </row>
    <row r="17" spans="1:5">
      <c r="A17" s="233"/>
      <c r="B17" s="233"/>
      <c r="C17" s="233"/>
      <c r="D17" s="233"/>
      <c r="E17" s="234"/>
    </row>
    <row r="18" spans="1:5">
      <c r="A18" s="233" t="s">
        <v>176</v>
      </c>
      <c r="B18" s="233"/>
      <c r="C18" s="233"/>
      <c r="D18" s="233"/>
      <c r="E18" s="234"/>
    </row>
    <row r="19" spans="1:5">
      <c r="A19" s="233"/>
      <c r="B19" s="233"/>
      <c r="C19" s="233"/>
      <c r="D19" s="233"/>
      <c r="E19" s="234"/>
    </row>
    <row r="20" spans="1:5">
      <c r="A20" s="226" t="s">
        <v>5</v>
      </c>
      <c r="B20" s="227" t="s">
        <v>237</v>
      </c>
      <c r="C20" s="227" t="s">
        <v>238</v>
      </c>
      <c r="D20" s="226" t="s">
        <v>108</v>
      </c>
      <c r="E20" s="188" t="s">
        <v>232</v>
      </c>
    </row>
    <row r="21" spans="1:5" s="169" customFormat="1" ht="20.25" customHeight="1">
      <c r="A21" s="145" t="s">
        <v>32</v>
      </c>
      <c r="B21" s="145"/>
      <c r="C21" s="145"/>
      <c r="D21" s="235" t="s">
        <v>239</v>
      </c>
      <c r="E21" s="236">
        <f>E22</f>
        <v>10367</v>
      </c>
    </row>
    <row r="22" spans="1:5">
      <c r="A22" s="149"/>
      <c r="B22" s="149" t="s">
        <v>44</v>
      </c>
      <c r="C22" s="149"/>
      <c r="D22" s="237" t="s">
        <v>240</v>
      </c>
      <c r="E22" s="238">
        <f>E23</f>
        <v>10367</v>
      </c>
    </row>
    <row r="23" spans="1:5">
      <c r="A23" s="149"/>
      <c r="B23" s="149"/>
      <c r="C23" s="149" t="s">
        <v>37</v>
      </c>
      <c r="D23" s="237" t="s">
        <v>212</v>
      </c>
      <c r="E23" s="238">
        <v>10367</v>
      </c>
    </row>
    <row r="25" spans="1:5" ht="36" customHeight="1"/>
    <row r="26" spans="1:5">
      <c r="D26" s="239" t="s">
        <v>241</v>
      </c>
    </row>
    <row r="27" spans="1:5">
      <c r="D27" s="239"/>
    </row>
    <row r="28" spans="1:5">
      <c r="D28" s="285" t="s">
        <v>242</v>
      </c>
      <c r="E28" s="285"/>
    </row>
  </sheetData>
  <mergeCells count="2">
    <mergeCell ref="A7:E7"/>
    <mergeCell ref="D28:E2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1"/>
  <sheetViews>
    <sheetView view="pageBreakPreview" topLeftCell="A91" zoomScaleSheetLayoutView="100" workbookViewId="0">
      <selection activeCell="C107" sqref="C107"/>
    </sheetView>
  </sheetViews>
  <sheetFormatPr defaultRowHeight="12.75"/>
  <cols>
    <col min="1" max="1" width="3.42578125" style="26" bestFit="1" customWidth="1"/>
    <col min="2" max="2" width="12" style="25" customWidth="1"/>
    <col min="3" max="3" width="33.140625" style="24" customWidth="1"/>
    <col min="4" max="4" width="6.7109375" style="23" customWidth="1"/>
    <col min="5" max="5" width="7.42578125" style="23" customWidth="1"/>
    <col min="6" max="6" width="5.28515625" style="23" customWidth="1"/>
    <col min="7" max="7" width="14.5703125" style="23" customWidth="1"/>
    <col min="8" max="255" width="9.140625" style="22"/>
    <col min="256" max="256" width="11.42578125" style="22" customWidth="1"/>
    <col min="257" max="257" width="4.85546875" style="22" customWidth="1"/>
    <col min="258" max="258" width="29.85546875" style="22" customWidth="1"/>
    <col min="259" max="259" width="5.42578125" style="22" customWidth="1"/>
    <col min="260" max="260" width="6.5703125" style="22" customWidth="1"/>
    <col min="261" max="261" width="7.42578125" style="22" customWidth="1"/>
    <col min="262" max="262" width="36.5703125" style="22" customWidth="1"/>
    <col min="263" max="263" width="15.7109375" style="22" customWidth="1"/>
    <col min="264" max="511" width="9.140625" style="22"/>
    <col min="512" max="512" width="11.42578125" style="22" customWidth="1"/>
    <col min="513" max="513" width="4.85546875" style="22" customWidth="1"/>
    <col min="514" max="514" width="29.85546875" style="22" customWidth="1"/>
    <col min="515" max="515" width="5.42578125" style="22" customWidth="1"/>
    <col min="516" max="516" width="6.5703125" style="22" customWidth="1"/>
    <col min="517" max="517" width="7.42578125" style="22" customWidth="1"/>
    <col min="518" max="518" width="36.5703125" style="22" customWidth="1"/>
    <col min="519" max="519" width="15.7109375" style="22" customWidth="1"/>
    <col min="520" max="767" width="9.140625" style="22"/>
    <col min="768" max="768" width="11.42578125" style="22" customWidth="1"/>
    <col min="769" max="769" width="4.85546875" style="22" customWidth="1"/>
    <col min="770" max="770" width="29.85546875" style="22" customWidth="1"/>
    <col min="771" max="771" width="5.42578125" style="22" customWidth="1"/>
    <col min="772" max="772" width="6.5703125" style="22" customWidth="1"/>
    <col min="773" max="773" width="7.42578125" style="22" customWidth="1"/>
    <col min="774" max="774" width="36.5703125" style="22" customWidth="1"/>
    <col min="775" max="775" width="15.7109375" style="22" customWidth="1"/>
    <col min="776" max="1023" width="9.140625" style="22"/>
    <col min="1024" max="1024" width="11.42578125" style="22" customWidth="1"/>
    <col min="1025" max="1025" width="4.85546875" style="22" customWidth="1"/>
    <col min="1026" max="1026" width="29.85546875" style="22" customWidth="1"/>
    <col min="1027" max="1027" width="5.42578125" style="22" customWidth="1"/>
    <col min="1028" max="1028" width="6.5703125" style="22" customWidth="1"/>
    <col min="1029" max="1029" width="7.42578125" style="22" customWidth="1"/>
    <col min="1030" max="1030" width="36.5703125" style="22" customWidth="1"/>
    <col min="1031" max="1031" width="15.7109375" style="22" customWidth="1"/>
    <col min="1032" max="1279" width="9.140625" style="22"/>
    <col min="1280" max="1280" width="11.42578125" style="22" customWidth="1"/>
    <col min="1281" max="1281" width="4.85546875" style="22" customWidth="1"/>
    <col min="1282" max="1282" width="29.85546875" style="22" customWidth="1"/>
    <col min="1283" max="1283" width="5.42578125" style="22" customWidth="1"/>
    <col min="1284" max="1284" width="6.5703125" style="22" customWidth="1"/>
    <col min="1285" max="1285" width="7.42578125" style="22" customWidth="1"/>
    <col min="1286" max="1286" width="36.5703125" style="22" customWidth="1"/>
    <col min="1287" max="1287" width="15.7109375" style="22" customWidth="1"/>
    <col min="1288" max="1535" width="9.140625" style="22"/>
    <col min="1536" max="1536" width="11.42578125" style="22" customWidth="1"/>
    <col min="1537" max="1537" width="4.85546875" style="22" customWidth="1"/>
    <col min="1538" max="1538" width="29.85546875" style="22" customWidth="1"/>
    <col min="1539" max="1539" width="5.42578125" style="22" customWidth="1"/>
    <col min="1540" max="1540" width="6.5703125" style="22" customWidth="1"/>
    <col min="1541" max="1541" width="7.42578125" style="22" customWidth="1"/>
    <col min="1542" max="1542" width="36.5703125" style="22" customWidth="1"/>
    <col min="1543" max="1543" width="15.7109375" style="22" customWidth="1"/>
    <col min="1544" max="1791" width="9.140625" style="22"/>
    <col min="1792" max="1792" width="11.42578125" style="22" customWidth="1"/>
    <col min="1793" max="1793" width="4.85546875" style="22" customWidth="1"/>
    <col min="1794" max="1794" width="29.85546875" style="22" customWidth="1"/>
    <col min="1795" max="1795" width="5.42578125" style="22" customWidth="1"/>
    <col min="1796" max="1796" width="6.5703125" style="22" customWidth="1"/>
    <col min="1797" max="1797" width="7.42578125" style="22" customWidth="1"/>
    <col min="1798" max="1798" width="36.5703125" style="22" customWidth="1"/>
    <col min="1799" max="1799" width="15.7109375" style="22" customWidth="1"/>
    <col min="1800" max="2047" width="9.140625" style="22"/>
    <col min="2048" max="2048" width="11.42578125" style="22" customWidth="1"/>
    <col min="2049" max="2049" width="4.85546875" style="22" customWidth="1"/>
    <col min="2050" max="2050" width="29.85546875" style="22" customWidth="1"/>
    <col min="2051" max="2051" width="5.42578125" style="22" customWidth="1"/>
    <col min="2052" max="2052" width="6.5703125" style="22" customWidth="1"/>
    <col min="2053" max="2053" width="7.42578125" style="22" customWidth="1"/>
    <col min="2054" max="2054" width="36.5703125" style="22" customWidth="1"/>
    <col min="2055" max="2055" width="15.7109375" style="22" customWidth="1"/>
    <col min="2056" max="2303" width="9.140625" style="22"/>
    <col min="2304" max="2304" width="11.42578125" style="22" customWidth="1"/>
    <col min="2305" max="2305" width="4.85546875" style="22" customWidth="1"/>
    <col min="2306" max="2306" width="29.85546875" style="22" customWidth="1"/>
    <col min="2307" max="2307" width="5.42578125" style="22" customWidth="1"/>
    <col min="2308" max="2308" width="6.5703125" style="22" customWidth="1"/>
    <col min="2309" max="2309" width="7.42578125" style="22" customWidth="1"/>
    <col min="2310" max="2310" width="36.5703125" style="22" customWidth="1"/>
    <col min="2311" max="2311" width="15.7109375" style="22" customWidth="1"/>
    <col min="2312" max="2559" width="9.140625" style="22"/>
    <col min="2560" max="2560" width="11.42578125" style="22" customWidth="1"/>
    <col min="2561" max="2561" width="4.85546875" style="22" customWidth="1"/>
    <col min="2562" max="2562" width="29.85546875" style="22" customWidth="1"/>
    <col min="2563" max="2563" width="5.42578125" style="22" customWidth="1"/>
    <col min="2564" max="2564" width="6.5703125" style="22" customWidth="1"/>
    <col min="2565" max="2565" width="7.42578125" style="22" customWidth="1"/>
    <col min="2566" max="2566" width="36.5703125" style="22" customWidth="1"/>
    <col min="2567" max="2567" width="15.7109375" style="22" customWidth="1"/>
    <col min="2568" max="2815" width="9.140625" style="22"/>
    <col min="2816" max="2816" width="11.42578125" style="22" customWidth="1"/>
    <col min="2817" max="2817" width="4.85546875" style="22" customWidth="1"/>
    <col min="2818" max="2818" width="29.85546875" style="22" customWidth="1"/>
    <col min="2819" max="2819" width="5.42578125" style="22" customWidth="1"/>
    <col min="2820" max="2820" width="6.5703125" style="22" customWidth="1"/>
    <col min="2821" max="2821" width="7.42578125" style="22" customWidth="1"/>
    <col min="2822" max="2822" width="36.5703125" style="22" customWidth="1"/>
    <col min="2823" max="2823" width="15.7109375" style="22" customWidth="1"/>
    <col min="2824" max="3071" width="9.140625" style="22"/>
    <col min="3072" max="3072" width="11.42578125" style="22" customWidth="1"/>
    <col min="3073" max="3073" width="4.85546875" style="22" customWidth="1"/>
    <col min="3074" max="3074" width="29.85546875" style="22" customWidth="1"/>
    <col min="3075" max="3075" width="5.42578125" style="22" customWidth="1"/>
    <col min="3076" max="3076" width="6.5703125" style="22" customWidth="1"/>
    <col min="3077" max="3077" width="7.42578125" style="22" customWidth="1"/>
    <col min="3078" max="3078" width="36.5703125" style="22" customWidth="1"/>
    <col min="3079" max="3079" width="15.7109375" style="22" customWidth="1"/>
    <col min="3080" max="3327" width="9.140625" style="22"/>
    <col min="3328" max="3328" width="11.42578125" style="22" customWidth="1"/>
    <col min="3329" max="3329" width="4.85546875" style="22" customWidth="1"/>
    <col min="3330" max="3330" width="29.85546875" style="22" customWidth="1"/>
    <col min="3331" max="3331" width="5.42578125" style="22" customWidth="1"/>
    <col min="3332" max="3332" width="6.5703125" style="22" customWidth="1"/>
    <col min="3333" max="3333" width="7.42578125" style="22" customWidth="1"/>
    <col min="3334" max="3334" width="36.5703125" style="22" customWidth="1"/>
    <col min="3335" max="3335" width="15.7109375" style="22" customWidth="1"/>
    <col min="3336" max="3583" width="9.140625" style="22"/>
    <col min="3584" max="3584" width="11.42578125" style="22" customWidth="1"/>
    <col min="3585" max="3585" width="4.85546875" style="22" customWidth="1"/>
    <col min="3586" max="3586" width="29.85546875" style="22" customWidth="1"/>
    <col min="3587" max="3587" width="5.42578125" style="22" customWidth="1"/>
    <col min="3588" max="3588" width="6.5703125" style="22" customWidth="1"/>
    <col min="3589" max="3589" width="7.42578125" style="22" customWidth="1"/>
    <col min="3590" max="3590" width="36.5703125" style="22" customWidth="1"/>
    <col min="3591" max="3591" width="15.7109375" style="22" customWidth="1"/>
    <col min="3592" max="3839" width="9.140625" style="22"/>
    <col min="3840" max="3840" width="11.42578125" style="22" customWidth="1"/>
    <col min="3841" max="3841" width="4.85546875" style="22" customWidth="1"/>
    <col min="3842" max="3842" width="29.85546875" style="22" customWidth="1"/>
    <col min="3843" max="3843" width="5.42578125" style="22" customWidth="1"/>
    <col min="3844" max="3844" width="6.5703125" style="22" customWidth="1"/>
    <col min="3845" max="3845" width="7.42578125" style="22" customWidth="1"/>
    <col min="3846" max="3846" width="36.5703125" style="22" customWidth="1"/>
    <col min="3847" max="3847" width="15.7109375" style="22" customWidth="1"/>
    <col min="3848" max="4095" width="9.140625" style="22"/>
    <col min="4096" max="4096" width="11.42578125" style="22" customWidth="1"/>
    <col min="4097" max="4097" width="4.85546875" style="22" customWidth="1"/>
    <col min="4098" max="4098" width="29.85546875" style="22" customWidth="1"/>
    <col min="4099" max="4099" width="5.42578125" style="22" customWidth="1"/>
    <col min="4100" max="4100" width="6.5703125" style="22" customWidth="1"/>
    <col min="4101" max="4101" width="7.42578125" style="22" customWidth="1"/>
    <col min="4102" max="4102" width="36.5703125" style="22" customWidth="1"/>
    <col min="4103" max="4103" width="15.7109375" style="22" customWidth="1"/>
    <col min="4104" max="4351" width="9.140625" style="22"/>
    <col min="4352" max="4352" width="11.42578125" style="22" customWidth="1"/>
    <col min="4353" max="4353" width="4.85546875" style="22" customWidth="1"/>
    <col min="4354" max="4354" width="29.85546875" style="22" customWidth="1"/>
    <col min="4355" max="4355" width="5.42578125" style="22" customWidth="1"/>
    <col min="4356" max="4356" width="6.5703125" style="22" customWidth="1"/>
    <col min="4357" max="4357" width="7.42578125" style="22" customWidth="1"/>
    <col min="4358" max="4358" width="36.5703125" style="22" customWidth="1"/>
    <col min="4359" max="4359" width="15.7109375" style="22" customWidth="1"/>
    <col min="4360" max="4607" width="9.140625" style="22"/>
    <col min="4608" max="4608" width="11.42578125" style="22" customWidth="1"/>
    <col min="4609" max="4609" width="4.85546875" style="22" customWidth="1"/>
    <col min="4610" max="4610" width="29.85546875" style="22" customWidth="1"/>
    <col min="4611" max="4611" width="5.42578125" style="22" customWidth="1"/>
    <col min="4612" max="4612" width="6.5703125" style="22" customWidth="1"/>
    <col min="4613" max="4613" width="7.42578125" style="22" customWidth="1"/>
    <col min="4614" max="4614" width="36.5703125" style="22" customWidth="1"/>
    <col min="4615" max="4615" width="15.7109375" style="22" customWidth="1"/>
    <col min="4616" max="4863" width="9.140625" style="22"/>
    <col min="4864" max="4864" width="11.42578125" style="22" customWidth="1"/>
    <col min="4865" max="4865" width="4.85546875" style="22" customWidth="1"/>
    <col min="4866" max="4866" width="29.85546875" style="22" customWidth="1"/>
    <col min="4867" max="4867" width="5.42578125" style="22" customWidth="1"/>
    <col min="4868" max="4868" width="6.5703125" style="22" customWidth="1"/>
    <col min="4869" max="4869" width="7.42578125" style="22" customWidth="1"/>
    <col min="4870" max="4870" width="36.5703125" style="22" customWidth="1"/>
    <col min="4871" max="4871" width="15.7109375" style="22" customWidth="1"/>
    <col min="4872" max="5119" width="9.140625" style="22"/>
    <col min="5120" max="5120" width="11.42578125" style="22" customWidth="1"/>
    <col min="5121" max="5121" width="4.85546875" style="22" customWidth="1"/>
    <col min="5122" max="5122" width="29.85546875" style="22" customWidth="1"/>
    <col min="5123" max="5123" width="5.42578125" style="22" customWidth="1"/>
    <col min="5124" max="5124" width="6.5703125" style="22" customWidth="1"/>
    <col min="5125" max="5125" width="7.42578125" style="22" customWidth="1"/>
    <col min="5126" max="5126" width="36.5703125" style="22" customWidth="1"/>
    <col min="5127" max="5127" width="15.7109375" style="22" customWidth="1"/>
    <col min="5128" max="5375" width="9.140625" style="22"/>
    <col min="5376" max="5376" width="11.42578125" style="22" customWidth="1"/>
    <col min="5377" max="5377" width="4.85546875" style="22" customWidth="1"/>
    <col min="5378" max="5378" width="29.85546875" style="22" customWidth="1"/>
    <col min="5379" max="5379" width="5.42578125" style="22" customWidth="1"/>
    <col min="5380" max="5380" width="6.5703125" style="22" customWidth="1"/>
    <col min="5381" max="5381" width="7.42578125" style="22" customWidth="1"/>
    <col min="5382" max="5382" width="36.5703125" style="22" customWidth="1"/>
    <col min="5383" max="5383" width="15.7109375" style="22" customWidth="1"/>
    <col min="5384" max="5631" width="9.140625" style="22"/>
    <col min="5632" max="5632" width="11.42578125" style="22" customWidth="1"/>
    <col min="5633" max="5633" width="4.85546875" style="22" customWidth="1"/>
    <col min="5634" max="5634" width="29.85546875" style="22" customWidth="1"/>
    <col min="5635" max="5635" width="5.42578125" style="22" customWidth="1"/>
    <col min="5636" max="5636" width="6.5703125" style="22" customWidth="1"/>
    <col min="5637" max="5637" width="7.42578125" style="22" customWidth="1"/>
    <col min="5638" max="5638" width="36.5703125" style="22" customWidth="1"/>
    <col min="5639" max="5639" width="15.7109375" style="22" customWidth="1"/>
    <col min="5640" max="5887" width="9.140625" style="22"/>
    <col min="5888" max="5888" width="11.42578125" style="22" customWidth="1"/>
    <col min="5889" max="5889" width="4.85546875" style="22" customWidth="1"/>
    <col min="5890" max="5890" width="29.85546875" style="22" customWidth="1"/>
    <col min="5891" max="5891" width="5.42578125" style="22" customWidth="1"/>
    <col min="5892" max="5892" width="6.5703125" style="22" customWidth="1"/>
    <col min="5893" max="5893" width="7.42578125" style="22" customWidth="1"/>
    <col min="5894" max="5894" width="36.5703125" style="22" customWidth="1"/>
    <col min="5895" max="5895" width="15.7109375" style="22" customWidth="1"/>
    <col min="5896" max="6143" width="9.140625" style="22"/>
    <col min="6144" max="6144" width="11.42578125" style="22" customWidth="1"/>
    <col min="6145" max="6145" width="4.85546875" style="22" customWidth="1"/>
    <col min="6146" max="6146" width="29.85546875" style="22" customWidth="1"/>
    <col min="6147" max="6147" width="5.42578125" style="22" customWidth="1"/>
    <col min="6148" max="6148" width="6.5703125" style="22" customWidth="1"/>
    <col min="6149" max="6149" width="7.42578125" style="22" customWidth="1"/>
    <col min="6150" max="6150" width="36.5703125" style="22" customWidth="1"/>
    <col min="6151" max="6151" width="15.7109375" style="22" customWidth="1"/>
    <col min="6152" max="6399" width="9.140625" style="22"/>
    <col min="6400" max="6400" width="11.42578125" style="22" customWidth="1"/>
    <col min="6401" max="6401" width="4.85546875" style="22" customWidth="1"/>
    <col min="6402" max="6402" width="29.85546875" style="22" customWidth="1"/>
    <col min="6403" max="6403" width="5.42578125" style="22" customWidth="1"/>
    <col min="6404" max="6404" width="6.5703125" style="22" customWidth="1"/>
    <col min="6405" max="6405" width="7.42578125" style="22" customWidth="1"/>
    <col min="6406" max="6406" width="36.5703125" style="22" customWidth="1"/>
    <col min="6407" max="6407" width="15.7109375" style="22" customWidth="1"/>
    <col min="6408" max="6655" width="9.140625" style="22"/>
    <col min="6656" max="6656" width="11.42578125" style="22" customWidth="1"/>
    <col min="6657" max="6657" width="4.85546875" style="22" customWidth="1"/>
    <col min="6658" max="6658" width="29.85546875" style="22" customWidth="1"/>
    <col min="6659" max="6659" width="5.42578125" style="22" customWidth="1"/>
    <col min="6660" max="6660" width="6.5703125" style="22" customWidth="1"/>
    <col min="6661" max="6661" width="7.42578125" style="22" customWidth="1"/>
    <col min="6662" max="6662" width="36.5703125" style="22" customWidth="1"/>
    <col min="6663" max="6663" width="15.7109375" style="22" customWidth="1"/>
    <col min="6664" max="6911" width="9.140625" style="22"/>
    <col min="6912" max="6912" width="11.42578125" style="22" customWidth="1"/>
    <col min="6913" max="6913" width="4.85546875" style="22" customWidth="1"/>
    <col min="6914" max="6914" width="29.85546875" style="22" customWidth="1"/>
    <col min="6915" max="6915" width="5.42578125" style="22" customWidth="1"/>
    <col min="6916" max="6916" width="6.5703125" style="22" customWidth="1"/>
    <col min="6917" max="6917" width="7.42578125" style="22" customWidth="1"/>
    <col min="6918" max="6918" width="36.5703125" style="22" customWidth="1"/>
    <col min="6919" max="6919" width="15.7109375" style="22" customWidth="1"/>
    <col min="6920" max="7167" width="9.140625" style="22"/>
    <col min="7168" max="7168" width="11.42578125" style="22" customWidth="1"/>
    <col min="7169" max="7169" width="4.85546875" style="22" customWidth="1"/>
    <col min="7170" max="7170" width="29.85546875" style="22" customWidth="1"/>
    <col min="7171" max="7171" width="5.42578125" style="22" customWidth="1"/>
    <col min="7172" max="7172" width="6.5703125" style="22" customWidth="1"/>
    <col min="7173" max="7173" width="7.42578125" style="22" customWidth="1"/>
    <col min="7174" max="7174" width="36.5703125" style="22" customWidth="1"/>
    <col min="7175" max="7175" width="15.7109375" style="22" customWidth="1"/>
    <col min="7176" max="7423" width="9.140625" style="22"/>
    <col min="7424" max="7424" width="11.42578125" style="22" customWidth="1"/>
    <col min="7425" max="7425" width="4.85546875" style="22" customWidth="1"/>
    <col min="7426" max="7426" width="29.85546875" style="22" customWidth="1"/>
    <col min="7427" max="7427" width="5.42578125" style="22" customWidth="1"/>
    <col min="7428" max="7428" width="6.5703125" style="22" customWidth="1"/>
    <col min="7429" max="7429" width="7.42578125" style="22" customWidth="1"/>
    <col min="7430" max="7430" width="36.5703125" style="22" customWidth="1"/>
    <col min="7431" max="7431" width="15.7109375" style="22" customWidth="1"/>
    <col min="7432" max="7679" width="9.140625" style="22"/>
    <col min="7680" max="7680" width="11.42578125" style="22" customWidth="1"/>
    <col min="7681" max="7681" width="4.85546875" style="22" customWidth="1"/>
    <col min="7682" max="7682" width="29.85546875" style="22" customWidth="1"/>
    <col min="7683" max="7683" width="5.42578125" style="22" customWidth="1"/>
    <col min="7684" max="7684" width="6.5703125" style="22" customWidth="1"/>
    <col min="7685" max="7685" width="7.42578125" style="22" customWidth="1"/>
    <col min="7686" max="7686" width="36.5703125" style="22" customWidth="1"/>
    <col min="7687" max="7687" width="15.7109375" style="22" customWidth="1"/>
    <col min="7688" max="7935" width="9.140625" style="22"/>
    <col min="7936" max="7936" width="11.42578125" style="22" customWidth="1"/>
    <col min="7937" max="7937" width="4.85546875" style="22" customWidth="1"/>
    <col min="7938" max="7938" width="29.85546875" style="22" customWidth="1"/>
    <col min="7939" max="7939" width="5.42578125" style="22" customWidth="1"/>
    <col min="7940" max="7940" width="6.5703125" style="22" customWidth="1"/>
    <col min="7941" max="7941" width="7.42578125" style="22" customWidth="1"/>
    <col min="7942" max="7942" width="36.5703125" style="22" customWidth="1"/>
    <col min="7943" max="7943" width="15.7109375" style="22" customWidth="1"/>
    <col min="7944" max="8191" width="9.140625" style="22"/>
    <col min="8192" max="8192" width="11.42578125" style="22" customWidth="1"/>
    <col min="8193" max="8193" width="4.85546875" style="22" customWidth="1"/>
    <col min="8194" max="8194" width="29.85546875" style="22" customWidth="1"/>
    <col min="8195" max="8195" width="5.42578125" style="22" customWidth="1"/>
    <col min="8196" max="8196" width="6.5703125" style="22" customWidth="1"/>
    <col min="8197" max="8197" width="7.42578125" style="22" customWidth="1"/>
    <col min="8198" max="8198" width="36.5703125" style="22" customWidth="1"/>
    <col min="8199" max="8199" width="15.7109375" style="22" customWidth="1"/>
    <col min="8200" max="8447" width="9.140625" style="22"/>
    <col min="8448" max="8448" width="11.42578125" style="22" customWidth="1"/>
    <col min="8449" max="8449" width="4.85546875" style="22" customWidth="1"/>
    <col min="8450" max="8450" width="29.85546875" style="22" customWidth="1"/>
    <col min="8451" max="8451" width="5.42578125" style="22" customWidth="1"/>
    <col min="8452" max="8452" width="6.5703125" style="22" customWidth="1"/>
    <col min="8453" max="8453" width="7.42578125" style="22" customWidth="1"/>
    <col min="8454" max="8454" width="36.5703125" style="22" customWidth="1"/>
    <col min="8455" max="8455" width="15.7109375" style="22" customWidth="1"/>
    <col min="8456" max="8703" width="9.140625" style="22"/>
    <col min="8704" max="8704" width="11.42578125" style="22" customWidth="1"/>
    <col min="8705" max="8705" width="4.85546875" style="22" customWidth="1"/>
    <col min="8706" max="8706" width="29.85546875" style="22" customWidth="1"/>
    <col min="8707" max="8707" width="5.42578125" style="22" customWidth="1"/>
    <col min="8708" max="8708" width="6.5703125" style="22" customWidth="1"/>
    <col min="8709" max="8709" width="7.42578125" style="22" customWidth="1"/>
    <col min="8710" max="8710" width="36.5703125" style="22" customWidth="1"/>
    <col min="8711" max="8711" width="15.7109375" style="22" customWidth="1"/>
    <col min="8712" max="8959" width="9.140625" style="22"/>
    <col min="8960" max="8960" width="11.42578125" style="22" customWidth="1"/>
    <col min="8961" max="8961" width="4.85546875" style="22" customWidth="1"/>
    <col min="8962" max="8962" width="29.85546875" style="22" customWidth="1"/>
    <col min="8963" max="8963" width="5.42578125" style="22" customWidth="1"/>
    <col min="8964" max="8964" width="6.5703125" style="22" customWidth="1"/>
    <col min="8965" max="8965" width="7.42578125" style="22" customWidth="1"/>
    <col min="8966" max="8966" width="36.5703125" style="22" customWidth="1"/>
    <col min="8967" max="8967" width="15.7109375" style="22" customWidth="1"/>
    <col min="8968" max="9215" width="9.140625" style="22"/>
    <col min="9216" max="9216" width="11.42578125" style="22" customWidth="1"/>
    <col min="9217" max="9217" width="4.85546875" style="22" customWidth="1"/>
    <col min="9218" max="9218" width="29.85546875" style="22" customWidth="1"/>
    <col min="9219" max="9219" width="5.42578125" style="22" customWidth="1"/>
    <col min="9220" max="9220" width="6.5703125" style="22" customWidth="1"/>
    <col min="9221" max="9221" width="7.42578125" style="22" customWidth="1"/>
    <col min="9222" max="9222" width="36.5703125" style="22" customWidth="1"/>
    <col min="9223" max="9223" width="15.7109375" style="22" customWidth="1"/>
    <col min="9224" max="9471" width="9.140625" style="22"/>
    <col min="9472" max="9472" width="11.42578125" style="22" customWidth="1"/>
    <col min="9473" max="9473" width="4.85546875" style="22" customWidth="1"/>
    <col min="9474" max="9474" width="29.85546875" style="22" customWidth="1"/>
    <col min="9475" max="9475" width="5.42578125" style="22" customWidth="1"/>
    <col min="9476" max="9476" width="6.5703125" style="22" customWidth="1"/>
    <col min="9477" max="9477" width="7.42578125" style="22" customWidth="1"/>
    <col min="9478" max="9478" width="36.5703125" style="22" customWidth="1"/>
    <col min="9479" max="9479" width="15.7109375" style="22" customWidth="1"/>
    <col min="9480" max="9727" width="9.140625" style="22"/>
    <col min="9728" max="9728" width="11.42578125" style="22" customWidth="1"/>
    <col min="9729" max="9729" width="4.85546875" style="22" customWidth="1"/>
    <col min="9730" max="9730" width="29.85546875" style="22" customWidth="1"/>
    <col min="9731" max="9731" width="5.42578125" style="22" customWidth="1"/>
    <col min="9732" max="9732" width="6.5703125" style="22" customWidth="1"/>
    <col min="9733" max="9733" width="7.42578125" style="22" customWidth="1"/>
    <col min="9734" max="9734" width="36.5703125" style="22" customWidth="1"/>
    <col min="9735" max="9735" width="15.7109375" style="22" customWidth="1"/>
    <col min="9736" max="9983" width="9.140625" style="22"/>
    <col min="9984" max="9984" width="11.42578125" style="22" customWidth="1"/>
    <col min="9985" max="9985" width="4.85546875" style="22" customWidth="1"/>
    <col min="9986" max="9986" width="29.85546875" style="22" customWidth="1"/>
    <col min="9987" max="9987" width="5.42578125" style="22" customWidth="1"/>
    <col min="9988" max="9988" width="6.5703125" style="22" customWidth="1"/>
    <col min="9989" max="9989" width="7.42578125" style="22" customWidth="1"/>
    <col min="9990" max="9990" width="36.5703125" style="22" customWidth="1"/>
    <col min="9991" max="9991" width="15.7109375" style="22" customWidth="1"/>
    <col min="9992" max="10239" width="9.140625" style="22"/>
    <col min="10240" max="10240" width="11.42578125" style="22" customWidth="1"/>
    <col min="10241" max="10241" width="4.85546875" style="22" customWidth="1"/>
    <col min="10242" max="10242" width="29.85546875" style="22" customWidth="1"/>
    <col min="10243" max="10243" width="5.42578125" style="22" customWidth="1"/>
    <col min="10244" max="10244" width="6.5703125" style="22" customWidth="1"/>
    <col min="10245" max="10245" width="7.42578125" style="22" customWidth="1"/>
    <col min="10246" max="10246" width="36.5703125" style="22" customWidth="1"/>
    <col min="10247" max="10247" width="15.7109375" style="22" customWidth="1"/>
    <col min="10248" max="10495" width="9.140625" style="22"/>
    <col min="10496" max="10496" width="11.42578125" style="22" customWidth="1"/>
    <col min="10497" max="10497" width="4.85546875" style="22" customWidth="1"/>
    <col min="10498" max="10498" width="29.85546875" style="22" customWidth="1"/>
    <col min="10499" max="10499" width="5.42578125" style="22" customWidth="1"/>
    <col min="10500" max="10500" width="6.5703125" style="22" customWidth="1"/>
    <col min="10501" max="10501" width="7.42578125" style="22" customWidth="1"/>
    <col min="10502" max="10502" width="36.5703125" style="22" customWidth="1"/>
    <col min="10503" max="10503" width="15.7109375" style="22" customWidth="1"/>
    <col min="10504" max="10751" width="9.140625" style="22"/>
    <col min="10752" max="10752" width="11.42578125" style="22" customWidth="1"/>
    <col min="10753" max="10753" width="4.85546875" style="22" customWidth="1"/>
    <col min="10754" max="10754" width="29.85546875" style="22" customWidth="1"/>
    <col min="10755" max="10755" width="5.42578125" style="22" customWidth="1"/>
    <col min="10756" max="10756" width="6.5703125" style="22" customWidth="1"/>
    <col min="10757" max="10757" width="7.42578125" style="22" customWidth="1"/>
    <col min="10758" max="10758" width="36.5703125" style="22" customWidth="1"/>
    <col min="10759" max="10759" width="15.7109375" style="22" customWidth="1"/>
    <col min="10760" max="11007" width="9.140625" style="22"/>
    <col min="11008" max="11008" width="11.42578125" style="22" customWidth="1"/>
    <col min="11009" max="11009" width="4.85546875" style="22" customWidth="1"/>
    <col min="11010" max="11010" width="29.85546875" style="22" customWidth="1"/>
    <col min="11011" max="11011" width="5.42578125" style="22" customWidth="1"/>
    <col min="11012" max="11012" width="6.5703125" style="22" customWidth="1"/>
    <col min="11013" max="11013" width="7.42578125" style="22" customWidth="1"/>
    <col min="11014" max="11014" width="36.5703125" style="22" customWidth="1"/>
    <col min="11015" max="11015" width="15.7109375" style="22" customWidth="1"/>
    <col min="11016" max="11263" width="9.140625" style="22"/>
    <col min="11264" max="11264" width="11.42578125" style="22" customWidth="1"/>
    <col min="11265" max="11265" width="4.85546875" style="22" customWidth="1"/>
    <col min="11266" max="11266" width="29.85546875" style="22" customWidth="1"/>
    <col min="11267" max="11267" width="5.42578125" style="22" customWidth="1"/>
    <col min="11268" max="11268" width="6.5703125" style="22" customWidth="1"/>
    <col min="11269" max="11269" width="7.42578125" style="22" customWidth="1"/>
    <col min="11270" max="11270" width="36.5703125" style="22" customWidth="1"/>
    <col min="11271" max="11271" width="15.7109375" style="22" customWidth="1"/>
    <col min="11272" max="11519" width="9.140625" style="22"/>
    <col min="11520" max="11520" width="11.42578125" style="22" customWidth="1"/>
    <col min="11521" max="11521" width="4.85546875" style="22" customWidth="1"/>
    <col min="11522" max="11522" width="29.85546875" style="22" customWidth="1"/>
    <col min="11523" max="11523" width="5.42578125" style="22" customWidth="1"/>
    <col min="11524" max="11524" width="6.5703125" style="22" customWidth="1"/>
    <col min="11525" max="11525" width="7.42578125" style="22" customWidth="1"/>
    <col min="11526" max="11526" width="36.5703125" style="22" customWidth="1"/>
    <col min="11527" max="11527" width="15.7109375" style="22" customWidth="1"/>
    <col min="11528" max="11775" width="9.140625" style="22"/>
    <col min="11776" max="11776" width="11.42578125" style="22" customWidth="1"/>
    <col min="11777" max="11777" width="4.85546875" style="22" customWidth="1"/>
    <col min="11778" max="11778" width="29.85546875" style="22" customWidth="1"/>
    <col min="11779" max="11779" width="5.42578125" style="22" customWidth="1"/>
    <col min="11780" max="11780" width="6.5703125" style="22" customWidth="1"/>
    <col min="11781" max="11781" width="7.42578125" style="22" customWidth="1"/>
    <col min="11782" max="11782" width="36.5703125" style="22" customWidth="1"/>
    <col min="11783" max="11783" width="15.7109375" style="22" customWidth="1"/>
    <col min="11784" max="12031" width="9.140625" style="22"/>
    <col min="12032" max="12032" width="11.42578125" style="22" customWidth="1"/>
    <col min="12033" max="12033" width="4.85546875" style="22" customWidth="1"/>
    <col min="12034" max="12034" width="29.85546875" style="22" customWidth="1"/>
    <col min="12035" max="12035" width="5.42578125" style="22" customWidth="1"/>
    <col min="12036" max="12036" width="6.5703125" style="22" customWidth="1"/>
    <col min="12037" max="12037" width="7.42578125" style="22" customWidth="1"/>
    <col min="12038" max="12038" width="36.5703125" style="22" customWidth="1"/>
    <col min="12039" max="12039" width="15.7109375" style="22" customWidth="1"/>
    <col min="12040" max="12287" width="9.140625" style="22"/>
    <col min="12288" max="12288" width="11.42578125" style="22" customWidth="1"/>
    <col min="12289" max="12289" width="4.85546875" style="22" customWidth="1"/>
    <col min="12290" max="12290" width="29.85546875" style="22" customWidth="1"/>
    <col min="12291" max="12291" width="5.42578125" style="22" customWidth="1"/>
    <col min="12292" max="12292" width="6.5703125" style="22" customWidth="1"/>
    <col min="12293" max="12293" width="7.42578125" style="22" customWidth="1"/>
    <col min="12294" max="12294" width="36.5703125" style="22" customWidth="1"/>
    <col min="12295" max="12295" width="15.7109375" style="22" customWidth="1"/>
    <col min="12296" max="12543" width="9.140625" style="22"/>
    <col min="12544" max="12544" width="11.42578125" style="22" customWidth="1"/>
    <col min="12545" max="12545" width="4.85546875" style="22" customWidth="1"/>
    <col min="12546" max="12546" width="29.85546875" style="22" customWidth="1"/>
    <col min="12547" max="12547" width="5.42578125" style="22" customWidth="1"/>
    <col min="12548" max="12548" width="6.5703125" style="22" customWidth="1"/>
    <col min="12549" max="12549" width="7.42578125" style="22" customWidth="1"/>
    <col min="12550" max="12550" width="36.5703125" style="22" customWidth="1"/>
    <col min="12551" max="12551" width="15.7109375" style="22" customWidth="1"/>
    <col min="12552" max="12799" width="9.140625" style="22"/>
    <col min="12800" max="12800" width="11.42578125" style="22" customWidth="1"/>
    <col min="12801" max="12801" width="4.85546875" style="22" customWidth="1"/>
    <col min="12802" max="12802" width="29.85546875" style="22" customWidth="1"/>
    <col min="12803" max="12803" width="5.42578125" style="22" customWidth="1"/>
    <col min="12804" max="12804" width="6.5703125" style="22" customWidth="1"/>
    <col min="12805" max="12805" width="7.42578125" style="22" customWidth="1"/>
    <col min="12806" max="12806" width="36.5703125" style="22" customWidth="1"/>
    <col min="12807" max="12807" width="15.7109375" style="22" customWidth="1"/>
    <col min="12808" max="13055" width="9.140625" style="22"/>
    <col min="13056" max="13056" width="11.42578125" style="22" customWidth="1"/>
    <col min="13057" max="13057" width="4.85546875" style="22" customWidth="1"/>
    <col min="13058" max="13058" width="29.85546875" style="22" customWidth="1"/>
    <col min="13059" max="13059" width="5.42578125" style="22" customWidth="1"/>
    <col min="13060" max="13060" width="6.5703125" style="22" customWidth="1"/>
    <col min="13061" max="13061" width="7.42578125" style="22" customWidth="1"/>
    <col min="13062" max="13062" width="36.5703125" style="22" customWidth="1"/>
    <col min="13063" max="13063" width="15.7109375" style="22" customWidth="1"/>
    <col min="13064" max="13311" width="9.140625" style="22"/>
    <col min="13312" max="13312" width="11.42578125" style="22" customWidth="1"/>
    <col min="13313" max="13313" width="4.85546875" style="22" customWidth="1"/>
    <col min="13314" max="13314" width="29.85546875" style="22" customWidth="1"/>
    <col min="13315" max="13315" width="5.42578125" style="22" customWidth="1"/>
    <col min="13316" max="13316" width="6.5703125" style="22" customWidth="1"/>
    <col min="13317" max="13317" width="7.42578125" style="22" customWidth="1"/>
    <col min="13318" max="13318" width="36.5703125" style="22" customWidth="1"/>
    <col min="13319" max="13319" width="15.7109375" style="22" customWidth="1"/>
    <col min="13320" max="13567" width="9.140625" style="22"/>
    <col min="13568" max="13568" width="11.42578125" style="22" customWidth="1"/>
    <col min="13569" max="13569" width="4.85546875" style="22" customWidth="1"/>
    <col min="13570" max="13570" width="29.85546875" style="22" customWidth="1"/>
    <col min="13571" max="13571" width="5.42578125" style="22" customWidth="1"/>
    <col min="13572" max="13572" width="6.5703125" style="22" customWidth="1"/>
    <col min="13573" max="13573" width="7.42578125" style="22" customWidth="1"/>
    <col min="13574" max="13574" width="36.5703125" style="22" customWidth="1"/>
    <col min="13575" max="13575" width="15.7109375" style="22" customWidth="1"/>
    <col min="13576" max="13823" width="9.140625" style="22"/>
    <col min="13824" max="13824" width="11.42578125" style="22" customWidth="1"/>
    <col min="13825" max="13825" width="4.85546875" style="22" customWidth="1"/>
    <col min="13826" max="13826" width="29.85546875" style="22" customWidth="1"/>
    <col min="13827" max="13827" width="5.42578125" style="22" customWidth="1"/>
    <col min="13828" max="13828" width="6.5703125" style="22" customWidth="1"/>
    <col min="13829" max="13829" width="7.42578125" style="22" customWidth="1"/>
    <col min="13830" max="13830" width="36.5703125" style="22" customWidth="1"/>
    <col min="13831" max="13831" width="15.7109375" style="22" customWidth="1"/>
    <col min="13832" max="14079" width="9.140625" style="22"/>
    <col min="14080" max="14080" width="11.42578125" style="22" customWidth="1"/>
    <col min="14081" max="14081" width="4.85546875" style="22" customWidth="1"/>
    <col min="14082" max="14082" width="29.85546875" style="22" customWidth="1"/>
    <col min="14083" max="14083" width="5.42578125" style="22" customWidth="1"/>
    <col min="14084" max="14084" width="6.5703125" style="22" customWidth="1"/>
    <col min="14085" max="14085" width="7.42578125" style="22" customWidth="1"/>
    <col min="14086" max="14086" width="36.5703125" style="22" customWidth="1"/>
    <col min="14087" max="14087" width="15.7109375" style="22" customWidth="1"/>
    <col min="14088" max="14335" width="9.140625" style="22"/>
    <col min="14336" max="14336" width="11.42578125" style="22" customWidth="1"/>
    <col min="14337" max="14337" width="4.85546875" style="22" customWidth="1"/>
    <col min="14338" max="14338" width="29.85546875" style="22" customWidth="1"/>
    <col min="14339" max="14339" width="5.42578125" style="22" customWidth="1"/>
    <col min="14340" max="14340" width="6.5703125" style="22" customWidth="1"/>
    <col min="14341" max="14341" width="7.42578125" style="22" customWidth="1"/>
    <col min="14342" max="14342" width="36.5703125" style="22" customWidth="1"/>
    <col min="14343" max="14343" width="15.7109375" style="22" customWidth="1"/>
    <col min="14344" max="14591" width="9.140625" style="22"/>
    <col min="14592" max="14592" width="11.42578125" style="22" customWidth="1"/>
    <col min="14593" max="14593" width="4.85546875" style="22" customWidth="1"/>
    <col min="14594" max="14594" width="29.85546875" style="22" customWidth="1"/>
    <col min="14595" max="14595" width="5.42578125" style="22" customWidth="1"/>
    <col min="14596" max="14596" width="6.5703125" style="22" customWidth="1"/>
    <col min="14597" max="14597" width="7.42578125" style="22" customWidth="1"/>
    <col min="14598" max="14598" width="36.5703125" style="22" customWidth="1"/>
    <col min="14599" max="14599" width="15.7109375" style="22" customWidth="1"/>
    <col min="14600" max="14847" width="9.140625" style="22"/>
    <col min="14848" max="14848" width="11.42578125" style="22" customWidth="1"/>
    <col min="14849" max="14849" width="4.85546875" style="22" customWidth="1"/>
    <col min="14850" max="14850" width="29.85546875" style="22" customWidth="1"/>
    <col min="14851" max="14851" width="5.42578125" style="22" customWidth="1"/>
    <col min="14852" max="14852" width="6.5703125" style="22" customWidth="1"/>
    <col min="14853" max="14853" width="7.42578125" style="22" customWidth="1"/>
    <col min="14854" max="14854" width="36.5703125" style="22" customWidth="1"/>
    <col min="14855" max="14855" width="15.7109375" style="22" customWidth="1"/>
    <col min="14856" max="15103" width="9.140625" style="22"/>
    <col min="15104" max="15104" width="11.42578125" style="22" customWidth="1"/>
    <col min="15105" max="15105" width="4.85546875" style="22" customWidth="1"/>
    <col min="15106" max="15106" width="29.85546875" style="22" customWidth="1"/>
    <col min="15107" max="15107" width="5.42578125" style="22" customWidth="1"/>
    <col min="15108" max="15108" width="6.5703125" style="22" customWidth="1"/>
    <col min="15109" max="15109" width="7.42578125" style="22" customWidth="1"/>
    <col min="15110" max="15110" width="36.5703125" style="22" customWidth="1"/>
    <col min="15111" max="15111" width="15.7109375" style="22" customWidth="1"/>
    <col min="15112" max="15359" width="9.140625" style="22"/>
    <col min="15360" max="15360" width="11.42578125" style="22" customWidth="1"/>
    <col min="15361" max="15361" width="4.85546875" style="22" customWidth="1"/>
    <col min="15362" max="15362" width="29.85546875" style="22" customWidth="1"/>
    <col min="15363" max="15363" width="5.42578125" style="22" customWidth="1"/>
    <col min="15364" max="15364" width="6.5703125" style="22" customWidth="1"/>
    <col min="15365" max="15365" width="7.42578125" style="22" customWidth="1"/>
    <col min="15366" max="15366" width="36.5703125" style="22" customWidth="1"/>
    <col min="15367" max="15367" width="15.7109375" style="22" customWidth="1"/>
    <col min="15368" max="15615" width="9.140625" style="22"/>
    <col min="15616" max="15616" width="11.42578125" style="22" customWidth="1"/>
    <col min="15617" max="15617" width="4.85546875" style="22" customWidth="1"/>
    <col min="15618" max="15618" width="29.85546875" style="22" customWidth="1"/>
    <col min="15619" max="15619" width="5.42578125" style="22" customWidth="1"/>
    <col min="15620" max="15620" width="6.5703125" style="22" customWidth="1"/>
    <col min="15621" max="15621" width="7.42578125" style="22" customWidth="1"/>
    <col min="15622" max="15622" width="36.5703125" style="22" customWidth="1"/>
    <col min="15623" max="15623" width="15.7109375" style="22" customWidth="1"/>
    <col min="15624" max="15871" width="9.140625" style="22"/>
    <col min="15872" max="15872" width="11.42578125" style="22" customWidth="1"/>
    <col min="15873" max="15873" width="4.85546875" style="22" customWidth="1"/>
    <col min="15874" max="15874" width="29.85546875" style="22" customWidth="1"/>
    <col min="15875" max="15875" width="5.42578125" style="22" customWidth="1"/>
    <col min="15876" max="15876" width="6.5703125" style="22" customWidth="1"/>
    <col min="15877" max="15877" width="7.42578125" style="22" customWidth="1"/>
    <col min="15878" max="15878" width="36.5703125" style="22" customWidth="1"/>
    <col min="15879" max="15879" width="15.7109375" style="22" customWidth="1"/>
    <col min="15880" max="16127" width="9.140625" style="22"/>
    <col min="16128" max="16128" width="11.42578125" style="22" customWidth="1"/>
    <col min="16129" max="16129" width="4.85546875" style="22" customWidth="1"/>
    <col min="16130" max="16130" width="29.85546875" style="22" customWidth="1"/>
    <col min="16131" max="16131" width="5.42578125" style="22" customWidth="1"/>
    <col min="16132" max="16132" width="6.5703125" style="22" customWidth="1"/>
    <col min="16133" max="16133" width="7.42578125" style="22" customWidth="1"/>
    <col min="16134" max="16134" width="36.5703125" style="22" customWidth="1"/>
    <col min="16135" max="16135" width="15.7109375" style="22" customWidth="1"/>
    <col min="16136" max="16382" width="9.140625" style="22"/>
    <col min="16383" max="16384" width="9.140625" style="22" customWidth="1"/>
  </cols>
  <sheetData>
    <row r="1" spans="1:7" ht="15" customHeight="1">
      <c r="B1" s="69"/>
      <c r="C1" s="313" t="s">
        <v>123</v>
      </c>
      <c r="D1" s="313"/>
      <c r="E1" s="313"/>
      <c r="F1" s="313"/>
      <c r="G1" s="313"/>
    </row>
    <row r="2" spans="1:7" ht="15" customHeight="1">
      <c r="B2" s="69"/>
      <c r="C2" s="314" t="s">
        <v>124</v>
      </c>
      <c r="D2" s="314"/>
      <c r="E2" s="314"/>
      <c r="F2" s="314"/>
      <c r="G2" s="314"/>
    </row>
    <row r="3" spans="1:7" ht="19.5" customHeight="1">
      <c r="B3" s="69"/>
      <c r="C3" s="31"/>
      <c r="D3" s="68"/>
      <c r="E3" s="68"/>
      <c r="F3" s="68"/>
      <c r="G3" s="68"/>
    </row>
    <row r="4" spans="1:7" ht="30.75" customHeight="1">
      <c r="A4" s="318" t="s">
        <v>100</v>
      </c>
      <c r="B4" s="318"/>
      <c r="C4" s="318"/>
      <c r="D4" s="318"/>
      <c r="E4" s="318"/>
      <c r="F4" s="318"/>
      <c r="G4" s="318"/>
    </row>
    <row r="5" spans="1:7" s="28" customFormat="1" ht="15" customHeight="1">
      <c r="A5" s="319" t="s">
        <v>125</v>
      </c>
      <c r="B5" s="319"/>
      <c r="C5" s="319"/>
      <c r="D5" s="319"/>
      <c r="E5" s="319"/>
      <c r="F5" s="319"/>
      <c r="G5" s="319"/>
    </row>
    <row r="6" spans="1:7">
      <c r="A6" s="65" t="s">
        <v>99</v>
      </c>
      <c r="B6" s="67" t="s">
        <v>98</v>
      </c>
      <c r="C6" s="66" t="s">
        <v>97</v>
      </c>
      <c r="D6" s="65" t="s">
        <v>96</v>
      </c>
      <c r="E6" s="65" t="s">
        <v>95</v>
      </c>
      <c r="F6" s="112" t="s">
        <v>0</v>
      </c>
      <c r="G6" s="65" t="s">
        <v>104</v>
      </c>
    </row>
    <row r="7" spans="1:7">
      <c r="A7" s="64" t="s">
        <v>46</v>
      </c>
      <c r="B7" s="64" t="s">
        <v>43</v>
      </c>
      <c r="C7" s="63" t="s">
        <v>56</v>
      </c>
      <c r="D7" s="62" t="s">
        <v>55</v>
      </c>
      <c r="E7" s="62" t="s">
        <v>33</v>
      </c>
      <c r="F7" s="113" t="s">
        <v>54</v>
      </c>
      <c r="G7" s="62" t="s">
        <v>53</v>
      </c>
    </row>
    <row r="8" spans="1:7">
      <c r="A8" s="61">
        <v>1</v>
      </c>
      <c r="B8" s="60" t="s">
        <v>94</v>
      </c>
      <c r="C8" s="59"/>
      <c r="D8" s="58"/>
      <c r="E8" s="58"/>
      <c r="F8" s="114"/>
      <c r="G8" s="122">
        <f>SUM(G9:G10)</f>
        <v>13523.77</v>
      </c>
    </row>
    <row r="9" spans="1:7" s="28" customFormat="1" ht="40.5" customHeight="1">
      <c r="A9" s="320"/>
      <c r="B9" s="97" t="s">
        <v>46</v>
      </c>
      <c r="C9" s="107" t="s">
        <v>165</v>
      </c>
      <c r="D9" s="39" t="s">
        <v>32</v>
      </c>
      <c r="E9" s="39" t="s">
        <v>169</v>
      </c>
      <c r="F9" s="115" t="s">
        <v>37</v>
      </c>
      <c r="G9" s="123">
        <v>13023.77</v>
      </c>
    </row>
    <row r="10" spans="1:7" s="32" customFormat="1" ht="21.75" customHeight="1">
      <c r="A10" s="320"/>
      <c r="B10" s="45" t="s">
        <v>43</v>
      </c>
      <c r="C10" s="105" t="s">
        <v>45</v>
      </c>
      <c r="D10" s="39" t="s">
        <v>32</v>
      </c>
      <c r="E10" s="39" t="s">
        <v>44</v>
      </c>
      <c r="F10" s="115" t="s">
        <v>34</v>
      </c>
      <c r="G10" s="123">
        <v>500</v>
      </c>
    </row>
    <row r="11" spans="1:7" s="32" customFormat="1">
      <c r="A11" s="44" t="s">
        <v>43</v>
      </c>
      <c r="B11" s="55" t="s">
        <v>93</v>
      </c>
      <c r="C11" s="100"/>
      <c r="D11" s="42"/>
      <c r="E11" s="42"/>
      <c r="F11" s="116"/>
      <c r="G11" s="124">
        <f>SUM(G12:G21)</f>
        <v>48646.67</v>
      </c>
    </row>
    <row r="12" spans="1:7" s="32" customFormat="1" ht="27" customHeight="1">
      <c r="A12" s="321"/>
      <c r="B12" s="73" t="s">
        <v>46</v>
      </c>
      <c r="C12" s="106" t="s">
        <v>126</v>
      </c>
      <c r="D12" s="57" t="s">
        <v>52</v>
      </c>
      <c r="E12" s="57" t="s">
        <v>51</v>
      </c>
      <c r="F12" s="117" t="s">
        <v>30</v>
      </c>
      <c r="G12" s="125">
        <v>13000</v>
      </c>
    </row>
    <row r="13" spans="1:7" s="32" customFormat="1" ht="27" customHeight="1">
      <c r="A13" s="321"/>
      <c r="B13" s="95"/>
      <c r="C13" s="106" t="s">
        <v>127</v>
      </c>
      <c r="D13" s="57" t="s">
        <v>52</v>
      </c>
      <c r="E13" s="57" t="s">
        <v>51</v>
      </c>
      <c r="F13" s="117" t="s">
        <v>37</v>
      </c>
      <c r="G13" s="125">
        <v>10000</v>
      </c>
    </row>
    <row r="14" spans="1:7" s="32" customFormat="1" ht="39.75" customHeight="1">
      <c r="A14" s="321"/>
      <c r="B14" s="45" t="s">
        <v>43</v>
      </c>
      <c r="C14" s="106" t="s">
        <v>128</v>
      </c>
      <c r="D14" s="57" t="s">
        <v>36</v>
      </c>
      <c r="E14" s="57" t="s">
        <v>35</v>
      </c>
      <c r="F14" s="117" t="s">
        <v>34</v>
      </c>
      <c r="G14" s="125">
        <v>10000</v>
      </c>
    </row>
    <row r="15" spans="1:7" s="32" customFormat="1" ht="22.5" customHeight="1">
      <c r="A15" s="321"/>
      <c r="B15" s="322" t="s">
        <v>56</v>
      </c>
      <c r="C15" s="293" t="s">
        <v>40</v>
      </c>
      <c r="D15" s="57" t="s">
        <v>39</v>
      </c>
      <c r="E15" s="57" t="s">
        <v>38</v>
      </c>
      <c r="F15" s="117" t="s">
        <v>34</v>
      </c>
      <c r="G15" s="125">
        <v>500</v>
      </c>
    </row>
    <row r="16" spans="1:7" s="52" customFormat="1" ht="15" customHeight="1">
      <c r="A16" s="321"/>
      <c r="B16" s="323"/>
      <c r="C16" s="293"/>
      <c r="D16" s="57" t="s">
        <v>39</v>
      </c>
      <c r="E16" s="57" t="s">
        <v>38</v>
      </c>
      <c r="F16" s="117" t="s">
        <v>37</v>
      </c>
      <c r="G16" s="125">
        <v>4300</v>
      </c>
    </row>
    <row r="17" spans="1:15" s="52" customFormat="1" ht="39.75" customHeight="1">
      <c r="A17" s="321"/>
      <c r="B17" s="90" t="s">
        <v>33</v>
      </c>
      <c r="C17" s="106" t="s">
        <v>121</v>
      </c>
      <c r="D17" s="57" t="s">
        <v>39</v>
      </c>
      <c r="E17" s="57" t="s">
        <v>38</v>
      </c>
      <c r="F17" s="117" t="s">
        <v>34</v>
      </c>
      <c r="G17" s="125">
        <v>5000</v>
      </c>
    </row>
    <row r="18" spans="1:15" s="52" customFormat="1" ht="37.5" customHeight="1">
      <c r="A18" s="321"/>
      <c r="B18" s="45" t="s">
        <v>54</v>
      </c>
      <c r="C18" s="106" t="s">
        <v>129</v>
      </c>
      <c r="D18" s="57" t="s">
        <v>42</v>
      </c>
      <c r="E18" s="57" t="s">
        <v>66</v>
      </c>
      <c r="F18" s="117" t="s">
        <v>37</v>
      </c>
      <c r="G18" s="125">
        <v>2000</v>
      </c>
    </row>
    <row r="19" spans="1:15" s="52" customFormat="1" ht="37.5" customHeight="1">
      <c r="A19" s="321"/>
      <c r="B19" s="95" t="s">
        <v>53</v>
      </c>
      <c r="C19" s="106" t="s">
        <v>131</v>
      </c>
      <c r="D19" s="57" t="s">
        <v>42</v>
      </c>
      <c r="E19" s="57" t="s">
        <v>66</v>
      </c>
      <c r="F19" s="117" t="s">
        <v>37</v>
      </c>
      <c r="G19" s="125">
        <v>2300</v>
      </c>
    </row>
    <row r="20" spans="1:15" s="52" customFormat="1" ht="37.5" customHeight="1">
      <c r="A20" s="321"/>
      <c r="B20" s="95" t="s">
        <v>50</v>
      </c>
      <c r="C20" s="106" t="s">
        <v>132</v>
      </c>
      <c r="D20" s="57" t="s">
        <v>32</v>
      </c>
      <c r="E20" s="57" t="s">
        <v>44</v>
      </c>
      <c r="F20" s="117" t="s">
        <v>37</v>
      </c>
      <c r="G20" s="125">
        <v>1300</v>
      </c>
    </row>
    <row r="21" spans="1:15" s="52" customFormat="1" ht="34.5" customHeight="1">
      <c r="A21" s="321"/>
      <c r="B21" s="95" t="s">
        <v>75</v>
      </c>
      <c r="C21" s="106" t="s">
        <v>130</v>
      </c>
      <c r="D21" s="57" t="s">
        <v>42</v>
      </c>
      <c r="E21" s="57" t="s">
        <v>41</v>
      </c>
      <c r="F21" s="117" t="s">
        <v>34</v>
      </c>
      <c r="G21" s="125">
        <v>246.67</v>
      </c>
    </row>
    <row r="22" spans="1:15" s="53" customFormat="1">
      <c r="A22" s="51" t="s">
        <v>56</v>
      </c>
      <c r="B22" s="55" t="s">
        <v>92</v>
      </c>
      <c r="C22" s="101"/>
      <c r="D22" s="49"/>
      <c r="E22" s="49"/>
      <c r="F22" s="118"/>
      <c r="G22" s="126">
        <f>SUM(G23:G27)</f>
        <v>44754.94</v>
      </c>
    </row>
    <row r="23" spans="1:15" s="53" customFormat="1" ht="24" customHeight="1">
      <c r="A23" s="299"/>
      <c r="B23" s="45" t="s">
        <v>46</v>
      </c>
      <c r="C23" s="96" t="s">
        <v>85</v>
      </c>
      <c r="D23" s="56" t="s">
        <v>39</v>
      </c>
      <c r="E23" s="56" t="s">
        <v>78</v>
      </c>
      <c r="F23" s="119" t="s">
        <v>34</v>
      </c>
      <c r="G23" s="127">
        <v>150</v>
      </c>
      <c r="M23" s="53" t="s">
        <v>2</v>
      </c>
    </row>
    <row r="24" spans="1:15" s="53" customFormat="1" ht="36" customHeight="1">
      <c r="A24" s="299"/>
      <c r="B24" s="45" t="s">
        <v>43</v>
      </c>
      <c r="C24" s="315" t="s">
        <v>91</v>
      </c>
      <c r="D24" s="56" t="s">
        <v>36</v>
      </c>
      <c r="E24" s="56" t="s">
        <v>35</v>
      </c>
      <c r="F24" s="119" t="s">
        <v>89</v>
      </c>
      <c r="G24" s="127">
        <v>20000</v>
      </c>
    </row>
    <row r="25" spans="1:15" s="53" customFormat="1" ht="36" customHeight="1">
      <c r="A25" s="299"/>
      <c r="B25" s="45" t="s">
        <v>56</v>
      </c>
      <c r="C25" s="316"/>
      <c r="D25" s="56" t="s">
        <v>36</v>
      </c>
      <c r="E25" s="56" t="s">
        <v>35</v>
      </c>
      <c r="F25" s="119" t="s">
        <v>34</v>
      </c>
      <c r="G25" s="127">
        <v>22604.94</v>
      </c>
    </row>
    <row r="26" spans="1:15" s="53" customFormat="1" ht="36" customHeight="1">
      <c r="A26" s="299"/>
      <c r="B26" s="95" t="s">
        <v>55</v>
      </c>
      <c r="C26" s="108" t="s">
        <v>134</v>
      </c>
      <c r="D26" s="56" t="s">
        <v>42</v>
      </c>
      <c r="E26" s="56" t="s">
        <v>66</v>
      </c>
      <c r="F26" s="119" t="s">
        <v>37</v>
      </c>
      <c r="G26" s="127">
        <v>1500</v>
      </c>
    </row>
    <row r="27" spans="1:15" s="53" customFormat="1" ht="39" customHeight="1">
      <c r="A27" s="299"/>
      <c r="B27" s="95" t="s">
        <v>33</v>
      </c>
      <c r="C27" s="106" t="s">
        <v>133</v>
      </c>
      <c r="D27" s="56" t="s">
        <v>52</v>
      </c>
      <c r="E27" s="56" t="s">
        <v>51</v>
      </c>
      <c r="F27" s="119" t="s">
        <v>34</v>
      </c>
      <c r="G27" s="127">
        <v>500</v>
      </c>
    </row>
    <row r="28" spans="1:15" s="53" customFormat="1">
      <c r="A28" s="51" t="s">
        <v>55</v>
      </c>
      <c r="B28" s="55" t="s">
        <v>90</v>
      </c>
      <c r="C28" s="101"/>
      <c r="D28" s="49"/>
      <c r="E28" s="49"/>
      <c r="F28" s="118"/>
      <c r="G28" s="126">
        <f>SUM(G29:G34)</f>
        <v>28361.010000000002</v>
      </c>
    </row>
    <row r="29" spans="1:15" s="110" customFormat="1" ht="35.25" customHeight="1">
      <c r="A29" s="300"/>
      <c r="B29" s="54" t="s">
        <v>46</v>
      </c>
      <c r="C29" s="97" t="s">
        <v>166</v>
      </c>
      <c r="D29" s="39" t="s">
        <v>32</v>
      </c>
      <c r="E29" s="39" t="s">
        <v>76</v>
      </c>
      <c r="F29" s="115" t="s">
        <v>30</v>
      </c>
      <c r="G29" s="123">
        <v>15500</v>
      </c>
    </row>
    <row r="30" spans="1:15" s="52" customFormat="1" ht="14.45" customHeight="1">
      <c r="A30" s="301"/>
      <c r="B30" s="54" t="s">
        <v>43</v>
      </c>
      <c r="C30" s="107" t="s">
        <v>45</v>
      </c>
      <c r="D30" s="39" t="s">
        <v>32</v>
      </c>
      <c r="E30" s="39" t="s">
        <v>44</v>
      </c>
      <c r="F30" s="115" t="s">
        <v>34</v>
      </c>
      <c r="G30" s="123">
        <v>1200</v>
      </c>
      <c r="H30" s="28"/>
      <c r="I30" s="28"/>
      <c r="J30" s="28"/>
      <c r="K30" s="28"/>
      <c r="L30" s="28"/>
      <c r="M30" s="28"/>
      <c r="N30" s="28"/>
      <c r="O30" s="28"/>
    </row>
    <row r="31" spans="1:15" s="52" customFormat="1" ht="24.75" customHeight="1">
      <c r="A31" s="301"/>
      <c r="B31" s="54" t="s">
        <v>56</v>
      </c>
      <c r="C31" s="107" t="s">
        <v>61</v>
      </c>
      <c r="D31" s="39" t="s">
        <v>32</v>
      </c>
      <c r="E31" s="39" t="s">
        <v>44</v>
      </c>
      <c r="F31" s="115" t="s">
        <v>37</v>
      </c>
      <c r="G31" s="123">
        <v>1500</v>
      </c>
      <c r="H31" s="28"/>
      <c r="I31" s="28"/>
      <c r="J31" s="28"/>
      <c r="K31" s="28"/>
      <c r="L31" s="28"/>
      <c r="M31" s="28"/>
      <c r="N31" s="28"/>
      <c r="O31" s="28"/>
    </row>
    <row r="32" spans="1:15" s="52" customFormat="1" ht="23.25" customHeight="1">
      <c r="A32" s="301"/>
      <c r="B32" s="54" t="s">
        <v>55</v>
      </c>
      <c r="C32" s="107" t="s">
        <v>88</v>
      </c>
      <c r="D32" s="39" t="s">
        <v>36</v>
      </c>
      <c r="E32" s="39" t="s">
        <v>35</v>
      </c>
      <c r="F32" s="115" t="s">
        <v>34</v>
      </c>
      <c r="G32" s="123">
        <v>5361.01</v>
      </c>
      <c r="H32" s="28"/>
      <c r="I32" s="28"/>
      <c r="J32" s="28"/>
      <c r="K32" s="28"/>
      <c r="L32" s="28"/>
      <c r="M32" s="28"/>
      <c r="N32" s="28"/>
      <c r="O32" s="28"/>
    </row>
    <row r="33" spans="1:15" s="52" customFormat="1" ht="23.25" customHeight="1">
      <c r="A33" s="301"/>
      <c r="B33" s="54" t="s">
        <v>33</v>
      </c>
      <c r="C33" s="107" t="s">
        <v>167</v>
      </c>
      <c r="D33" s="39" t="s">
        <v>52</v>
      </c>
      <c r="E33" s="39" t="s">
        <v>51</v>
      </c>
      <c r="F33" s="115" t="s">
        <v>89</v>
      </c>
      <c r="G33" s="123">
        <v>2000</v>
      </c>
      <c r="H33" s="28"/>
      <c r="I33" s="28"/>
      <c r="J33" s="28"/>
      <c r="K33" s="28"/>
      <c r="L33" s="28"/>
      <c r="M33" s="28"/>
      <c r="N33" s="28"/>
      <c r="O33" s="28"/>
    </row>
    <row r="34" spans="1:15" s="52" customFormat="1" ht="27.75" customHeight="1">
      <c r="A34" s="302"/>
      <c r="B34" s="54" t="s">
        <v>54</v>
      </c>
      <c r="C34" s="107" t="s">
        <v>40</v>
      </c>
      <c r="D34" s="39" t="s">
        <v>39</v>
      </c>
      <c r="E34" s="39" t="s">
        <v>38</v>
      </c>
      <c r="F34" s="115" t="s">
        <v>37</v>
      </c>
      <c r="G34" s="123">
        <v>2800</v>
      </c>
      <c r="H34" s="28"/>
      <c r="I34" s="28"/>
      <c r="J34" s="28"/>
      <c r="K34" s="28"/>
      <c r="L34" s="28"/>
      <c r="M34" s="28"/>
      <c r="N34" s="28"/>
      <c r="O34" s="28"/>
    </row>
    <row r="35" spans="1:15" s="32" customFormat="1">
      <c r="A35" s="51" t="s">
        <v>33</v>
      </c>
      <c r="B35" s="50" t="s">
        <v>87</v>
      </c>
      <c r="C35" s="102"/>
      <c r="D35" s="49"/>
      <c r="E35" s="49"/>
      <c r="F35" s="118"/>
      <c r="G35" s="126">
        <f>SUM(G36:G42)</f>
        <v>22718</v>
      </c>
    </row>
    <row r="36" spans="1:15" ht="25.5">
      <c r="A36" s="291"/>
      <c r="B36" s="45" t="s">
        <v>46</v>
      </c>
      <c r="C36" s="106" t="s">
        <v>86</v>
      </c>
      <c r="D36" s="39" t="s">
        <v>42</v>
      </c>
      <c r="E36" s="39" t="s">
        <v>41</v>
      </c>
      <c r="F36" s="115" t="s">
        <v>37</v>
      </c>
      <c r="G36" s="128">
        <v>500</v>
      </c>
    </row>
    <row r="37" spans="1:15" ht="15" customHeight="1">
      <c r="A37" s="291"/>
      <c r="B37" s="45" t="s">
        <v>43</v>
      </c>
      <c r="C37" s="105" t="s">
        <v>45</v>
      </c>
      <c r="D37" s="39" t="s">
        <v>32</v>
      </c>
      <c r="E37" s="39" t="s">
        <v>44</v>
      </c>
      <c r="F37" s="115" t="s">
        <v>34</v>
      </c>
      <c r="G37" s="128">
        <v>800</v>
      </c>
    </row>
    <row r="38" spans="1:15" ht="12.75" customHeight="1">
      <c r="A38" s="291"/>
      <c r="B38" s="45" t="s">
        <v>56</v>
      </c>
      <c r="C38" s="96" t="s">
        <v>85</v>
      </c>
      <c r="D38" s="39" t="s">
        <v>39</v>
      </c>
      <c r="E38" s="39" t="s">
        <v>78</v>
      </c>
      <c r="F38" s="115" t="s">
        <v>34</v>
      </c>
      <c r="G38" s="128">
        <v>200</v>
      </c>
    </row>
    <row r="39" spans="1:15">
      <c r="A39" s="291"/>
      <c r="B39" s="45" t="s">
        <v>33</v>
      </c>
      <c r="C39" s="106" t="s">
        <v>136</v>
      </c>
      <c r="D39" s="39" t="s">
        <v>52</v>
      </c>
      <c r="E39" s="39" t="s">
        <v>51</v>
      </c>
      <c r="F39" s="115" t="s">
        <v>30</v>
      </c>
      <c r="G39" s="128">
        <v>16418</v>
      </c>
    </row>
    <row r="40" spans="1:15">
      <c r="A40" s="93"/>
      <c r="B40" s="95" t="s">
        <v>54</v>
      </c>
      <c r="C40" s="106" t="s">
        <v>137</v>
      </c>
      <c r="D40" s="39" t="s">
        <v>52</v>
      </c>
      <c r="E40" s="39" t="s">
        <v>51</v>
      </c>
      <c r="F40" s="115" t="s">
        <v>34</v>
      </c>
      <c r="G40" s="128">
        <v>500</v>
      </c>
    </row>
    <row r="41" spans="1:15">
      <c r="A41" s="93"/>
      <c r="B41" s="95" t="s">
        <v>53</v>
      </c>
      <c r="C41" s="106" t="s">
        <v>138</v>
      </c>
      <c r="D41" s="39" t="s">
        <v>73</v>
      </c>
      <c r="E41" s="39" t="s">
        <v>72</v>
      </c>
      <c r="F41" s="115" t="s">
        <v>34</v>
      </c>
      <c r="G41" s="128">
        <v>3700</v>
      </c>
    </row>
    <row r="42" spans="1:15" ht="25.5">
      <c r="A42" s="89"/>
      <c r="B42" s="95" t="s">
        <v>50</v>
      </c>
      <c r="C42" s="105" t="s">
        <v>135</v>
      </c>
      <c r="D42" s="39" t="s">
        <v>52</v>
      </c>
      <c r="E42" s="39" t="s">
        <v>51</v>
      </c>
      <c r="F42" s="115" t="s">
        <v>34</v>
      </c>
      <c r="G42" s="128">
        <v>600</v>
      </c>
    </row>
    <row r="43" spans="1:15" s="32" customFormat="1">
      <c r="A43" s="51" t="s">
        <v>54</v>
      </c>
      <c r="B43" s="50" t="s">
        <v>84</v>
      </c>
      <c r="C43" s="102"/>
      <c r="D43" s="49" t="s">
        <v>2</v>
      </c>
      <c r="E43" s="49"/>
      <c r="F43" s="118"/>
      <c r="G43" s="126">
        <f>SUM(G44:G49)</f>
        <v>21209.95</v>
      </c>
    </row>
    <row r="44" spans="1:15" s="32" customFormat="1" ht="25.5">
      <c r="A44" s="291"/>
      <c r="B44" s="45" t="s">
        <v>43</v>
      </c>
      <c r="C44" s="106" t="s">
        <v>139</v>
      </c>
      <c r="D44" s="39" t="s">
        <v>36</v>
      </c>
      <c r="E44" s="39" t="s">
        <v>35</v>
      </c>
      <c r="F44" s="115" t="s">
        <v>34</v>
      </c>
      <c r="G44" s="129">
        <v>3000</v>
      </c>
    </row>
    <row r="45" spans="1:15" s="38" customFormat="1" ht="27" customHeight="1">
      <c r="A45" s="291"/>
      <c r="B45" s="45" t="s">
        <v>56</v>
      </c>
      <c r="C45" s="105" t="s">
        <v>141</v>
      </c>
      <c r="D45" s="39" t="s">
        <v>52</v>
      </c>
      <c r="E45" s="39" t="s">
        <v>51</v>
      </c>
      <c r="F45" s="115" t="s">
        <v>34</v>
      </c>
      <c r="G45" s="123">
        <v>1100</v>
      </c>
    </row>
    <row r="46" spans="1:15" s="38" customFormat="1" ht="15" customHeight="1">
      <c r="A46" s="291"/>
      <c r="B46" s="292" t="s">
        <v>55</v>
      </c>
      <c r="C46" s="293" t="s">
        <v>40</v>
      </c>
      <c r="D46" s="39" t="s">
        <v>39</v>
      </c>
      <c r="E46" s="39" t="s">
        <v>38</v>
      </c>
      <c r="F46" s="115" t="s">
        <v>34</v>
      </c>
      <c r="G46" s="123">
        <v>1000</v>
      </c>
    </row>
    <row r="47" spans="1:15" s="38" customFormat="1" ht="15" customHeight="1">
      <c r="A47" s="291"/>
      <c r="B47" s="292"/>
      <c r="C47" s="293"/>
      <c r="D47" s="39" t="s">
        <v>39</v>
      </c>
      <c r="E47" s="39" t="s">
        <v>38</v>
      </c>
      <c r="F47" s="115" t="s">
        <v>37</v>
      </c>
      <c r="G47" s="123">
        <v>1100</v>
      </c>
    </row>
    <row r="48" spans="1:15" s="32" customFormat="1" ht="30.75" customHeight="1">
      <c r="A48" s="291"/>
      <c r="B48" s="45" t="s">
        <v>33</v>
      </c>
      <c r="C48" s="105" t="s">
        <v>45</v>
      </c>
      <c r="D48" s="48" t="s">
        <v>32</v>
      </c>
      <c r="E48" s="48" t="s">
        <v>44</v>
      </c>
      <c r="F48" s="120" t="s">
        <v>34</v>
      </c>
      <c r="G48" s="129">
        <v>600</v>
      </c>
    </row>
    <row r="49" spans="1:7" s="32" customFormat="1" ht="30.75" customHeight="1">
      <c r="A49" s="291"/>
      <c r="B49" s="45" t="s">
        <v>54</v>
      </c>
      <c r="C49" s="106" t="s">
        <v>140</v>
      </c>
      <c r="D49" s="48" t="s">
        <v>52</v>
      </c>
      <c r="E49" s="48" t="s">
        <v>51</v>
      </c>
      <c r="F49" s="120" t="s">
        <v>30</v>
      </c>
      <c r="G49" s="129">
        <v>14409.95</v>
      </c>
    </row>
    <row r="50" spans="1:7" s="32" customFormat="1">
      <c r="A50" s="44" t="s">
        <v>53</v>
      </c>
      <c r="B50" s="43" t="s">
        <v>82</v>
      </c>
      <c r="C50" s="103"/>
      <c r="D50" s="42"/>
      <c r="E50" s="42"/>
      <c r="F50" s="116"/>
      <c r="G50" s="122">
        <f>SUM(G51:G56)</f>
        <v>21842.36</v>
      </c>
    </row>
    <row r="51" spans="1:7" s="32" customFormat="1" ht="12.75" customHeight="1">
      <c r="A51" s="303"/>
      <c r="B51" s="45" t="s">
        <v>46</v>
      </c>
      <c r="C51" s="105" t="s">
        <v>45</v>
      </c>
      <c r="D51" s="48" t="s">
        <v>32</v>
      </c>
      <c r="E51" s="48" t="s">
        <v>44</v>
      </c>
      <c r="F51" s="120" t="s">
        <v>34</v>
      </c>
      <c r="G51" s="129">
        <v>1300</v>
      </c>
    </row>
    <row r="52" spans="1:7" s="32" customFormat="1" ht="15" customHeight="1">
      <c r="A52" s="303"/>
      <c r="B52" s="292" t="s">
        <v>43</v>
      </c>
      <c r="C52" s="317" t="s">
        <v>81</v>
      </c>
      <c r="D52" s="48" t="s">
        <v>42</v>
      </c>
      <c r="E52" s="48" t="s">
        <v>41</v>
      </c>
      <c r="F52" s="120" t="s">
        <v>34</v>
      </c>
      <c r="G52" s="129">
        <v>750</v>
      </c>
    </row>
    <row r="53" spans="1:7" s="32" customFormat="1" ht="15" customHeight="1">
      <c r="A53" s="303"/>
      <c r="B53" s="292"/>
      <c r="C53" s="317"/>
      <c r="D53" s="48" t="s">
        <v>42</v>
      </c>
      <c r="E53" s="48" t="s">
        <v>41</v>
      </c>
      <c r="F53" s="120" t="s">
        <v>37</v>
      </c>
      <c r="G53" s="129">
        <v>750</v>
      </c>
    </row>
    <row r="54" spans="1:7" s="32" customFormat="1" ht="34.5" customHeight="1">
      <c r="A54" s="303"/>
      <c r="B54" s="45" t="s">
        <v>56</v>
      </c>
      <c r="C54" s="105" t="s">
        <v>80</v>
      </c>
      <c r="D54" s="48" t="s">
        <v>52</v>
      </c>
      <c r="E54" s="48" t="s">
        <v>51</v>
      </c>
      <c r="F54" s="120" t="s">
        <v>30</v>
      </c>
      <c r="G54" s="129">
        <v>16942.36</v>
      </c>
    </row>
    <row r="55" spans="1:7" s="32" customFormat="1" ht="15" customHeight="1">
      <c r="A55" s="303"/>
      <c r="B55" s="292" t="s">
        <v>55</v>
      </c>
      <c r="C55" s="317" t="s">
        <v>79</v>
      </c>
      <c r="D55" s="48" t="s">
        <v>39</v>
      </c>
      <c r="E55" s="48" t="s">
        <v>38</v>
      </c>
      <c r="F55" s="120" t="s">
        <v>34</v>
      </c>
      <c r="G55" s="129">
        <v>1000</v>
      </c>
    </row>
    <row r="56" spans="1:7" s="32" customFormat="1" ht="12" customHeight="1">
      <c r="A56" s="303"/>
      <c r="B56" s="292"/>
      <c r="C56" s="317"/>
      <c r="D56" s="48" t="s">
        <v>39</v>
      </c>
      <c r="E56" s="48" t="s">
        <v>38</v>
      </c>
      <c r="F56" s="120" t="s">
        <v>37</v>
      </c>
      <c r="G56" s="129">
        <v>1100</v>
      </c>
    </row>
    <row r="57" spans="1:7" s="38" customFormat="1">
      <c r="A57" s="44" t="s">
        <v>50</v>
      </c>
      <c r="B57" s="43" t="s">
        <v>77</v>
      </c>
      <c r="C57" s="103"/>
      <c r="D57" s="42"/>
      <c r="E57" s="42"/>
      <c r="F57" s="116"/>
      <c r="G57" s="122">
        <f>SUM(G58:G66)</f>
        <v>26852.959999999999</v>
      </c>
    </row>
    <row r="58" spans="1:7" s="38" customFormat="1" ht="15" customHeight="1">
      <c r="A58" s="291"/>
      <c r="B58" s="292" t="s">
        <v>46</v>
      </c>
      <c r="C58" s="293" t="s">
        <v>40</v>
      </c>
      <c r="D58" s="39" t="s">
        <v>39</v>
      </c>
      <c r="E58" s="39" t="s">
        <v>38</v>
      </c>
      <c r="F58" s="115" t="s">
        <v>34</v>
      </c>
      <c r="G58" s="123">
        <v>652.96</v>
      </c>
    </row>
    <row r="59" spans="1:7" s="38" customFormat="1" ht="15" customHeight="1">
      <c r="A59" s="291"/>
      <c r="B59" s="292"/>
      <c r="C59" s="293"/>
      <c r="D59" s="39" t="s">
        <v>39</v>
      </c>
      <c r="E59" s="39" t="s">
        <v>38</v>
      </c>
      <c r="F59" s="115" t="s">
        <v>37</v>
      </c>
      <c r="G59" s="123">
        <v>2000</v>
      </c>
    </row>
    <row r="60" spans="1:7" s="28" customFormat="1" ht="25.5" customHeight="1">
      <c r="A60" s="291"/>
      <c r="B60" s="95" t="s">
        <v>43</v>
      </c>
      <c r="C60" s="106" t="s">
        <v>142</v>
      </c>
      <c r="D60" s="39" t="s">
        <v>39</v>
      </c>
      <c r="E60" s="39" t="s">
        <v>38</v>
      </c>
      <c r="F60" s="115" t="s">
        <v>34</v>
      </c>
      <c r="G60" s="123">
        <v>1700</v>
      </c>
    </row>
    <row r="61" spans="1:7" s="28" customFormat="1">
      <c r="A61" s="291"/>
      <c r="B61" s="95" t="s">
        <v>56</v>
      </c>
      <c r="C61" s="106" t="s">
        <v>145</v>
      </c>
      <c r="D61" s="39" t="s">
        <v>52</v>
      </c>
      <c r="E61" s="39" t="s">
        <v>51</v>
      </c>
      <c r="F61" s="115" t="s">
        <v>34</v>
      </c>
      <c r="G61" s="123">
        <v>1500</v>
      </c>
    </row>
    <row r="62" spans="1:7" s="28" customFormat="1" ht="23.45" customHeight="1">
      <c r="A62" s="291"/>
      <c r="B62" s="95" t="s">
        <v>55</v>
      </c>
      <c r="C62" s="106" t="s">
        <v>147</v>
      </c>
      <c r="D62" s="39" t="s">
        <v>52</v>
      </c>
      <c r="E62" s="39" t="s">
        <v>51</v>
      </c>
      <c r="F62" s="115" t="s">
        <v>34</v>
      </c>
      <c r="G62" s="123">
        <v>500</v>
      </c>
    </row>
    <row r="63" spans="1:7" s="28" customFormat="1">
      <c r="A63" s="291"/>
      <c r="B63" s="95" t="s">
        <v>33</v>
      </c>
      <c r="C63" s="106" t="s">
        <v>143</v>
      </c>
      <c r="D63" s="39" t="s">
        <v>73</v>
      </c>
      <c r="E63" s="39" t="s">
        <v>72</v>
      </c>
      <c r="F63" s="115" t="s">
        <v>34</v>
      </c>
      <c r="G63" s="123">
        <v>2000</v>
      </c>
    </row>
    <row r="64" spans="1:7" s="28" customFormat="1">
      <c r="A64" s="291"/>
      <c r="B64" s="95" t="s">
        <v>54</v>
      </c>
      <c r="C64" s="106" t="s">
        <v>144</v>
      </c>
      <c r="D64" s="39" t="s">
        <v>32</v>
      </c>
      <c r="E64" s="39" t="s">
        <v>44</v>
      </c>
      <c r="F64" s="115" t="s">
        <v>34</v>
      </c>
      <c r="G64" s="123">
        <v>1000</v>
      </c>
    </row>
    <row r="65" spans="1:7" s="28" customFormat="1">
      <c r="A65" s="291"/>
      <c r="B65" s="95" t="s">
        <v>53</v>
      </c>
      <c r="C65" s="106" t="s">
        <v>148</v>
      </c>
      <c r="D65" s="39" t="s">
        <v>52</v>
      </c>
      <c r="E65" s="39" t="s">
        <v>51</v>
      </c>
      <c r="F65" s="115" t="s">
        <v>34</v>
      </c>
      <c r="G65" s="123">
        <v>9500</v>
      </c>
    </row>
    <row r="66" spans="1:7" s="28" customFormat="1">
      <c r="A66" s="291"/>
      <c r="B66" s="95" t="s">
        <v>50</v>
      </c>
      <c r="C66" s="106" t="s">
        <v>146</v>
      </c>
      <c r="D66" s="39" t="s">
        <v>52</v>
      </c>
      <c r="E66" s="39" t="s">
        <v>51</v>
      </c>
      <c r="F66" s="115" t="s">
        <v>34</v>
      </c>
      <c r="G66" s="123">
        <v>8000</v>
      </c>
    </row>
    <row r="67" spans="1:7" s="38" customFormat="1" ht="11.25" customHeight="1">
      <c r="A67" s="44" t="s">
        <v>75</v>
      </c>
      <c r="B67" s="43" t="s">
        <v>74</v>
      </c>
      <c r="C67" s="103"/>
      <c r="D67" s="42"/>
      <c r="E67" s="42"/>
      <c r="F67" s="116"/>
      <c r="G67" s="122">
        <f>SUM(G68:G75)</f>
        <v>20723.48</v>
      </c>
    </row>
    <row r="68" spans="1:7" s="32" customFormat="1" ht="12.75" customHeight="1">
      <c r="A68" s="291"/>
      <c r="B68" s="45" t="s">
        <v>46</v>
      </c>
      <c r="C68" s="105" t="s">
        <v>45</v>
      </c>
      <c r="D68" s="39" t="s">
        <v>32</v>
      </c>
      <c r="E68" s="39" t="s">
        <v>44</v>
      </c>
      <c r="F68" s="115" t="s">
        <v>34</v>
      </c>
      <c r="G68" s="123">
        <v>650</v>
      </c>
    </row>
    <row r="69" spans="1:7" s="38" customFormat="1" ht="15" customHeight="1">
      <c r="A69" s="291"/>
      <c r="B69" s="292" t="s">
        <v>43</v>
      </c>
      <c r="C69" s="293" t="s">
        <v>40</v>
      </c>
      <c r="D69" s="39" t="s">
        <v>39</v>
      </c>
      <c r="E69" s="39" t="s">
        <v>38</v>
      </c>
      <c r="F69" s="115" t="s">
        <v>34</v>
      </c>
      <c r="G69" s="123">
        <v>200</v>
      </c>
    </row>
    <row r="70" spans="1:7" s="38" customFormat="1" ht="15" customHeight="1">
      <c r="A70" s="291"/>
      <c r="B70" s="292"/>
      <c r="C70" s="293"/>
      <c r="D70" s="39" t="s">
        <v>39</v>
      </c>
      <c r="E70" s="39" t="s">
        <v>38</v>
      </c>
      <c r="F70" s="115" t="s">
        <v>37</v>
      </c>
      <c r="G70" s="123">
        <v>1800</v>
      </c>
    </row>
    <row r="71" spans="1:7" s="38" customFormat="1" ht="28.5" customHeight="1">
      <c r="A71" s="291"/>
      <c r="B71" s="45" t="s">
        <v>56</v>
      </c>
      <c r="C71" s="88" t="s">
        <v>149</v>
      </c>
      <c r="D71" s="39" t="s">
        <v>73</v>
      </c>
      <c r="E71" s="39" t="s">
        <v>72</v>
      </c>
      <c r="F71" s="115" t="s">
        <v>37</v>
      </c>
      <c r="G71" s="123">
        <v>1200</v>
      </c>
    </row>
    <row r="72" spans="1:7" s="38" customFormat="1" ht="28.5" customHeight="1">
      <c r="A72" s="291"/>
      <c r="B72" s="95" t="s">
        <v>55</v>
      </c>
      <c r="C72" s="88" t="s">
        <v>151</v>
      </c>
      <c r="D72" s="39" t="s">
        <v>42</v>
      </c>
      <c r="E72" s="39" t="s">
        <v>41</v>
      </c>
      <c r="F72" s="115" t="s">
        <v>37</v>
      </c>
      <c r="G72" s="123">
        <v>6300</v>
      </c>
    </row>
    <row r="73" spans="1:7" s="38" customFormat="1" ht="28.5" customHeight="1">
      <c r="A73" s="291"/>
      <c r="B73" s="95" t="s">
        <v>33</v>
      </c>
      <c r="C73" s="88" t="s">
        <v>152</v>
      </c>
      <c r="D73" s="39" t="s">
        <v>42</v>
      </c>
      <c r="E73" s="39" t="s">
        <v>41</v>
      </c>
      <c r="F73" s="115" t="s">
        <v>34</v>
      </c>
      <c r="G73" s="123">
        <v>5273.48</v>
      </c>
    </row>
    <row r="74" spans="1:7" s="38" customFormat="1" ht="28.5" customHeight="1">
      <c r="A74" s="291"/>
      <c r="B74" s="95" t="s">
        <v>54</v>
      </c>
      <c r="C74" s="88" t="s">
        <v>153</v>
      </c>
      <c r="D74" s="39" t="s">
        <v>32</v>
      </c>
      <c r="E74" s="39" t="s">
        <v>44</v>
      </c>
      <c r="F74" s="115" t="s">
        <v>37</v>
      </c>
      <c r="G74" s="123">
        <v>4500</v>
      </c>
    </row>
    <row r="75" spans="1:7" s="38" customFormat="1" ht="25.5">
      <c r="A75" s="291"/>
      <c r="B75" s="95" t="s">
        <v>53</v>
      </c>
      <c r="C75" s="88" t="s">
        <v>150</v>
      </c>
      <c r="D75" s="39" t="s">
        <v>52</v>
      </c>
      <c r="E75" s="39" t="s">
        <v>51</v>
      </c>
      <c r="F75" s="115" t="s">
        <v>37</v>
      </c>
      <c r="G75" s="123">
        <v>800</v>
      </c>
    </row>
    <row r="76" spans="1:7" s="38" customFormat="1">
      <c r="A76" s="44" t="s">
        <v>71</v>
      </c>
      <c r="B76" s="43" t="s">
        <v>70</v>
      </c>
      <c r="C76" s="103"/>
      <c r="D76" s="42"/>
      <c r="E76" s="42"/>
      <c r="F76" s="116"/>
      <c r="G76" s="122">
        <f>SUM(G77:G80)</f>
        <v>13669.71</v>
      </c>
    </row>
    <row r="77" spans="1:7" s="38" customFormat="1" ht="12.75" customHeight="1">
      <c r="A77" s="291"/>
      <c r="B77" s="292" t="s">
        <v>46</v>
      </c>
      <c r="C77" s="293" t="s">
        <v>40</v>
      </c>
      <c r="D77" s="39" t="s">
        <v>39</v>
      </c>
      <c r="E77" s="39" t="s">
        <v>38</v>
      </c>
      <c r="F77" s="115" t="s">
        <v>34</v>
      </c>
      <c r="G77" s="123">
        <v>1064.6500000000001</v>
      </c>
    </row>
    <row r="78" spans="1:7" s="38" customFormat="1" ht="15" customHeight="1">
      <c r="A78" s="291"/>
      <c r="B78" s="292"/>
      <c r="C78" s="293"/>
      <c r="D78" s="39" t="s">
        <v>39</v>
      </c>
      <c r="E78" s="39" t="s">
        <v>38</v>
      </c>
      <c r="F78" s="115" t="s">
        <v>37</v>
      </c>
      <c r="G78" s="123">
        <v>301.35000000000002</v>
      </c>
    </row>
    <row r="79" spans="1:7" s="38" customFormat="1">
      <c r="A79" s="291"/>
      <c r="B79" s="95" t="s">
        <v>43</v>
      </c>
      <c r="C79" s="88" t="s">
        <v>154</v>
      </c>
      <c r="D79" s="39" t="s">
        <v>52</v>
      </c>
      <c r="E79" s="39" t="s">
        <v>51</v>
      </c>
      <c r="F79" s="115" t="s">
        <v>34</v>
      </c>
      <c r="G79" s="123">
        <v>500</v>
      </c>
    </row>
    <row r="80" spans="1:7" s="38" customFormat="1" ht="25.5">
      <c r="A80" s="70"/>
      <c r="B80" s="95" t="s">
        <v>56</v>
      </c>
      <c r="C80" s="88" t="s">
        <v>101</v>
      </c>
      <c r="D80" s="39" t="s">
        <v>52</v>
      </c>
      <c r="E80" s="39" t="s">
        <v>83</v>
      </c>
      <c r="F80" s="115" t="s">
        <v>30</v>
      </c>
      <c r="G80" s="123">
        <v>11803.71</v>
      </c>
    </row>
    <row r="81" spans="1:7" s="38" customFormat="1">
      <c r="A81" s="44" t="s">
        <v>69</v>
      </c>
      <c r="B81" s="43" t="s">
        <v>68</v>
      </c>
      <c r="C81" s="103"/>
      <c r="D81" s="42"/>
      <c r="E81" s="42"/>
      <c r="F81" s="116"/>
      <c r="G81" s="130">
        <f>SUM(G82:G91)</f>
        <v>24177.4</v>
      </c>
    </row>
    <row r="82" spans="1:7" s="38" customFormat="1" ht="28.5" customHeight="1">
      <c r="A82" s="291"/>
      <c r="B82" s="41" t="s">
        <v>46</v>
      </c>
      <c r="C82" s="106" t="s">
        <v>88</v>
      </c>
      <c r="D82" s="39" t="s">
        <v>36</v>
      </c>
      <c r="E82" s="39" t="s">
        <v>35</v>
      </c>
      <c r="F82" s="115" t="s">
        <v>34</v>
      </c>
      <c r="G82" s="123">
        <v>2500</v>
      </c>
    </row>
    <row r="83" spans="1:7" s="38" customFormat="1" ht="12.75" customHeight="1">
      <c r="A83" s="291"/>
      <c r="B83" s="294">
        <v>2</v>
      </c>
      <c r="C83" s="293" t="s">
        <v>40</v>
      </c>
      <c r="D83" s="39" t="s">
        <v>39</v>
      </c>
      <c r="E83" s="39" t="s">
        <v>38</v>
      </c>
      <c r="F83" s="115" t="s">
        <v>34</v>
      </c>
      <c r="G83" s="123">
        <v>500</v>
      </c>
    </row>
    <row r="84" spans="1:7" s="38" customFormat="1" ht="12.75" customHeight="1">
      <c r="A84" s="291"/>
      <c r="B84" s="294"/>
      <c r="C84" s="293"/>
      <c r="D84" s="39" t="s">
        <v>39</v>
      </c>
      <c r="E84" s="39" t="s">
        <v>38</v>
      </c>
      <c r="F84" s="115" t="s">
        <v>37</v>
      </c>
      <c r="G84" s="123">
        <v>1500</v>
      </c>
    </row>
    <row r="85" spans="1:7" s="38" customFormat="1" ht="54.75" customHeight="1">
      <c r="A85" s="291"/>
      <c r="B85" s="294">
        <v>3</v>
      </c>
      <c r="C85" s="295" t="s">
        <v>67</v>
      </c>
      <c r="D85" s="39" t="s">
        <v>42</v>
      </c>
      <c r="E85" s="39" t="s">
        <v>66</v>
      </c>
      <c r="F85" s="115" t="s">
        <v>34</v>
      </c>
      <c r="G85" s="123">
        <v>500</v>
      </c>
    </row>
    <row r="86" spans="1:7" s="38" customFormat="1" ht="30" customHeight="1">
      <c r="A86" s="291"/>
      <c r="B86" s="294"/>
      <c r="C86" s="295"/>
      <c r="D86" s="39" t="s">
        <v>42</v>
      </c>
      <c r="E86" s="39" t="s">
        <v>66</v>
      </c>
      <c r="F86" s="115" t="s">
        <v>37</v>
      </c>
      <c r="G86" s="123">
        <v>1500</v>
      </c>
    </row>
    <row r="87" spans="1:7" s="38" customFormat="1" ht="23.25" customHeight="1">
      <c r="A87" s="291"/>
      <c r="B87" s="294">
        <v>4</v>
      </c>
      <c r="C87" s="295" t="s">
        <v>155</v>
      </c>
      <c r="D87" s="39" t="s">
        <v>42</v>
      </c>
      <c r="E87" s="39" t="s">
        <v>66</v>
      </c>
      <c r="F87" s="115" t="s">
        <v>34</v>
      </c>
      <c r="G87" s="123">
        <v>500</v>
      </c>
    </row>
    <row r="88" spans="1:7" s="38" customFormat="1" ht="12.75" customHeight="1">
      <c r="A88" s="291"/>
      <c r="B88" s="294"/>
      <c r="C88" s="295"/>
      <c r="D88" s="39" t="s">
        <v>42</v>
      </c>
      <c r="E88" s="39" t="s">
        <v>66</v>
      </c>
      <c r="F88" s="115" t="s">
        <v>37</v>
      </c>
      <c r="G88" s="123">
        <v>1500</v>
      </c>
    </row>
    <row r="89" spans="1:7" s="38" customFormat="1" ht="12.75" customHeight="1">
      <c r="A89" s="291"/>
      <c r="B89" s="40">
        <v>5</v>
      </c>
      <c r="C89" s="105" t="s">
        <v>45</v>
      </c>
      <c r="D89" s="39" t="s">
        <v>32</v>
      </c>
      <c r="E89" s="39" t="s">
        <v>44</v>
      </c>
      <c r="F89" s="115" t="s">
        <v>34</v>
      </c>
      <c r="G89" s="123">
        <v>1000</v>
      </c>
    </row>
    <row r="90" spans="1:7" s="38" customFormat="1" ht="24.75" customHeight="1">
      <c r="A90" s="291"/>
      <c r="B90" s="40">
        <v>6</v>
      </c>
      <c r="C90" s="88" t="s">
        <v>65</v>
      </c>
      <c r="D90" s="39" t="s">
        <v>42</v>
      </c>
      <c r="E90" s="39" t="s">
        <v>41</v>
      </c>
      <c r="F90" s="115" t="s">
        <v>34</v>
      </c>
      <c r="G90" s="123">
        <v>677.4</v>
      </c>
    </row>
    <row r="91" spans="1:7" s="38" customFormat="1" ht="37.5" customHeight="1">
      <c r="A91" s="47"/>
      <c r="B91" s="92">
        <v>7</v>
      </c>
      <c r="C91" s="88" t="s">
        <v>64</v>
      </c>
      <c r="D91" s="39" t="s">
        <v>52</v>
      </c>
      <c r="E91" s="39" t="s">
        <v>51</v>
      </c>
      <c r="F91" s="115" t="s">
        <v>30</v>
      </c>
      <c r="G91" s="123">
        <v>14000</v>
      </c>
    </row>
    <row r="92" spans="1:7" s="46" customFormat="1">
      <c r="A92" s="44" t="s">
        <v>63</v>
      </c>
      <c r="B92" s="43" t="s">
        <v>62</v>
      </c>
      <c r="C92" s="103"/>
      <c r="D92" s="42"/>
      <c r="E92" s="42"/>
      <c r="F92" s="116"/>
      <c r="G92" s="130">
        <f>SUM(G93:G97)</f>
        <v>15761.52</v>
      </c>
    </row>
    <row r="93" spans="1:7" s="46" customFormat="1" ht="23.45" customHeight="1">
      <c r="A93" s="291"/>
      <c r="B93" s="41" t="s">
        <v>46</v>
      </c>
      <c r="C93" s="309" t="s">
        <v>40</v>
      </c>
      <c r="D93" s="39" t="s">
        <v>39</v>
      </c>
      <c r="E93" s="39" t="s">
        <v>38</v>
      </c>
      <c r="F93" s="115" t="s">
        <v>34</v>
      </c>
      <c r="G93" s="123">
        <v>1300</v>
      </c>
    </row>
    <row r="94" spans="1:7" s="46" customFormat="1" ht="24" customHeight="1">
      <c r="A94" s="291"/>
      <c r="B94" s="41" t="s">
        <v>43</v>
      </c>
      <c r="C94" s="310"/>
      <c r="D94" s="39" t="s">
        <v>39</v>
      </c>
      <c r="E94" s="39" t="s">
        <v>38</v>
      </c>
      <c r="F94" s="115" t="s">
        <v>37</v>
      </c>
      <c r="G94" s="123">
        <v>276</v>
      </c>
    </row>
    <row r="95" spans="1:7" s="46" customFormat="1" ht="30.75" customHeight="1">
      <c r="A95" s="291"/>
      <c r="B95" s="40">
        <v>3</v>
      </c>
      <c r="C95" s="88" t="s">
        <v>156</v>
      </c>
      <c r="D95" s="39" t="s">
        <v>32</v>
      </c>
      <c r="E95" s="39" t="s">
        <v>31</v>
      </c>
      <c r="F95" s="115" t="s">
        <v>30</v>
      </c>
      <c r="G95" s="123">
        <v>10285.52</v>
      </c>
    </row>
    <row r="96" spans="1:7" ht="26.25" customHeight="1">
      <c r="A96" s="291"/>
      <c r="B96" s="40">
        <v>4</v>
      </c>
      <c r="C96" s="106" t="s">
        <v>45</v>
      </c>
      <c r="D96" s="39" t="s">
        <v>32</v>
      </c>
      <c r="E96" s="39" t="s">
        <v>44</v>
      </c>
      <c r="F96" s="115" t="s">
        <v>37</v>
      </c>
      <c r="G96" s="123">
        <v>900</v>
      </c>
    </row>
    <row r="97" spans="1:7" ht="28.5" customHeight="1">
      <c r="A97" s="291"/>
      <c r="B97" s="40">
        <v>5</v>
      </c>
      <c r="C97" s="88" t="s">
        <v>157</v>
      </c>
      <c r="D97" s="39" t="s">
        <v>52</v>
      </c>
      <c r="E97" s="39" t="s">
        <v>51</v>
      </c>
      <c r="F97" s="115" t="s">
        <v>37</v>
      </c>
      <c r="G97" s="123">
        <v>3000</v>
      </c>
    </row>
    <row r="98" spans="1:7" s="38" customFormat="1">
      <c r="A98" s="44" t="s">
        <v>60</v>
      </c>
      <c r="B98" s="85" t="s">
        <v>59</v>
      </c>
      <c r="C98" s="103"/>
      <c r="D98" s="42"/>
      <c r="E98" s="42"/>
      <c r="F98" s="116"/>
      <c r="G98" s="130">
        <f>SUM(G99:G108)</f>
        <v>48646.67</v>
      </c>
    </row>
    <row r="99" spans="1:7" s="38" customFormat="1" ht="12.75" customHeight="1">
      <c r="A99" s="304"/>
      <c r="B99" s="305" t="s">
        <v>46</v>
      </c>
      <c r="C99" s="306" t="s">
        <v>58</v>
      </c>
      <c r="D99" s="39" t="s">
        <v>32</v>
      </c>
      <c r="E99" s="39" t="s">
        <v>44</v>
      </c>
      <c r="F99" s="115" t="s">
        <v>34</v>
      </c>
      <c r="G99" s="123">
        <v>250</v>
      </c>
    </row>
    <row r="100" spans="1:7" s="38" customFormat="1" ht="15" customHeight="1">
      <c r="A100" s="304"/>
      <c r="B100" s="305"/>
      <c r="C100" s="306"/>
      <c r="D100" s="39" t="s">
        <v>32</v>
      </c>
      <c r="E100" s="39" t="s">
        <v>44</v>
      </c>
      <c r="F100" s="115" t="s">
        <v>37</v>
      </c>
      <c r="G100" s="123">
        <v>1750</v>
      </c>
    </row>
    <row r="101" spans="1:7" s="38" customFormat="1" ht="27.75" customHeight="1">
      <c r="A101" s="304"/>
      <c r="B101" s="305" t="s">
        <v>43</v>
      </c>
      <c r="C101" s="306" t="s">
        <v>57</v>
      </c>
      <c r="D101" s="39" t="s">
        <v>52</v>
      </c>
      <c r="E101" s="39" t="s">
        <v>51</v>
      </c>
      <c r="F101" s="115" t="s">
        <v>34</v>
      </c>
      <c r="G101" s="123">
        <v>1451</v>
      </c>
    </row>
    <row r="102" spans="1:7" s="38" customFormat="1" ht="15" customHeight="1">
      <c r="A102" s="304"/>
      <c r="B102" s="305"/>
      <c r="C102" s="306"/>
      <c r="D102" s="39" t="s">
        <v>52</v>
      </c>
      <c r="E102" s="39" t="s">
        <v>51</v>
      </c>
      <c r="F102" s="115" t="s">
        <v>37</v>
      </c>
      <c r="G102" s="123">
        <v>549</v>
      </c>
    </row>
    <row r="103" spans="1:7" s="28" customFormat="1" ht="15" customHeight="1">
      <c r="A103" s="304"/>
      <c r="B103" s="305" t="s">
        <v>56</v>
      </c>
      <c r="C103" s="307" t="s">
        <v>40</v>
      </c>
      <c r="D103" s="39" t="s">
        <v>39</v>
      </c>
      <c r="E103" s="39" t="s">
        <v>38</v>
      </c>
      <c r="F103" s="115" t="s">
        <v>34</v>
      </c>
      <c r="G103" s="123">
        <v>2000</v>
      </c>
    </row>
    <row r="104" spans="1:7" s="28" customFormat="1" ht="15" customHeight="1">
      <c r="A104" s="304"/>
      <c r="B104" s="305"/>
      <c r="C104" s="308"/>
      <c r="D104" s="39" t="s">
        <v>39</v>
      </c>
      <c r="E104" s="39" t="s">
        <v>38</v>
      </c>
      <c r="F104" s="115" t="s">
        <v>37</v>
      </c>
      <c r="G104" s="123">
        <v>2800</v>
      </c>
    </row>
    <row r="105" spans="1:7" s="28" customFormat="1" ht="15" customHeight="1">
      <c r="A105" s="304"/>
      <c r="B105" s="91" t="s">
        <v>55</v>
      </c>
      <c r="C105" s="99" t="s">
        <v>158</v>
      </c>
      <c r="D105" s="39" t="s">
        <v>42</v>
      </c>
      <c r="E105" s="39" t="s">
        <v>66</v>
      </c>
      <c r="F105" s="115" t="s">
        <v>37</v>
      </c>
      <c r="G105" s="123">
        <v>2000</v>
      </c>
    </row>
    <row r="106" spans="1:7" s="28" customFormat="1" ht="25.5" customHeight="1">
      <c r="A106" s="304"/>
      <c r="B106" s="91" t="s">
        <v>33</v>
      </c>
      <c r="C106" s="98" t="s">
        <v>120</v>
      </c>
      <c r="D106" s="39" t="s">
        <v>32</v>
      </c>
      <c r="E106" s="39" t="s">
        <v>76</v>
      </c>
      <c r="F106" s="115" t="s">
        <v>34</v>
      </c>
      <c r="G106" s="123">
        <v>2400</v>
      </c>
    </row>
    <row r="107" spans="1:7" s="28" customFormat="1" ht="26.45" customHeight="1">
      <c r="A107" s="304"/>
      <c r="B107" s="91" t="s">
        <v>54</v>
      </c>
      <c r="C107" s="109" t="s">
        <v>170</v>
      </c>
      <c r="D107" s="39" t="s">
        <v>52</v>
      </c>
      <c r="E107" s="39" t="s">
        <v>51</v>
      </c>
      <c r="F107" s="115" t="s">
        <v>30</v>
      </c>
      <c r="G107" s="123">
        <v>30000</v>
      </c>
    </row>
    <row r="108" spans="1:7" s="28" customFormat="1" ht="33" customHeight="1">
      <c r="A108" s="94"/>
      <c r="B108" s="91" t="s">
        <v>53</v>
      </c>
      <c r="C108" s="109" t="s">
        <v>164</v>
      </c>
      <c r="D108" s="39" t="s">
        <v>42</v>
      </c>
      <c r="E108" s="39" t="s">
        <v>41</v>
      </c>
      <c r="F108" s="115" t="s">
        <v>34</v>
      </c>
      <c r="G108" s="123">
        <v>5446.67</v>
      </c>
    </row>
    <row r="109" spans="1:7" s="38" customFormat="1">
      <c r="A109" s="44" t="s">
        <v>48</v>
      </c>
      <c r="B109" s="86" t="s">
        <v>47</v>
      </c>
      <c r="C109" s="103"/>
      <c r="D109" s="42"/>
      <c r="E109" s="42"/>
      <c r="F109" s="116"/>
      <c r="G109" s="130">
        <f>SUM(G110:G115)</f>
        <v>25393.56</v>
      </c>
    </row>
    <row r="110" spans="1:7" s="38" customFormat="1" ht="12.75" customHeight="1">
      <c r="A110" s="296"/>
      <c r="B110" s="41" t="s">
        <v>46</v>
      </c>
      <c r="C110" s="105" t="s">
        <v>45</v>
      </c>
      <c r="D110" s="39" t="s">
        <v>32</v>
      </c>
      <c r="E110" s="39" t="s">
        <v>44</v>
      </c>
      <c r="F110" s="115" t="s">
        <v>34</v>
      </c>
      <c r="G110" s="123">
        <v>1000</v>
      </c>
    </row>
    <row r="111" spans="1:7" s="38" customFormat="1" ht="23.45" customHeight="1">
      <c r="A111" s="297"/>
      <c r="B111" s="91" t="s">
        <v>43</v>
      </c>
      <c r="C111" s="105" t="s">
        <v>159</v>
      </c>
      <c r="D111" s="39" t="s">
        <v>32</v>
      </c>
      <c r="E111" s="39" t="s">
        <v>44</v>
      </c>
      <c r="F111" s="115" t="s">
        <v>34</v>
      </c>
      <c r="G111" s="123">
        <v>300</v>
      </c>
    </row>
    <row r="112" spans="1:7" s="38" customFormat="1" ht="25.9" customHeight="1">
      <c r="A112" s="297"/>
      <c r="B112" s="87">
        <v>3</v>
      </c>
      <c r="C112" s="88" t="s">
        <v>40</v>
      </c>
      <c r="D112" s="39" t="s">
        <v>39</v>
      </c>
      <c r="E112" s="39" t="s">
        <v>38</v>
      </c>
      <c r="F112" s="115" t="s">
        <v>37</v>
      </c>
      <c r="G112" s="123">
        <v>3000</v>
      </c>
    </row>
    <row r="113" spans="1:7" s="38" customFormat="1" ht="26.45" customHeight="1">
      <c r="A113" s="297"/>
      <c r="B113" s="311">
        <v>4</v>
      </c>
      <c r="C113" s="309" t="s">
        <v>160</v>
      </c>
      <c r="D113" s="39" t="s">
        <v>49</v>
      </c>
      <c r="E113" s="39" t="s">
        <v>161</v>
      </c>
      <c r="F113" s="115" t="s">
        <v>37</v>
      </c>
      <c r="G113" s="131">
        <v>2250</v>
      </c>
    </row>
    <row r="114" spans="1:7" s="38" customFormat="1" ht="14.45" customHeight="1">
      <c r="A114" s="297"/>
      <c r="B114" s="312"/>
      <c r="C114" s="310"/>
      <c r="D114" s="39" t="s">
        <v>49</v>
      </c>
      <c r="E114" s="39" t="s">
        <v>162</v>
      </c>
      <c r="F114" s="115" t="s">
        <v>37</v>
      </c>
      <c r="G114" s="131">
        <v>2250</v>
      </c>
    </row>
    <row r="115" spans="1:7" s="28" customFormat="1" ht="15">
      <c r="A115" s="298"/>
      <c r="B115" s="111">
        <v>5</v>
      </c>
      <c r="C115" s="104" t="s">
        <v>163</v>
      </c>
      <c r="D115" s="39" t="s">
        <v>42</v>
      </c>
      <c r="E115" s="39" t="s">
        <v>41</v>
      </c>
      <c r="F115" s="115" t="s">
        <v>34</v>
      </c>
      <c r="G115" s="123">
        <v>16593.560000000001</v>
      </c>
    </row>
    <row r="116" spans="1:7" s="32" customFormat="1" ht="18.75">
      <c r="A116" s="37"/>
      <c r="B116" s="36" t="s">
        <v>29</v>
      </c>
      <c r="C116" s="35"/>
      <c r="D116" s="34"/>
      <c r="E116" s="34"/>
      <c r="F116" s="121"/>
      <c r="G116" s="132">
        <f>G8+G11+G22+G28+G35+G43+G50+G57+G67+G76+G81+G92+G98+G109</f>
        <v>376282.00000000006</v>
      </c>
    </row>
    <row r="117" spans="1:7" s="32" customFormat="1" ht="24" customHeight="1">
      <c r="A117" s="33">
        <f ca="1">A58:G117</f>
        <v>0</v>
      </c>
      <c r="B117" s="25"/>
      <c r="C117" s="24"/>
      <c r="D117" s="23"/>
      <c r="E117" s="23"/>
      <c r="F117" s="23"/>
      <c r="G117" s="23"/>
    </row>
    <row r="118" spans="1:7" ht="102.75" customHeight="1">
      <c r="C118" s="289" t="s">
        <v>168</v>
      </c>
      <c r="D118" s="290"/>
      <c r="E118" s="290"/>
      <c r="F118" s="290"/>
      <c r="G118" s="290"/>
    </row>
    <row r="119" spans="1:7" ht="15">
      <c r="D119" s="134"/>
      <c r="E119" s="134"/>
      <c r="F119" s="133"/>
      <c r="G119" s="135"/>
    </row>
    <row r="120" spans="1:7" ht="15">
      <c r="D120" s="30">
        <v>600</v>
      </c>
      <c r="E120" s="30">
        <v>60016</v>
      </c>
      <c r="F120" s="30">
        <v>4210</v>
      </c>
      <c r="G120" s="135">
        <f>G41+G63</f>
        <v>5700</v>
      </c>
    </row>
    <row r="121" spans="1:7" ht="15">
      <c r="D121" s="30"/>
      <c r="E121" s="30"/>
      <c r="F121" s="30">
        <v>4270</v>
      </c>
      <c r="G121" s="29"/>
    </row>
    <row r="122" spans="1:7" ht="15">
      <c r="D122" s="30"/>
      <c r="E122" s="30"/>
      <c r="F122" s="30">
        <v>4300</v>
      </c>
      <c r="G122" s="29">
        <f>G71</f>
        <v>1200</v>
      </c>
    </row>
    <row r="123" spans="1:7" ht="15">
      <c r="D123" s="30">
        <v>750</v>
      </c>
      <c r="E123" s="30">
        <v>75075</v>
      </c>
      <c r="F123" s="30">
        <v>4210</v>
      </c>
      <c r="G123" s="135">
        <f>G17+G46+G55+G58+G60+G69+G77+G83+G93+G103+G15</f>
        <v>14917.609999999999</v>
      </c>
    </row>
    <row r="124" spans="1:7" ht="30" customHeight="1">
      <c r="D124" s="30"/>
      <c r="E124" s="30"/>
      <c r="F124" s="30">
        <v>4300</v>
      </c>
      <c r="G124" s="135">
        <f>G16+G34+G47+G59+G70+G78+G84+G94+G104+G1133+G56+G112</f>
        <v>20977.35</v>
      </c>
    </row>
    <row r="125" spans="1:7" ht="30" customHeight="1">
      <c r="D125" s="30">
        <v>750</v>
      </c>
      <c r="E125" s="30">
        <v>75095</v>
      </c>
      <c r="F125" s="30">
        <v>4210</v>
      </c>
      <c r="G125" s="135">
        <f>G23+G38</f>
        <v>350</v>
      </c>
    </row>
    <row r="126" spans="1:7" ht="30" customHeight="1">
      <c r="D126" s="30"/>
      <c r="E126" s="30"/>
      <c r="F126" s="30"/>
      <c r="G126" s="135"/>
    </row>
    <row r="127" spans="1:7" ht="15">
      <c r="D127" s="30"/>
      <c r="E127" s="30"/>
      <c r="F127" s="30"/>
      <c r="G127" s="29"/>
    </row>
    <row r="128" spans="1:7" ht="15">
      <c r="D128" s="30">
        <v>754</v>
      </c>
      <c r="E128" s="30">
        <v>75412</v>
      </c>
      <c r="F128" s="30">
        <v>2820</v>
      </c>
      <c r="G128" s="29"/>
    </row>
    <row r="129" spans="4:7" ht="15">
      <c r="D129" s="30"/>
      <c r="E129" s="30"/>
      <c r="F129" s="30">
        <v>4210</v>
      </c>
      <c r="G129" s="135">
        <f>G14+G25+G32+G44+G82</f>
        <v>43465.95</v>
      </c>
    </row>
    <row r="130" spans="4:7" ht="15">
      <c r="D130" s="30"/>
      <c r="E130" s="30"/>
      <c r="F130" s="30">
        <v>4270</v>
      </c>
      <c r="G130" s="135">
        <f>G24</f>
        <v>20000</v>
      </c>
    </row>
    <row r="131" spans="4:7" ht="15">
      <c r="D131" s="30"/>
      <c r="E131" s="30"/>
      <c r="F131" s="30"/>
      <c r="G131" s="29"/>
    </row>
    <row r="132" spans="4:7" ht="15">
      <c r="D132" s="30">
        <v>801</v>
      </c>
      <c r="E132" s="30">
        <v>80101</v>
      </c>
      <c r="F132" s="30">
        <v>4210</v>
      </c>
      <c r="G132" s="29"/>
    </row>
    <row r="133" spans="4:7" ht="15">
      <c r="D133" s="30"/>
      <c r="E133" s="30"/>
      <c r="F133" s="30">
        <v>4300</v>
      </c>
      <c r="G133" s="135">
        <f>G113</f>
        <v>2250</v>
      </c>
    </row>
    <row r="134" spans="4:7" ht="15">
      <c r="D134" s="30"/>
      <c r="E134" s="30">
        <v>80104</v>
      </c>
      <c r="F134" s="30">
        <v>4300</v>
      </c>
      <c r="G134" s="135">
        <v>2250</v>
      </c>
    </row>
    <row r="135" spans="4:7" ht="15">
      <c r="D135" s="30"/>
      <c r="E135" s="30"/>
      <c r="F135" s="30"/>
      <c r="G135" s="135"/>
    </row>
    <row r="136" spans="4:7" ht="15">
      <c r="D136" s="30">
        <v>900</v>
      </c>
      <c r="E136" s="30">
        <v>90003</v>
      </c>
      <c r="F136" s="30">
        <v>4210</v>
      </c>
      <c r="G136" s="135">
        <f>G10+G30+G37+G48+G51+G99+G89+G110+G111+G64+G68</f>
        <v>8600</v>
      </c>
    </row>
    <row r="137" spans="4:7" ht="15">
      <c r="D137" s="30"/>
      <c r="E137" s="30"/>
      <c r="F137" s="30">
        <v>4300</v>
      </c>
      <c r="G137" s="135">
        <f>G20+G31+G74+G96+G100</f>
        <v>9950</v>
      </c>
    </row>
    <row r="138" spans="4:7" ht="15">
      <c r="D138" s="30"/>
      <c r="E138" s="30"/>
      <c r="F138" s="30"/>
      <c r="G138" s="29"/>
    </row>
    <row r="139" spans="4:7" ht="15">
      <c r="D139" s="30">
        <v>900</v>
      </c>
      <c r="E139" s="30">
        <v>90004</v>
      </c>
      <c r="F139" s="30">
        <v>4210</v>
      </c>
      <c r="G139" s="29">
        <f>G106</f>
        <v>2400</v>
      </c>
    </row>
    <row r="140" spans="4:7" ht="15">
      <c r="D140" s="30"/>
      <c r="E140" s="30"/>
      <c r="F140" s="30">
        <v>4300</v>
      </c>
      <c r="G140" s="29"/>
    </row>
    <row r="141" spans="4:7" ht="15">
      <c r="D141" s="30"/>
      <c r="E141" s="30"/>
      <c r="F141" s="30">
        <v>6050</v>
      </c>
      <c r="G141" s="29">
        <f>G29</f>
        <v>15500</v>
      </c>
    </row>
    <row r="142" spans="4:7" ht="15">
      <c r="D142" s="30"/>
      <c r="E142" s="30"/>
      <c r="F142" s="30"/>
      <c r="G142" s="29"/>
    </row>
    <row r="143" spans="4:7" ht="15">
      <c r="D143" s="30"/>
      <c r="E143" s="30"/>
      <c r="F143" s="30"/>
      <c r="G143" s="29"/>
    </row>
    <row r="144" spans="4:7" ht="15">
      <c r="D144" s="30">
        <v>900</v>
      </c>
      <c r="E144" s="30">
        <v>90015</v>
      </c>
      <c r="F144" s="30">
        <v>4300</v>
      </c>
      <c r="G144" s="29"/>
    </row>
    <row r="145" spans="4:7" ht="15">
      <c r="D145" s="30"/>
      <c r="E145" s="30"/>
      <c r="F145" s="30">
        <v>6050</v>
      </c>
      <c r="G145" s="29">
        <f>G95</f>
        <v>10285.52</v>
      </c>
    </row>
    <row r="146" spans="4:7" ht="15">
      <c r="D146" s="30"/>
      <c r="E146" s="30"/>
      <c r="F146" s="30"/>
      <c r="G146" s="29"/>
    </row>
    <row r="147" spans="4:7" ht="15">
      <c r="D147" s="30">
        <v>900</v>
      </c>
      <c r="E147" s="30">
        <v>90095</v>
      </c>
      <c r="F147" s="30">
        <v>4300</v>
      </c>
      <c r="G147" s="135">
        <f>G9</f>
        <v>13023.77</v>
      </c>
    </row>
    <row r="148" spans="4:7" ht="15">
      <c r="D148" s="30"/>
      <c r="E148" s="30"/>
      <c r="F148" s="30"/>
      <c r="G148" s="29"/>
    </row>
    <row r="149" spans="4:7" ht="15">
      <c r="D149" s="30">
        <v>921</v>
      </c>
      <c r="E149" s="30">
        <v>92105</v>
      </c>
      <c r="F149" s="30">
        <v>4300</v>
      </c>
      <c r="G149" s="29"/>
    </row>
    <row r="150" spans="4:7" ht="15">
      <c r="D150" s="30"/>
      <c r="E150" s="30"/>
      <c r="F150" s="30"/>
      <c r="G150" s="29"/>
    </row>
    <row r="151" spans="4:7" ht="15">
      <c r="D151" s="30"/>
      <c r="E151" s="30"/>
      <c r="F151" s="30"/>
      <c r="G151" s="29"/>
    </row>
    <row r="152" spans="4:7" ht="15">
      <c r="D152" s="30"/>
      <c r="E152" s="30"/>
      <c r="F152" s="30"/>
      <c r="G152" s="29"/>
    </row>
    <row r="153" spans="4:7" ht="15">
      <c r="D153" s="30"/>
      <c r="E153" s="30"/>
      <c r="F153" s="30"/>
      <c r="G153" s="29"/>
    </row>
    <row r="154" spans="4:7" ht="15">
      <c r="D154" s="30">
        <v>921</v>
      </c>
      <c r="E154" s="30">
        <v>92109</v>
      </c>
      <c r="F154" s="30">
        <v>4210</v>
      </c>
      <c r="G154" s="135">
        <f>G21+G52+G73+G90+G108+G115</f>
        <v>28987.78</v>
      </c>
    </row>
    <row r="155" spans="4:7" ht="15">
      <c r="D155" s="30">
        <v>921</v>
      </c>
      <c r="E155" s="30">
        <v>92109</v>
      </c>
      <c r="F155" s="30">
        <v>4270</v>
      </c>
      <c r="G155" s="29"/>
    </row>
    <row r="156" spans="4:7" ht="15">
      <c r="D156" s="30">
        <v>921</v>
      </c>
      <c r="E156" s="30">
        <v>92109</v>
      </c>
      <c r="F156" s="30">
        <v>4300</v>
      </c>
      <c r="G156" s="135">
        <f>G36+G53+G72</f>
        <v>7550</v>
      </c>
    </row>
    <row r="157" spans="4:7" ht="15">
      <c r="D157" s="30"/>
      <c r="E157" s="30"/>
      <c r="F157" s="30"/>
      <c r="G157" s="29"/>
    </row>
    <row r="158" spans="4:7" ht="15">
      <c r="D158" s="30"/>
      <c r="E158" s="30"/>
      <c r="F158" s="30"/>
      <c r="G158" s="29"/>
    </row>
    <row r="159" spans="4:7" ht="12" customHeight="1">
      <c r="D159" s="30"/>
      <c r="E159" s="30"/>
      <c r="F159" s="30"/>
      <c r="G159" s="29"/>
    </row>
    <row r="160" spans="4:7" ht="15">
      <c r="D160" s="30">
        <v>921</v>
      </c>
      <c r="E160" s="30">
        <v>92195</v>
      </c>
      <c r="F160" s="30">
        <v>4210</v>
      </c>
      <c r="G160" s="135">
        <f>G85+G87</f>
        <v>1000</v>
      </c>
    </row>
    <row r="161" spans="4:7" ht="15">
      <c r="D161" s="30">
        <v>921</v>
      </c>
      <c r="E161" s="30">
        <v>92195</v>
      </c>
      <c r="F161" s="30">
        <v>4300</v>
      </c>
      <c r="G161" s="135">
        <f>G18+G19+G26+G86+G88+G105</f>
        <v>10800</v>
      </c>
    </row>
    <row r="162" spans="4:7" ht="15">
      <c r="D162" s="30"/>
      <c r="E162" s="30"/>
      <c r="F162" s="30"/>
      <c r="G162" s="29"/>
    </row>
    <row r="163" spans="4:7" ht="15">
      <c r="D163" s="30">
        <v>926</v>
      </c>
      <c r="E163" s="30">
        <v>92601</v>
      </c>
      <c r="F163" s="30">
        <v>6050</v>
      </c>
      <c r="G163" s="29">
        <f>G80</f>
        <v>11803.71</v>
      </c>
    </row>
    <row r="164" spans="4:7" ht="15">
      <c r="D164" s="30"/>
      <c r="E164" s="30"/>
      <c r="F164" s="30"/>
      <c r="G164" s="29"/>
    </row>
    <row r="165" spans="4:7" ht="15">
      <c r="D165" s="30"/>
      <c r="E165" s="30"/>
      <c r="F165" s="30"/>
      <c r="G165" s="29"/>
    </row>
    <row r="166" spans="4:7" ht="15">
      <c r="D166" s="30"/>
      <c r="E166" s="30"/>
      <c r="F166" s="30"/>
      <c r="G166" s="29"/>
    </row>
    <row r="167" spans="4:7" ht="15">
      <c r="D167" s="30"/>
      <c r="E167" s="30"/>
      <c r="F167" s="30"/>
      <c r="G167" s="29"/>
    </row>
    <row r="168" spans="4:7" ht="15">
      <c r="D168" s="30"/>
      <c r="E168" s="30"/>
      <c r="F168" s="30"/>
      <c r="G168" s="29"/>
    </row>
    <row r="169" spans="4:7" ht="15">
      <c r="D169" s="30">
        <v>926</v>
      </c>
      <c r="E169" s="30">
        <v>92695</v>
      </c>
      <c r="F169" s="30">
        <v>4210</v>
      </c>
      <c r="G169" s="135">
        <f>G27+G40+G42+G45+G61+G62+G65+G66+G79+G101</f>
        <v>24151</v>
      </c>
    </row>
    <row r="170" spans="4:7" ht="15">
      <c r="D170" s="30"/>
      <c r="E170" s="30"/>
      <c r="F170" s="30">
        <v>4270</v>
      </c>
      <c r="G170" s="135">
        <f>G33</f>
        <v>2000</v>
      </c>
    </row>
    <row r="171" spans="4:7" ht="15">
      <c r="D171" s="30"/>
      <c r="E171" s="30"/>
      <c r="F171" s="30">
        <v>4300</v>
      </c>
      <c r="G171" s="135">
        <f>G13+G75+G97+G102</f>
        <v>14349</v>
      </c>
    </row>
    <row r="172" spans="4:7" ht="26.25" customHeight="1">
      <c r="D172" s="30">
        <v>926</v>
      </c>
      <c r="E172" s="30">
        <v>92695</v>
      </c>
      <c r="F172" s="30">
        <v>6050</v>
      </c>
      <c r="G172" s="135">
        <f>G12+G39+G49+G54+G91+G107</f>
        <v>104770.31</v>
      </c>
    </row>
    <row r="173" spans="4:7" ht="18.75">
      <c r="D173" s="286" t="s">
        <v>15</v>
      </c>
      <c r="E173" s="287"/>
      <c r="F173" s="288"/>
      <c r="G173" s="136">
        <f>SUM(G119:G172)</f>
        <v>376281.99999999994</v>
      </c>
    </row>
    <row r="174" spans="4:7">
      <c r="D174" s="29"/>
      <c r="E174" s="29"/>
      <c r="F174" s="29"/>
      <c r="G174" s="29"/>
    </row>
    <row r="176" spans="4:7" ht="16.5" customHeight="1"/>
    <row r="177" spans="1:15" s="27" customFormat="1" ht="16.5" customHeight="1">
      <c r="A177" s="26"/>
      <c r="B177" s="25"/>
      <c r="C177" s="24"/>
      <c r="D177" s="23"/>
      <c r="E177" s="23"/>
      <c r="F177" s="23"/>
      <c r="G177" s="23"/>
      <c r="H177" s="22"/>
      <c r="I177" s="22"/>
      <c r="J177" s="22"/>
      <c r="K177" s="22"/>
      <c r="L177" s="22"/>
      <c r="M177" s="22"/>
      <c r="N177" s="22"/>
      <c r="O177" s="22"/>
    </row>
    <row r="181" spans="1:15" s="27" customFormat="1" ht="5.25" customHeight="1">
      <c r="A181" s="26"/>
      <c r="B181" s="25"/>
      <c r="C181" s="24"/>
      <c r="D181" s="23"/>
      <c r="E181" s="23"/>
      <c r="F181" s="23"/>
      <c r="G181" s="23"/>
      <c r="H181" s="22"/>
      <c r="I181" s="22"/>
      <c r="J181" s="22"/>
      <c r="K181" s="22"/>
      <c r="L181" s="22"/>
      <c r="M181" s="22"/>
      <c r="N181" s="22"/>
      <c r="O181" s="22"/>
    </row>
    <row r="182" spans="1:15" s="27" customFormat="1" ht="12.75" hidden="1" customHeight="1">
      <c r="A182" s="26"/>
      <c r="B182" s="25"/>
      <c r="C182" s="24"/>
      <c r="D182" s="23"/>
      <c r="E182" s="23"/>
      <c r="F182" s="23"/>
      <c r="G182" s="23"/>
      <c r="H182" s="22"/>
      <c r="I182" s="22"/>
      <c r="J182" s="22"/>
      <c r="K182" s="22"/>
      <c r="L182" s="22"/>
      <c r="M182" s="22"/>
      <c r="N182" s="22"/>
      <c r="O182" s="22"/>
    </row>
    <row r="183" spans="1:15" s="27" customFormat="1" ht="12.75" customHeight="1">
      <c r="A183" s="26"/>
      <c r="B183" s="25"/>
      <c r="C183" s="24"/>
      <c r="D183" s="23"/>
      <c r="E183" s="23"/>
      <c r="F183" s="23"/>
      <c r="G183" s="23"/>
      <c r="H183" s="22"/>
      <c r="I183" s="22"/>
      <c r="J183" s="22"/>
      <c r="K183" s="22"/>
      <c r="L183" s="22"/>
      <c r="M183" s="22"/>
      <c r="N183" s="22"/>
      <c r="O183" s="22"/>
    </row>
    <row r="184" spans="1:15" s="27" customFormat="1" ht="40.5" customHeight="1">
      <c r="A184" s="26"/>
      <c r="B184" s="25"/>
      <c r="C184" s="24"/>
      <c r="D184" s="23"/>
      <c r="E184" s="23"/>
      <c r="F184" s="23"/>
      <c r="G184" s="23"/>
      <c r="H184" s="22"/>
      <c r="I184" s="22"/>
      <c r="J184" s="22"/>
      <c r="K184" s="22"/>
      <c r="L184" s="22"/>
      <c r="M184" s="22"/>
      <c r="N184" s="22"/>
      <c r="O184" s="22"/>
    </row>
    <row r="210" spans="1:15" s="27" customFormat="1" ht="4.5" hidden="1" customHeight="1" thickBot="1">
      <c r="A210" s="26"/>
      <c r="B210" s="25"/>
      <c r="C210" s="24"/>
      <c r="D210" s="23"/>
      <c r="E210" s="23"/>
      <c r="F210" s="23"/>
      <c r="G210" s="23"/>
      <c r="H210" s="22"/>
      <c r="I210" s="22"/>
      <c r="J210" s="22"/>
      <c r="K210" s="22"/>
      <c r="L210" s="22"/>
      <c r="M210" s="22"/>
      <c r="N210" s="22"/>
      <c r="O210" s="22"/>
    </row>
    <row r="211" spans="1:15" s="27" customFormat="1" ht="12.75" hidden="1" customHeight="1">
      <c r="A211" s="26"/>
      <c r="B211" s="25"/>
      <c r="C211" s="24"/>
      <c r="D211" s="23"/>
      <c r="E211" s="23"/>
      <c r="F211" s="23"/>
      <c r="G211" s="23"/>
      <c r="H211" s="22"/>
      <c r="I211" s="22"/>
      <c r="J211" s="22"/>
      <c r="K211" s="22"/>
      <c r="L211" s="22"/>
      <c r="M211" s="22"/>
      <c r="N211" s="22"/>
      <c r="O211" s="22"/>
    </row>
    <row r="213" spans="1:15" s="27" customFormat="1" ht="45.75" customHeight="1">
      <c r="A213" s="26"/>
      <c r="B213" s="25"/>
      <c r="C213" s="24"/>
      <c r="D213" s="23"/>
      <c r="E213" s="23"/>
      <c r="F213" s="23"/>
      <c r="G213" s="23"/>
      <c r="H213" s="22"/>
      <c r="I213" s="22"/>
      <c r="J213" s="22"/>
      <c r="K213" s="22"/>
      <c r="L213" s="22"/>
      <c r="M213" s="22"/>
      <c r="N213" s="22"/>
      <c r="O213" s="22"/>
    </row>
    <row r="218" spans="1:15" s="27" customFormat="1" ht="24" customHeight="1">
      <c r="A218" s="26"/>
      <c r="B218" s="25"/>
      <c r="C218" s="24"/>
      <c r="D218" s="23"/>
      <c r="E218" s="23"/>
      <c r="F218" s="23"/>
      <c r="G218" s="23"/>
      <c r="H218" s="22"/>
      <c r="I218" s="22"/>
      <c r="J218" s="22"/>
      <c r="K218" s="22"/>
      <c r="L218" s="22"/>
      <c r="M218" s="22"/>
      <c r="N218" s="22"/>
      <c r="O218" s="22"/>
    </row>
    <row r="223" spans="1:15" s="27" customFormat="1" ht="24" customHeight="1">
      <c r="A223" s="26"/>
      <c r="B223" s="25"/>
      <c r="C223" s="24"/>
      <c r="D223" s="23"/>
      <c r="E223" s="23"/>
      <c r="F223" s="23"/>
      <c r="G223" s="23"/>
      <c r="H223" s="22"/>
      <c r="I223" s="22"/>
      <c r="J223" s="22"/>
      <c r="K223" s="22"/>
      <c r="L223" s="22"/>
      <c r="M223" s="22"/>
      <c r="N223" s="22"/>
      <c r="O223" s="22"/>
    </row>
    <row r="225" spans="8:8" ht="24.75" customHeight="1"/>
    <row r="227" spans="8:8" ht="36.75" customHeight="1"/>
    <row r="228" spans="8:8" ht="18" customHeight="1"/>
    <row r="230" spans="8:8" ht="42" customHeight="1"/>
    <row r="232" spans="8:8">
      <c r="H232" s="28" t="s">
        <v>2</v>
      </c>
    </row>
    <row r="233" spans="8:8" ht="19.5" customHeight="1"/>
    <row r="234" spans="8:8" ht="27.75" customHeight="1"/>
    <row r="237" spans="8:8" ht="24" customHeight="1"/>
    <row r="241" spans="1:15" s="27" customFormat="1" ht="12.75" hidden="1" customHeight="1">
      <c r="A241" s="26"/>
      <c r="B241" s="25"/>
      <c r="C241" s="24"/>
      <c r="D241" s="23"/>
      <c r="E241" s="23"/>
      <c r="F241" s="23"/>
      <c r="G241" s="23"/>
      <c r="H241" s="22"/>
      <c r="I241" s="22"/>
      <c r="J241" s="22"/>
      <c r="K241" s="22"/>
      <c r="L241" s="22"/>
      <c r="M241" s="22"/>
      <c r="N241" s="22"/>
      <c r="O241" s="22"/>
    </row>
  </sheetData>
  <mergeCells count="50">
    <mergeCell ref="C113:C114"/>
    <mergeCell ref="B113:B114"/>
    <mergeCell ref="C1:G1"/>
    <mergeCell ref="C2:G2"/>
    <mergeCell ref="C24:C25"/>
    <mergeCell ref="C93:C94"/>
    <mergeCell ref="C52:C53"/>
    <mergeCell ref="B55:B56"/>
    <mergeCell ref="C55:C56"/>
    <mergeCell ref="A4:G4"/>
    <mergeCell ref="A5:G5"/>
    <mergeCell ref="A9:A10"/>
    <mergeCell ref="A12:A21"/>
    <mergeCell ref="B15:B16"/>
    <mergeCell ref="C15:C16"/>
    <mergeCell ref="A93:A97"/>
    <mergeCell ref="A99:A107"/>
    <mergeCell ref="B99:B100"/>
    <mergeCell ref="C99:C100"/>
    <mergeCell ref="B101:B102"/>
    <mergeCell ref="C101:C102"/>
    <mergeCell ref="C103:C104"/>
    <mergeCell ref="B103:B104"/>
    <mergeCell ref="A23:A27"/>
    <mergeCell ref="A29:A34"/>
    <mergeCell ref="A58:A66"/>
    <mergeCell ref="B58:B59"/>
    <mergeCell ref="C58:C59"/>
    <mergeCell ref="A36:A39"/>
    <mergeCell ref="A44:A49"/>
    <mergeCell ref="B46:B47"/>
    <mergeCell ref="C46:C47"/>
    <mergeCell ref="A51:A56"/>
    <mergeCell ref="B52:B53"/>
    <mergeCell ref="D173:F173"/>
    <mergeCell ref="C118:G118"/>
    <mergeCell ref="A68:A75"/>
    <mergeCell ref="B69:B70"/>
    <mergeCell ref="C69:C70"/>
    <mergeCell ref="A77:A79"/>
    <mergeCell ref="B77:B78"/>
    <mergeCell ref="C77:C78"/>
    <mergeCell ref="A82:A90"/>
    <mergeCell ref="B83:B84"/>
    <mergeCell ref="C83:C84"/>
    <mergeCell ref="B85:B86"/>
    <mergeCell ref="C85:C86"/>
    <mergeCell ref="B87:B88"/>
    <mergeCell ref="C87:C88"/>
    <mergeCell ref="A110:A1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Height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6 porozumienia</vt:lpstr>
      <vt:lpstr>7 przychody- stan</vt:lpstr>
      <vt:lpstr>8 Rach. doch oswiata</vt:lpstr>
      <vt:lpstr>9 dotacje  </vt:lpstr>
      <vt:lpstr>10 dochody ochr.środow.</vt:lpstr>
      <vt:lpstr>11 wiejskie -stan</vt:lpstr>
      <vt:lpstr>'10 dochody ochr.środow.'!Obszar_wydruku</vt:lpstr>
      <vt:lpstr>'11 wiejskie -stan'!Obszar_wydruku</vt:lpstr>
      <vt:lpstr>'6 porozumienia'!Obszar_wydruku</vt:lpstr>
      <vt:lpstr>'7 przychody- stan'!Obszar_wydruku</vt:lpstr>
      <vt:lpstr>'8 Rach. doch oswiata'!Obszar_wydruku</vt:lpstr>
      <vt:lpstr>'9 dotacje  '!Obszar_wydruku</vt:lpstr>
      <vt:lpstr>'11 wiejskie -stan'!Tytuły_wydruku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2019-11-18T11:58:44Z</dcterms:modified>
</cp:coreProperties>
</file>