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1 dochody" sheetId="1" r:id="rId1"/>
    <sheet name="2 wydatki" sheetId="2" r:id="rId2"/>
    <sheet name="2a" sheetId="6" r:id="rId3"/>
    <sheet name="3 zlec" sheetId="4" r:id="rId4"/>
    <sheet name="dotacje" sheetId="7" r:id="rId5"/>
    <sheet name="5 F sołeki" sheetId="5" r:id="rId6"/>
  </sheets>
  <calcPr calcId="125725"/>
</workbook>
</file>

<file path=xl/calcChain.xml><?xml version="1.0" encoding="utf-8"?>
<calcChain xmlns="http://schemas.openxmlformats.org/spreadsheetml/2006/main">
  <c r="G144" i="2"/>
  <c r="G142"/>
  <c r="G140"/>
  <c r="G139"/>
  <c r="G138"/>
  <c r="G137"/>
  <c r="G136"/>
  <c r="G135"/>
  <c r="F134"/>
  <c r="E134"/>
  <c r="F132"/>
  <c r="E132"/>
  <c r="D40" i="7"/>
  <c r="E40"/>
  <c r="E46"/>
  <c r="D46"/>
  <c r="F45"/>
  <c r="F44"/>
  <c r="F43"/>
  <c r="F46" s="1"/>
  <c r="E48"/>
  <c r="D48"/>
  <c r="F39"/>
  <c r="F38"/>
  <c r="F37"/>
  <c r="F36"/>
  <c r="E29"/>
  <c r="D29"/>
  <c r="F28"/>
  <c r="F27"/>
  <c r="F26"/>
  <c r="F25"/>
  <c r="F24"/>
  <c r="F23"/>
  <c r="F22"/>
  <c r="E19"/>
  <c r="D19"/>
  <c r="F18"/>
  <c r="F19" s="1"/>
  <c r="E15"/>
  <c r="D15"/>
  <c r="D31" s="1"/>
  <c r="F14"/>
  <c r="F13"/>
  <c r="F15" s="1"/>
  <c r="H60" i="4"/>
  <c r="I60"/>
  <c r="H59"/>
  <c r="I59"/>
  <c r="E85" i="6"/>
  <c r="D85"/>
  <c r="F84"/>
  <c r="F83"/>
  <c r="F82"/>
  <c r="F81"/>
  <c r="F80"/>
  <c r="F79"/>
  <c r="F78"/>
  <c r="F77"/>
  <c r="F76"/>
  <c r="F75"/>
  <c r="E73"/>
  <c r="D73"/>
  <c r="F72"/>
  <c r="F71"/>
  <c r="E69"/>
  <c r="D69"/>
  <c r="F68"/>
  <c r="F67"/>
  <c r="F65"/>
  <c r="F69" s="1"/>
  <c r="E62"/>
  <c r="D62"/>
  <c r="F61"/>
  <c r="F62" s="1"/>
  <c r="E59"/>
  <c r="D59"/>
  <c r="F58"/>
  <c r="F59" s="1"/>
  <c r="E56"/>
  <c r="D56"/>
  <c r="F55"/>
  <c r="F56" s="1"/>
  <c r="E53"/>
  <c r="D53"/>
  <c r="F52"/>
  <c r="F51"/>
  <c r="E49"/>
  <c r="D49"/>
  <c r="F48"/>
  <c r="F49" s="1"/>
  <c r="E45"/>
  <c r="D45"/>
  <c r="F44"/>
  <c r="F43"/>
  <c r="F42"/>
  <c r="F41"/>
  <c r="F45" s="1"/>
  <c r="E39"/>
  <c r="D39"/>
  <c r="F38"/>
  <c r="F39" s="1"/>
  <c r="E36"/>
  <c r="D36"/>
  <c r="F35"/>
  <c r="F34"/>
  <c r="E32"/>
  <c r="D32"/>
  <c r="F31"/>
  <c r="F32" s="1"/>
  <c r="E29"/>
  <c r="D29"/>
  <c r="F28"/>
  <c r="F27"/>
  <c r="F26"/>
  <c r="F25"/>
  <c r="F24"/>
  <c r="E22"/>
  <c r="D22"/>
  <c r="F21"/>
  <c r="F20"/>
  <c r="F19"/>
  <c r="F18"/>
  <c r="E16"/>
  <c r="D16"/>
  <c r="F15"/>
  <c r="F14"/>
  <c r="F13"/>
  <c r="F12"/>
  <c r="F11"/>
  <c r="E34" i="4"/>
  <c r="F73" i="6" l="1"/>
  <c r="D87"/>
  <c r="G134" i="2"/>
  <c r="G132" s="1"/>
  <c r="F40" i="7"/>
  <c r="F48" s="1"/>
  <c r="F29"/>
  <c r="F31" s="1"/>
  <c r="E31"/>
  <c r="E87" i="6"/>
  <c r="F22"/>
  <c r="F85"/>
  <c r="F53"/>
  <c r="F16"/>
  <c r="F36"/>
  <c r="F29"/>
  <c r="G21" i="4"/>
  <c r="J96"/>
  <c r="J95"/>
  <c r="J94"/>
  <c r="J93"/>
  <c r="J92"/>
  <c r="J89" s="1"/>
  <c r="J91"/>
  <c r="G90"/>
  <c r="G89" s="1"/>
  <c r="I89"/>
  <c r="H89"/>
  <c r="F89"/>
  <c r="E89"/>
  <c r="J88"/>
  <c r="J87"/>
  <c r="G86"/>
  <c r="G85" s="1"/>
  <c r="I85"/>
  <c r="H85"/>
  <c r="F85"/>
  <c r="E85"/>
  <c r="J84"/>
  <c r="G83"/>
  <c r="J82"/>
  <c r="I82"/>
  <c r="H82"/>
  <c r="G82"/>
  <c r="F82"/>
  <c r="E82"/>
  <c r="J81"/>
  <c r="J80"/>
  <c r="J79"/>
  <c r="J78"/>
  <c r="J77"/>
  <c r="J76"/>
  <c r="J75"/>
  <c r="J74"/>
  <c r="J73"/>
  <c r="J72"/>
  <c r="J71"/>
  <c r="J68" s="1"/>
  <c r="J70"/>
  <c r="G69"/>
  <c r="I68"/>
  <c r="I67" s="1"/>
  <c r="H68"/>
  <c r="H67" s="1"/>
  <c r="G68"/>
  <c r="F68"/>
  <c r="E68"/>
  <c r="F67"/>
  <c r="E67"/>
  <c r="J66"/>
  <c r="J65"/>
  <c r="J64"/>
  <c r="J63"/>
  <c r="J62"/>
  <c r="G61"/>
  <c r="J60"/>
  <c r="J59" s="1"/>
  <c r="G60"/>
  <c r="F60"/>
  <c r="E60"/>
  <c r="G59"/>
  <c r="F59"/>
  <c r="E59"/>
  <c r="J58"/>
  <c r="J57"/>
  <c r="J56"/>
  <c r="J55"/>
  <c r="G54"/>
  <c r="J53"/>
  <c r="I53"/>
  <c r="I52" s="1"/>
  <c r="H53"/>
  <c r="H52" s="1"/>
  <c r="G53"/>
  <c r="F53"/>
  <c r="E53"/>
  <c r="J52"/>
  <c r="G52"/>
  <c r="F52"/>
  <c r="E52"/>
  <c r="J51"/>
  <c r="J50"/>
  <c r="J49"/>
  <c r="J48"/>
  <c r="J47"/>
  <c r="J46"/>
  <c r="J43" s="1"/>
  <c r="J45"/>
  <c r="G44"/>
  <c r="G43" s="1"/>
  <c r="I43"/>
  <c r="H43"/>
  <c r="F43"/>
  <c r="E43"/>
  <c r="J42"/>
  <c r="J41"/>
  <c r="J40"/>
  <c r="J39"/>
  <c r="J38"/>
  <c r="J37"/>
  <c r="J36"/>
  <c r="G35"/>
  <c r="G34" s="1"/>
  <c r="I34"/>
  <c r="H34"/>
  <c r="F34"/>
  <c r="J33"/>
  <c r="J32"/>
  <c r="J31"/>
  <c r="I29"/>
  <c r="I28" s="1"/>
  <c r="H29"/>
  <c r="G29"/>
  <c r="F29"/>
  <c r="E29"/>
  <c r="E28" s="1"/>
  <c r="H28"/>
  <c r="J27"/>
  <c r="J26"/>
  <c r="J25"/>
  <c r="J24"/>
  <c r="J23"/>
  <c r="J22"/>
  <c r="I20"/>
  <c r="I19" s="1"/>
  <c r="H20"/>
  <c r="G20"/>
  <c r="G19" s="1"/>
  <c r="F20"/>
  <c r="F19" s="1"/>
  <c r="E20"/>
  <c r="E19" s="1"/>
  <c r="H19"/>
  <c r="J18"/>
  <c r="J17"/>
  <c r="J16"/>
  <c r="J15"/>
  <c r="J14"/>
  <c r="J11" s="1"/>
  <c r="J13"/>
  <c r="G12"/>
  <c r="I11"/>
  <c r="H11"/>
  <c r="F11"/>
  <c r="E11"/>
  <c r="I10"/>
  <c r="H10"/>
  <c r="J10" s="1"/>
  <c r="F10"/>
  <c r="E10"/>
  <c r="G10" s="1"/>
  <c r="Z59" i="5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8"/>
  <c r="C57"/>
  <c r="C55"/>
  <c r="C54" s="1"/>
  <c r="C51"/>
  <c r="C50"/>
  <c r="C48" s="1"/>
  <c r="C47"/>
  <c r="C46"/>
  <c r="C45" s="1"/>
  <c r="C44"/>
  <c r="C43"/>
  <c r="C42" s="1"/>
  <c r="C40"/>
  <c r="C39"/>
  <c r="C38" s="1"/>
  <c r="C32"/>
  <c r="C31"/>
  <c r="C29"/>
  <c r="C28"/>
  <c r="C26" s="1"/>
  <c r="C25"/>
  <c r="C23" s="1"/>
  <c r="C22"/>
  <c r="C21"/>
  <c r="C20" s="1"/>
  <c r="C19"/>
  <c r="C17" s="1"/>
  <c r="C16"/>
  <c r="C15"/>
  <c r="F87" i="6" l="1"/>
  <c r="J20" i="4"/>
  <c r="J19" s="1"/>
  <c r="F28"/>
  <c r="G28"/>
  <c r="J34"/>
  <c r="J85"/>
  <c r="H97"/>
  <c r="G67"/>
  <c r="F97"/>
  <c r="I97"/>
  <c r="J29"/>
  <c r="J28" s="1"/>
  <c r="E97"/>
  <c r="J67"/>
  <c r="G11"/>
  <c r="G97" s="1"/>
  <c r="C30" i="5"/>
  <c r="C14"/>
  <c r="C59"/>
  <c r="J97" i="4" l="1"/>
</calcChain>
</file>

<file path=xl/sharedStrings.xml><?xml version="1.0" encoding="utf-8"?>
<sst xmlns="http://schemas.openxmlformats.org/spreadsheetml/2006/main" count="1085" uniqueCount="628">
  <si>
    <t>Załącznik Nr 1</t>
  </si>
  <si>
    <t>Dział</t>
  </si>
  <si>
    <t>Treść</t>
  </si>
  <si>
    <t>Razem:</t>
  </si>
  <si>
    <t>(zmiana załącznika Nr 2 do Uchwały Nr XXXVI/269/2013 Rady Gminy Kleszczewoz dnia 18 grudnia 2013r.)</t>
  </si>
  <si>
    <t>4210</t>
  </si>
  <si>
    <t>Zakup materiałów i wyposażenia</t>
  </si>
  <si>
    <t>Wójta Gminy Kleszczewo</t>
  </si>
  <si>
    <t xml:space="preserve">      mgr inż. Bogdan Kemnitz</t>
  </si>
  <si>
    <t>Roz dział</t>
  </si>
  <si>
    <t>Para graf</t>
  </si>
  <si>
    <t>Zmiana planu dochodów budżetu gminy na 2014r.</t>
  </si>
  <si>
    <t>(zmiana załącznika Nr 1 do Uchwały Nr XXXVI/269/2013 Rady Gminy Kleszczewoz dnia 18 grudnia 2013r.)</t>
  </si>
  <si>
    <t>Załącznik Nr 2</t>
  </si>
  <si>
    <t>Zmiana planu wydatków budżetu gminy na 2014r.</t>
  </si>
  <si>
    <t>4260</t>
  </si>
  <si>
    <t>Zakup energii</t>
  </si>
  <si>
    <t>Załącznik Nr 3</t>
  </si>
  <si>
    <t>I. Zmiana dochodów i wydatków związanych z realizacją zadań z zakresu administracji rządowej i innych zadań zleconych gminie odrębnymi ustawami w 2014 roku</t>
  </si>
  <si>
    <t>(zmiana załącznika Nr 3 do Uchwały Nr XXXVI/269/2013 Rady Gminy Kleszczewoz dnia 18 grudnia 2013r.)</t>
  </si>
  <si>
    <t>Plan dochodów</t>
  </si>
  <si>
    <t xml:space="preserve">Zmiana </t>
  </si>
  <si>
    <t>Plan po zmianie</t>
  </si>
  <si>
    <t>Plan wydatków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</si>
  <si>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</si>
  <si>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</si>
  <si>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</si>
  <si>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</si>
  <si>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</si>
  <si>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</si>
  <si>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</si>
  <si>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</si>
  <si>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</si>
  <si>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</si>
  <si>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</si>
  <si>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</si>
  <si>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</si>
  <si>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</si>
  <si>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</si>
  <si>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</si>
  <si>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</si>
  <si>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</si>
  <si>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</si>
  <si>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</si>
  <si>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</si>
  <si>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</si>
  <si>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</si>
  <si>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</si>
  <si>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</si>
  <si>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</si>
  <si>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</si>
  <si>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</si>
  <si>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3030</t>
  </si>
  <si>
    <t>Różne wydatki na rzecz osób fizycznych</t>
  </si>
  <si>
    <t>4170</t>
  </si>
  <si>
    <t>Wynagrodzenia bezosobowe</t>
  </si>
  <si>
    <t>801</t>
  </si>
  <si>
    <t>Oświata i wychowanie</t>
  </si>
  <si>
    <t>Szkoły podstawowe</t>
  </si>
  <si>
    <t>4240</t>
  </si>
  <si>
    <t>Zakup pomocy naukowych, dydaktycznych i ksiażek</t>
  </si>
  <si>
    <t>851</t>
  </si>
  <si>
    <t>Ochrona zdrowia</t>
  </si>
  <si>
    <t>85195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</si>
  <si>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</si>
  <si>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</si>
  <si>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</si>
  <si>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</si>
  <si>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3110</t>
  </si>
  <si>
    <t>Świadczenia społeczne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</si>
  <si>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</si>
  <si>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</si>
  <si>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</si>
  <si>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</si>
  <si>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4580</t>
  </si>
  <si>
    <t>Pozostałe odsetki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</si>
  <si>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</si>
  <si>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</si>
  <si>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</si>
  <si>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</si>
  <si>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</si>
  <si>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</si>
  <si>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</si>
  <si>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</si>
  <si>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85295</t>
  </si>
  <si>
    <t>75109</t>
  </si>
  <si>
    <t>Wybory do rad gmin, rad powiatów i sejmików województw, wybory wójtów, burmistrzów i prezydentów miast oraz referenda gminne, powiatowe i wojewódzkie</t>
  </si>
  <si>
    <t>Wójta  Gminy Kleszczewo</t>
  </si>
  <si>
    <t xml:space="preserve">                   Zmiana planu wydatków na projekty realizowane w ramach Funduszu Sołeckiego na 2014r.</t>
  </si>
  <si>
    <t>(zmiana załącznika Nr 10 do Uchwały Nr XXXVI/269/2013 Rady Gminy Kleszczewoz dnia 18 grudnia 2013r.)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</si>
  <si>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</si>
  <si>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</si>
  <si>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</si>
  <si>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</si>
  <si>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</si>
  <si>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</si>
  <si>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Utrzymanie czystości i porządku</t>
  </si>
  <si>
    <t>Naprawa drogi</t>
  </si>
  <si>
    <t>Gowarzewo</t>
  </si>
  <si>
    <t>Promocja  sołectwa</t>
  </si>
  <si>
    <t>Bezpieczeństwo mieszkańców, utrzymanie czystości i porządku w sołectwie</t>
  </si>
  <si>
    <t>Kleszczewo</t>
  </si>
  <si>
    <t>Zakup urządzeń rekreacyjnych</t>
  </si>
  <si>
    <t>Bezpieczeństwo mieszkańców,  utrzymanie czystości i porządku w sołectwie</t>
  </si>
  <si>
    <t>Komorniki</t>
  </si>
  <si>
    <t>Promocja sołectwa</t>
  </si>
  <si>
    <t>Krerowo</t>
  </si>
  <si>
    <t>Utrzymanieczystośi i porządku</t>
  </si>
  <si>
    <t>Utrzymanie boiska i upowszechnianie kultury fizycznej</t>
  </si>
  <si>
    <t>Krzyżowniki</t>
  </si>
  <si>
    <t>Bezpieczeństwo mieszkańców i utrzymanie porządku w sołectwie</t>
  </si>
  <si>
    <t>Markowice</t>
  </si>
  <si>
    <t>Utrzymanie porządku i zieleni na terenie sołectwa</t>
  </si>
  <si>
    <t>Promocja sołectwa i utrzymanie świetlicy</t>
  </si>
  <si>
    <t>2 000</t>
  </si>
  <si>
    <t>Nagradowice</t>
  </si>
  <si>
    <t>Rowój kultury fizycznej i oświaty</t>
  </si>
  <si>
    <t>Poklatki</t>
  </si>
  <si>
    <t xml:space="preserve">Utrzymanie czystości i porządku </t>
  </si>
  <si>
    <t>Budowa chodnika - zakup materiałów</t>
  </si>
  <si>
    <t>Śródka</t>
  </si>
  <si>
    <t>Tulce</t>
  </si>
  <si>
    <t xml:space="preserve"> 249</t>
  </si>
  <si>
    <t xml:space="preserve"> 23 077</t>
  </si>
  <si>
    <t>Zimin</t>
  </si>
  <si>
    <t>Promocja Gminy Kleszczewo - wsi Zimin</t>
  </si>
  <si>
    <t xml:space="preserve">plan przed zmaną </t>
  </si>
  <si>
    <t>zmiana</t>
  </si>
  <si>
    <t>plan po zmianie</t>
  </si>
  <si>
    <t>2500</t>
  </si>
  <si>
    <t xml:space="preserve">                    Wójt Gminy</t>
  </si>
  <si>
    <t>11 500</t>
  </si>
  <si>
    <t xml:space="preserve">685       </t>
  </si>
  <si>
    <t xml:space="preserve">615             </t>
  </si>
  <si>
    <t>z dnia  17 listopada 2014r.</t>
  </si>
  <si>
    <t>500</t>
  </si>
  <si>
    <t>1 500                                -1 300                           =200</t>
  </si>
  <si>
    <t>+1300                    =1 300</t>
  </si>
  <si>
    <t>1 000      -799                            =201</t>
  </si>
  <si>
    <t>473                    -395                 =78</t>
  </si>
  <si>
    <t>627                                   +395             =1 022</t>
  </si>
  <si>
    <t>1 000              -1 000                     =0</t>
  </si>
  <si>
    <t>6 281                      +1 000                                          =7281</t>
  </si>
  <si>
    <t>+799         =799</t>
  </si>
  <si>
    <t>do  Zarządzenia Nr 42/2014</t>
  </si>
  <si>
    <t>do Zarządzenia Nr 42/2014</t>
  </si>
  <si>
    <t>z dnia   17 listopada 2014r.</t>
  </si>
  <si>
    <t>z dnia 17 listopada  2014r.</t>
  </si>
  <si>
    <t>Załącznik Nr 2a</t>
  </si>
  <si>
    <t>Zmiana planu wydatków majątkowych  na 2014r</t>
  </si>
  <si>
    <t>(zmiana załącznika Nr 2a do Uchwały Nr XXXVI/269/2013 Rady Gminy Kleszczewoz dnia 18 grudnia 2013r.)</t>
  </si>
  <si>
    <t>Określenie zadania</t>
  </si>
  <si>
    <t>Plan</t>
  </si>
  <si>
    <t>Zmiana planu</t>
  </si>
  <si>
    <t>Budowa sieci kanalizacji sanitarnej  w Tulcach Gmina Kleszczewo - ochrona środowiska</t>
  </si>
  <si>
    <t>Budowa kanalizacji deszczowej na ul. Lawendowej i Miętowej  oraz projekt ul. Lawendowa w Gowarzewie</t>
  </si>
  <si>
    <t>Budowa kanalizacji deszczowej na ul. Polnej w Gowarzewie</t>
  </si>
  <si>
    <t>Budowa kanalizacji deszczowej w Krzyżownikach przy placu zabaw</t>
  </si>
  <si>
    <t>Opracowanie koncepcji  kanalizacji pozostałej części Gminy</t>
  </si>
  <si>
    <t>01010</t>
  </si>
  <si>
    <t>6050</t>
  </si>
  <si>
    <t>razem</t>
  </si>
  <si>
    <t xml:space="preserve">Budowa chodnika w Nagradowicach (w tym  F. sołecki 7.977) </t>
  </si>
  <si>
    <t xml:space="preserve">Budowa części chodnika w Śródce </t>
  </si>
  <si>
    <t>Projekt skrzyżownia dróg powiatowych nr 2429P i 2440P w Tulcach</t>
  </si>
  <si>
    <t>Budowa chodnika w Tulcach ul. Poznańska  przy kościele</t>
  </si>
  <si>
    <t>Budowa ulicy Krokusowej  189.000 -2130(12.08.2014)= 186.870</t>
  </si>
  <si>
    <t>Budowa i częściowa przebudowa chodnika na ul. Poznańskiej w Tulcach</t>
  </si>
  <si>
    <t>Zakup i montaż tablic informacyjnych  (witaczy)</t>
  </si>
  <si>
    <t>Budowa drogi i porkingu przy kompleksie spotrowym w Komornikach</t>
  </si>
  <si>
    <t>Wykup nakładów poniesionych na gruncie gminy SUR Kleszczewo</t>
  </si>
  <si>
    <t>Projekt modernizacji budynku w Kleszczewie wykupionego od SUR w Kleszczewie</t>
  </si>
  <si>
    <t>Modernizacja budynku przy kompleksie sportowym w Kleszczewie</t>
  </si>
  <si>
    <t>zakup sprzętu i programów Urząd Gminy</t>
  </si>
  <si>
    <t>Budowa przystanku autobusowego F. sołecki Śródka</t>
  </si>
  <si>
    <t>Budowa przystanku autobusowego F. sołecki Komorniki</t>
  </si>
  <si>
    <t>Przeciwdziałanie wykluczeniu cyfrowemu w Gminie Kleszczewo. Program Operacyjny Innowacyjna Gospodarka 2007-2013</t>
  </si>
  <si>
    <t>Montaż instalacji gazowej w budynku OSP Komorniki</t>
  </si>
  <si>
    <t>Zakup samochodu pożarniczego - studium wykonalności</t>
  </si>
  <si>
    <t>Zakup rozpieracza ramiennego F. sołecki</t>
  </si>
  <si>
    <t>Rozbudowa szkoły w Tulcach - projekt</t>
  </si>
  <si>
    <t>Wpłata na budowę schroniska dla Zwierząt w Skałowie</t>
  </si>
  <si>
    <t>Budowa oświetlenia dróg i ulic</t>
  </si>
  <si>
    <t>Zakup przystanków autobusowych</t>
  </si>
  <si>
    <t xml:space="preserve">Zakup autobusu </t>
  </si>
  <si>
    <t>Zakup ciągnika</t>
  </si>
  <si>
    <t>Zakup siewnika</t>
  </si>
  <si>
    <t>Zakup i montaż kotary na hali sportowej w Kleszczewie</t>
  </si>
  <si>
    <t>Zakup wyposażenia do rozbudowanego budynku GOK</t>
  </si>
  <si>
    <t>Zakup urządzeń rekreacyjnych F. sołecki Kleszczewo</t>
  </si>
  <si>
    <t>Urządzenie terenu rekreacyjnego F. sołecki Krerowo</t>
  </si>
  <si>
    <t>Wykonanie miejsc postojowych przy boisku F. sołecki Krzyżowniki</t>
  </si>
  <si>
    <t>Urządzenie terenu rekreacyjnego F. sołecki Śródka</t>
  </si>
  <si>
    <t>Zagospodarowanie terenu na skwerku w miejscowości Śródka Fundusz sołecki Śródka</t>
  </si>
  <si>
    <t>Zagospodarowanie terenu na skwerku w miejscowości Śródka</t>
  </si>
  <si>
    <t>Dokończenie ogrodzenia stadionu gminnego w Kleszczewie  oraz uzupełnienie  bramek i  piłkochwytów</t>
  </si>
  <si>
    <t>Doposażenie boisku w Markowicach                                               (piłkochwyty z montażem) 2.000 F. sołecki</t>
  </si>
  <si>
    <t>Zakup i montaż piłkochwytów na boisku treningowym w Tulcach i Krzyżownikach</t>
  </si>
  <si>
    <t>Budowa placu zabaw w Tulcach   w tym 23.077 zł Fundusz sołecki Tulce</t>
  </si>
  <si>
    <t>Ogółem wydatki majątkowe</t>
  </si>
  <si>
    <t xml:space="preserve">                                                                                                           Henryk Lesiński</t>
  </si>
  <si>
    <t xml:space="preserve">Budowa chodnika w Poklatkach F. sołecki 9.600 zł, </t>
  </si>
  <si>
    <t>do Zarządzenia nr 42/2014</t>
  </si>
  <si>
    <t>Załącznik Nr 5</t>
  </si>
  <si>
    <t>Zmiana zestawienia planowanych kwot dotacji  z budżetu w 2014 roku jednostkom sektora finansów publicznych i jednostkom spoza sektora finansów publicznych</t>
  </si>
  <si>
    <t>(zmiana załącznika Nr 6 do Uchwały Nr XXXVI/269/2013 Rady Gminy Kleszczewoz dnia 18 grudnia 2013r.)</t>
  </si>
  <si>
    <t>I Jednostki sektora finansów publicznych</t>
  </si>
  <si>
    <t>Kwota dotacji podmiotowej</t>
  </si>
  <si>
    <t>Rozdział</t>
  </si>
  <si>
    <t>Nazwa jednostki</t>
  </si>
  <si>
    <t>plan</t>
  </si>
  <si>
    <t>zmiana planu</t>
  </si>
  <si>
    <t>Gminny Ośrodek Kultury i Sportu w Kleszczewie</t>
  </si>
  <si>
    <t>razem dotacja podmiotowa</t>
  </si>
  <si>
    <t xml:space="preserve"> Kwota dotacji przedmiotowej</t>
  </si>
  <si>
    <t>Zakład Komunalny w Kleszczewie dofinansowanie usług</t>
  </si>
  <si>
    <t>razem dotacja przedmiotowa</t>
  </si>
  <si>
    <t xml:space="preserve"> Kwota dotacji celowej</t>
  </si>
  <si>
    <t>Gmina Swarzędz na pokrycie kosztów transportu autobusowego na odcinku od granic Gminy Swarzędz do miejscowości Tulce</t>
  </si>
  <si>
    <t>Miasto Poznań za pobyt dziecka ww oddziale przedszkolnym w szkołach podstawowych</t>
  </si>
  <si>
    <t>Miasto Poznań i Gmina Kórnik za pobyt dziecka w punkcie przedszkolnym</t>
  </si>
  <si>
    <t>Starostwo Powiatowe na likwidację wyrobów zawierających azbest</t>
  </si>
  <si>
    <t>Zakład Komunalny w Kleszczewie dofinansowanie wydatków inwestycyjnych</t>
  </si>
  <si>
    <t>Gminny Ośrodek Kultury i Sportu w Kleszczewie wydatki inwestycyjne</t>
  </si>
  <si>
    <t>razem dotacja celowa</t>
  </si>
  <si>
    <t>ogółem jednostki sektora finansów publicznych</t>
  </si>
  <si>
    <t>II Jednostki spoza sektora finansów publicznych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</si>
  <si>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</si>
  <si>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</si>
  <si>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</si>
  <si>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</si>
  <si>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Kwota dotacji celowej</t>
  </si>
  <si>
    <t>Działalności na rzecz osób niepełnosprawnych - jednostka zostanie określona po rozstrzygnięciu konkursu w zakresie Działalności na rzecz osób niepełnosprawnych i straszych</t>
  </si>
  <si>
    <t>Parafia Rzymskokatolicka p.w. Wszystkich Świętych w Kleszczewie na renowacę zabytkowego kościoła</t>
  </si>
  <si>
    <t>Klub sportowy Clescevia dotacja z zakresu sportu masowego</t>
  </si>
  <si>
    <t>ogółem jednostki spoza sektora finansów publicznych</t>
  </si>
  <si>
    <t>za pobyt dzieci w przedszkolu publicznym i niepublicznym (w tym: Miasto Poznań, Gmina Swarzędz, Gmina Kórnik, Gmina Kostrzyn, Miasto Luboń, Gmina Pobiedziska, Gmina Środa)</t>
  </si>
  <si>
    <t>Załącznik Nr 4</t>
  </si>
  <si>
    <t>Przed zmianą</t>
  </si>
  <si>
    <t>Zmiana</t>
  </si>
  <si>
    <t>Po zmianie</t>
  </si>
  <si>
    <t>46 388,00</t>
  </si>
  <si>
    <t>520,00</t>
  </si>
  <si>
    <t>46 908,00</t>
  </si>
  <si>
    <t>45 938,00</t>
  </si>
  <si>
    <t>46 458,00</t>
  </si>
  <si>
    <t>1 394 165,00</t>
  </si>
  <si>
    <t>1 831,00</t>
  </si>
  <si>
    <t>1 395 996,00</t>
  </si>
  <si>
    <t>Świadczenia rodzinne, świadczenia z funduszu alimentacyjneego oraz składki na ubezpieczenia emerytalne i rentowe z ubezpieczenia społecznego</t>
  </si>
  <si>
    <t>1 053 557,00</t>
  </si>
  <si>
    <t>- 15 000,00</t>
  </si>
  <si>
    <t>1 038 557,00</t>
  </si>
  <si>
    <t>1 044 834,00</t>
  </si>
  <si>
    <t>1 029 834,00</t>
  </si>
  <si>
    <t>5 876,00</t>
  </si>
  <si>
    <t>- 269,00</t>
  </si>
  <si>
    <t>5 607,00</t>
  </si>
  <si>
    <t>3 000,00</t>
  </si>
  <si>
    <t>2 731,00</t>
  </si>
  <si>
    <t>68 962,00</t>
  </si>
  <si>
    <t>17 100,00</t>
  </si>
  <si>
    <t>86 062,00</t>
  </si>
  <si>
    <t>2030</t>
  </si>
  <si>
    <t>Dotacje celowe otrzymane z budżetu państwa na realizację własnych zadań bieżących gmin (związków gmin)</t>
  </si>
  <si>
    <t>26 300,00</t>
  </si>
  <si>
    <t>43 400,00</t>
  </si>
  <si>
    <t>24 693 843,03</t>
  </si>
  <si>
    <t>2 351,00</t>
  </si>
  <si>
    <t>24 696 194,03</t>
  </si>
  <si>
    <t>Paragraf</t>
  </si>
  <si>
    <t>600</t>
  </si>
  <si>
    <t>Transport i łączność</t>
  </si>
  <si>
    <t>1 351 316,00</t>
  </si>
  <si>
    <t>0,00</t>
  </si>
  <si>
    <t>60014</t>
  </si>
  <si>
    <t>Drogi publiczne powiatowe</t>
  </si>
  <si>
    <t>357 478,00</t>
  </si>
  <si>
    <t>80 295,00</t>
  </si>
  <si>
    <t>437 773,00</t>
  </si>
  <si>
    <t>Wydatki inwestycyjne jednostek budżetowych</t>
  </si>
  <si>
    <t>339 479,00</t>
  </si>
  <si>
    <t>419 774,00</t>
  </si>
  <si>
    <t>60016</t>
  </si>
  <si>
    <t>Drogi publiczne gminne</t>
  </si>
  <si>
    <t>925 677,00</t>
  </si>
  <si>
    <t>- 80 295,00</t>
  </si>
  <si>
    <t>845 382,00</t>
  </si>
  <si>
    <t>329 742,00</t>
  </si>
  <si>
    <t>249 447,00</t>
  </si>
  <si>
    <t>630</t>
  </si>
  <si>
    <t>Turystyka</t>
  </si>
  <si>
    <t>10 200,00</t>
  </si>
  <si>
    <t>63095</t>
  </si>
  <si>
    <t>5 700,00</t>
  </si>
  <si>
    <t>500,00</t>
  </si>
  <si>
    <t>6 200,00</t>
  </si>
  <si>
    <t>4 500,00</t>
  </si>
  <si>
    <t>- 500,00</t>
  </si>
  <si>
    <t>4 000,00</t>
  </si>
  <si>
    <t>2 157 366,00</t>
  </si>
  <si>
    <t>2 157 886,00</t>
  </si>
  <si>
    <t>25 990,00</t>
  </si>
  <si>
    <t>436,00</t>
  </si>
  <si>
    <t>26 426,00</t>
  </si>
  <si>
    <t>4 401,00</t>
  </si>
  <si>
    <t>74,00</t>
  </si>
  <si>
    <t>4 475,00</t>
  </si>
  <si>
    <t>636,00</t>
  </si>
  <si>
    <t>10,00</t>
  </si>
  <si>
    <t>646,00</t>
  </si>
  <si>
    <t>75023</t>
  </si>
  <si>
    <t>Urzędy gmin (miast i miast na prawach powiatu)</t>
  </si>
  <si>
    <t>1 769 180,00</t>
  </si>
  <si>
    <t>- 5 000,00</t>
  </si>
  <si>
    <t>1 764 180,00</t>
  </si>
  <si>
    <t>48 500,00</t>
  </si>
  <si>
    <t>43 500,00</t>
  </si>
  <si>
    <t>39 000,00</t>
  </si>
  <si>
    <t>- 1 000,00</t>
  </si>
  <si>
    <t>38 000,00</t>
  </si>
  <si>
    <t>11 000,00</t>
  </si>
  <si>
    <t>1 000,00</t>
  </si>
  <si>
    <t>12 000,00</t>
  </si>
  <si>
    <t>75075</t>
  </si>
  <si>
    <t>Promocja jednostek samorządu terytorialnego</t>
  </si>
  <si>
    <t>107 148,00</t>
  </si>
  <si>
    <t>5 000,00</t>
  </si>
  <si>
    <t>112 148,00</t>
  </si>
  <si>
    <t>11 106,00</t>
  </si>
  <si>
    <t>605,00</t>
  </si>
  <si>
    <t>11 711,00</t>
  </si>
  <si>
    <t>95 942,00</t>
  </si>
  <si>
    <t>4 395,00</t>
  </si>
  <si>
    <t>100 337,00</t>
  </si>
  <si>
    <t>75095</t>
  </si>
  <si>
    <t>147 100,00</t>
  </si>
  <si>
    <t xml:space="preserve">Różne wydatki na rzecz osób fizycznych </t>
  </si>
  <si>
    <t>21 700,00</t>
  </si>
  <si>
    <t>- 2 000,00</t>
  </si>
  <si>
    <t>19 700,00</t>
  </si>
  <si>
    <t>7 150,00</t>
  </si>
  <si>
    <t>2 000,00</t>
  </si>
  <si>
    <t>9 150,00</t>
  </si>
  <si>
    <t>43 585,00</t>
  </si>
  <si>
    <t>33 228,00</t>
  </si>
  <si>
    <t>1 600,00</t>
  </si>
  <si>
    <t>- 650,00</t>
  </si>
  <si>
    <t>950,00</t>
  </si>
  <si>
    <t>3 817,00</t>
  </si>
  <si>
    <t>650,00</t>
  </si>
  <si>
    <t>4 467,00</t>
  </si>
  <si>
    <t>754</t>
  </si>
  <si>
    <t>Bezpieczeństwo publiczne i ochrona przeciwpożarowa</t>
  </si>
  <si>
    <t>328 511,00</t>
  </si>
  <si>
    <t>75412</t>
  </si>
  <si>
    <t>Ochotnicze straże pożarne</t>
  </si>
  <si>
    <t>264 411,00</t>
  </si>
  <si>
    <t>25 000,00</t>
  </si>
  <si>
    <t>3 610,00</t>
  </si>
  <si>
    <t>28 610,00</t>
  </si>
  <si>
    <t>57 600,00</t>
  </si>
  <si>
    <t>56 600,00</t>
  </si>
  <si>
    <t>28 000,00</t>
  </si>
  <si>
    <t>26 000,00</t>
  </si>
  <si>
    <t>4270</t>
  </si>
  <si>
    <t>Zakup usług remontowych</t>
  </si>
  <si>
    <t>40 281,00</t>
  </si>
  <si>
    <t>41 281,00</t>
  </si>
  <si>
    <t>31 600,00</t>
  </si>
  <si>
    <t>33 600,00</t>
  </si>
  <si>
    <t>27 000,00</t>
  </si>
  <si>
    <t>- 3 610,00</t>
  </si>
  <si>
    <t>23 390,00</t>
  </si>
  <si>
    <t>11 059 886,84</t>
  </si>
  <si>
    <t>80101</t>
  </si>
  <si>
    <t>4 447 589,84</t>
  </si>
  <si>
    <t>- 49 718,00</t>
  </si>
  <si>
    <t>4 397 871,84</t>
  </si>
  <si>
    <t>2590</t>
  </si>
  <si>
    <t>Dotacja podmiotowa z budżetu dla publicznej jednostki systemu oświaty prowadzonej przez osobę prawną inną niż jednostka samorządu terytorialnego lub przez osobę fizyczną</t>
  </si>
  <si>
    <t>699 717,00</t>
  </si>
  <si>
    <t>25 341,00</t>
  </si>
  <si>
    <t>725 058,00</t>
  </si>
  <si>
    <t>3020</t>
  </si>
  <si>
    <t>Wydatki osobowe niezaliczone do wynagrodzeń</t>
  </si>
  <si>
    <t>190 121,00</t>
  </si>
  <si>
    <t>- 3 500,00</t>
  </si>
  <si>
    <t>186 621,00</t>
  </si>
  <si>
    <t>2 208 802,85</t>
  </si>
  <si>
    <t>- 60 759,00</t>
  </si>
  <si>
    <t>2 148 043,85</t>
  </si>
  <si>
    <t>424 330,39</t>
  </si>
  <si>
    <t>400,00</t>
  </si>
  <si>
    <t>424 730,39</t>
  </si>
  <si>
    <t>60 243,35</t>
  </si>
  <si>
    <t>- 11 200,00</t>
  </si>
  <si>
    <t>49 043,35</t>
  </si>
  <si>
    <t>144 195,00</t>
  </si>
  <si>
    <t>147 195,00</t>
  </si>
  <si>
    <t>10 154,00</t>
  </si>
  <si>
    <t>- 3 000,00</t>
  </si>
  <si>
    <t>7 154,00</t>
  </si>
  <si>
    <t>80103</t>
  </si>
  <si>
    <t>Oddziały przedszkolne w szkołach podstawowych</t>
  </si>
  <si>
    <t>221 449,00</t>
  </si>
  <si>
    <t>- 21 341,00</t>
  </si>
  <si>
    <t>200 108,00</t>
  </si>
  <si>
    <t>2310</t>
  </si>
  <si>
    <t>Dotacje celowe przekazane gminie na zadania bieżące realizowane na podstawie porozumień (umów) między jednostkami samorządu terytorialnego</t>
  </si>
  <si>
    <t>3 177,00</t>
  </si>
  <si>
    <t>7 177,00</t>
  </si>
  <si>
    <t>218 272,00</t>
  </si>
  <si>
    <t>- 25 341,00</t>
  </si>
  <si>
    <t>192 931,00</t>
  </si>
  <si>
    <t>80104</t>
  </si>
  <si>
    <t xml:space="preserve">Przedszkola </t>
  </si>
  <si>
    <t>3 145 337,00</t>
  </si>
  <si>
    <t>3 183 337,00</t>
  </si>
  <si>
    <t>72 441,00</t>
  </si>
  <si>
    <t>6 971,00</t>
  </si>
  <si>
    <t>79 412,00</t>
  </si>
  <si>
    <t>905 424,00</t>
  </si>
  <si>
    <t>43 600,00</t>
  </si>
  <si>
    <t>949 024,00</t>
  </si>
  <si>
    <t>4040</t>
  </si>
  <si>
    <t>Dodatkowe wynagrodzenie roczne</t>
  </si>
  <si>
    <t>62 398,00</t>
  </si>
  <si>
    <t>- 5 900,00</t>
  </si>
  <si>
    <t>56 498,00</t>
  </si>
  <si>
    <t>178 692,00</t>
  </si>
  <si>
    <t>- 100,00</t>
  </si>
  <si>
    <t>178 592,00</t>
  </si>
  <si>
    <t>25 332,00</t>
  </si>
  <si>
    <t>- 3 800,00</t>
  </si>
  <si>
    <t>21 532,00</t>
  </si>
  <si>
    <t>4140</t>
  </si>
  <si>
    <t>Wpłaty na Państwowy Fundusz Rehabilitacji Osób Niepełnosprawnych</t>
  </si>
  <si>
    <t>4 553,00</t>
  </si>
  <si>
    <t>- 2 771,00</t>
  </si>
  <si>
    <t>1 782,00</t>
  </si>
  <si>
    <t>36 425,00</t>
  </si>
  <si>
    <t>1 500,00</t>
  </si>
  <si>
    <t>37 925,00</t>
  </si>
  <si>
    <t>5 519,00</t>
  </si>
  <si>
    <t>- 1 500,00</t>
  </si>
  <si>
    <t>4 019,00</t>
  </si>
  <si>
    <t>80110</t>
  </si>
  <si>
    <t>Gimnazja</t>
  </si>
  <si>
    <t>2 156 981,00</t>
  </si>
  <si>
    <t>29 800,00</t>
  </si>
  <si>
    <t>2 186 781,00</t>
  </si>
  <si>
    <t>105 015,00</t>
  </si>
  <si>
    <t>110 015,00</t>
  </si>
  <si>
    <t>1 311 753,00</t>
  </si>
  <si>
    <t>31 100,00</t>
  </si>
  <si>
    <t>1 342 853,00</t>
  </si>
  <si>
    <t>94 965,00</t>
  </si>
  <si>
    <t>- 2 200,00</t>
  </si>
  <si>
    <t>92 765,00</t>
  </si>
  <si>
    <t>260 214,00</t>
  </si>
  <si>
    <t>261 214,00</t>
  </si>
  <si>
    <t>36 831,00</t>
  </si>
  <si>
    <t>- 5 100,00</t>
  </si>
  <si>
    <t>31 731,00</t>
  </si>
  <si>
    <t>63 977,00</t>
  </si>
  <si>
    <t>65 477,00</t>
  </si>
  <si>
    <t>6 236,00</t>
  </si>
  <si>
    <t>4 736,00</t>
  </si>
  <si>
    <t>80113</t>
  </si>
  <si>
    <t>Dowożenie uczniów do szkół</t>
  </si>
  <si>
    <t>339 700,00</t>
  </si>
  <si>
    <t>300,00</t>
  </si>
  <si>
    <t>1 900,00</t>
  </si>
  <si>
    <t>2 100,00</t>
  </si>
  <si>
    <t>- 300,00</t>
  </si>
  <si>
    <t>1 800,00</t>
  </si>
  <si>
    <t>80148</t>
  </si>
  <si>
    <t>Stołówki szkolne i przedszkolne</t>
  </si>
  <si>
    <t>298 209,00</t>
  </si>
  <si>
    <t>- 18 100,00</t>
  </si>
  <si>
    <t>280 109,00</t>
  </si>
  <si>
    <t>1 675,00</t>
  </si>
  <si>
    <t>2 175,00</t>
  </si>
  <si>
    <t>190 115,00</t>
  </si>
  <si>
    <t>- 11 300,00</t>
  </si>
  <si>
    <t>178 815,00</t>
  </si>
  <si>
    <t>14 319,00</t>
  </si>
  <si>
    <t>- 1 400,00</t>
  </si>
  <si>
    <t>12 919,00</t>
  </si>
  <si>
    <t>35 211,00</t>
  </si>
  <si>
    <t>- 4 500,00</t>
  </si>
  <si>
    <t>30 711,00</t>
  </si>
  <si>
    <t>5 019,00</t>
  </si>
  <si>
    <t>3 619,00</t>
  </si>
  <si>
    <t>80195</t>
  </si>
  <si>
    <t>426 881,00</t>
  </si>
  <si>
    <t>21 359,00</t>
  </si>
  <si>
    <t>448 240,00</t>
  </si>
  <si>
    <t>129 400,00</t>
  </si>
  <si>
    <t>16 359,00</t>
  </si>
  <si>
    <t>145 759,00</t>
  </si>
  <si>
    <t>10 450,00</t>
  </si>
  <si>
    <t>15 450,00</t>
  </si>
  <si>
    <t>128 939,00</t>
  </si>
  <si>
    <t>85154</t>
  </si>
  <si>
    <t>Przeciwdziałanie alkoholizmowi</t>
  </si>
  <si>
    <t>126 821,00</t>
  </si>
  <si>
    <t>45 592,00</t>
  </si>
  <si>
    <t>200,00</t>
  </si>
  <si>
    <t>45 792,00</t>
  </si>
  <si>
    <t>241,00</t>
  </si>
  <si>
    <t>- 200,00</t>
  </si>
  <si>
    <t>41,00</t>
  </si>
  <si>
    <t>2 259 471,00</t>
  </si>
  <si>
    <t>2 261 302,00</t>
  </si>
  <si>
    <t>1 054 957,00</t>
  </si>
  <si>
    <t>1 039 957,00</t>
  </si>
  <si>
    <t>979 000,00</t>
  </si>
  <si>
    <t>- 17 454,00</t>
  </si>
  <si>
    <t>961 546,00</t>
  </si>
  <si>
    <t>36 796,00</t>
  </si>
  <si>
    <t>2 904,00</t>
  </si>
  <si>
    <t>39 700,00</t>
  </si>
  <si>
    <t>800,00</t>
  </si>
  <si>
    <t>700,00</t>
  </si>
  <si>
    <t>- 150,00</t>
  </si>
  <si>
    <t>550,00</t>
  </si>
  <si>
    <t>6 596,00</t>
  </si>
  <si>
    <t>6 327,00</t>
  </si>
  <si>
    <t>85219</t>
  </si>
  <si>
    <t>Ośrodki pomocy społecznej</t>
  </si>
  <si>
    <t>429 236,00</t>
  </si>
  <si>
    <t>51 106,00</t>
  </si>
  <si>
    <t>1 100,00</t>
  </si>
  <si>
    <t>52 206,00</t>
  </si>
  <si>
    <t>7 092,00</t>
  </si>
  <si>
    <t>- 1 100,00</t>
  </si>
  <si>
    <t>5 992,00</t>
  </si>
  <si>
    <t>85228</t>
  </si>
  <si>
    <t>Usługi opiekuńcze i specjalistyczne usługi opiekuńcze</t>
  </si>
  <si>
    <t>- 700,00</t>
  </si>
  <si>
    <t>1 300,00</t>
  </si>
  <si>
    <t>585,00</t>
  </si>
  <si>
    <t>- 389,00</t>
  </si>
  <si>
    <t>196,00</t>
  </si>
  <si>
    <t>62,00</t>
  </si>
  <si>
    <t>- 35,00</t>
  </si>
  <si>
    <t>27,00</t>
  </si>
  <si>
    <t>1 353,00</t>
  </si>
  <si>
    <t>- 276,00</t>
  </si>
  <si>
    <t>1 077,00</t>
  </si>
  <si>
    <t>131 178,00</t>
  </si>
  <si>
    <t>17 800,00</t>
  </si>
  <si>
    <t>148 978,00</t>
  </si>
  <si>
    <t>99 428,00</t>
  </si>
  <si>
    <t>116 528,00</t>
  </si>
  <si>
    <t>3 383,00</t>
  </si>
  <si>
    <t>4 083,00</t>
  </si>
  <si>
    <t>854</t>
  </si>
  <si>
    <t>Edukacyjna opieka wychowawcza</t>
  </si>
  <si>
    <t>234 896,00</t>
  </si>
  <si>
    <t>85401</t>
  </si>
  <si>
    <t>Świetlice szkolne</t>
  </si>
  <si>
    <t>157 485,00</t>
  </si>
  <si>
    <t>108 683,00</t>
  </si>
  <si>
    <t>5 599,00</t>
  </si>
  <si>
    <t>114 282,00</t>
  </si>
  <si>
    <t>8 121,00</t>
  </si>
  <si>
    <t>- 3 671,00</t>
  </si>
  <si>
    <t>4 450,00</t>
  </si>
  <si>
    <t>20 854,00</t>
  </si>
  <si>
    <t>21 154,00</t>
  </si>
  <si>
    <t>2 972,00</t>
  </si>
  <si>
    <t>- 1 700,00</t>
  </si>
  <si>
    <t>1 272,00</t>
  </si>
  <si>
    <t>528,00</t>
  </si>
  <si>
    <t>- 528,00</t>
  </si>
  <si>
    <t>900</t>
  </si>
  <si>
    <t>Gospodarka komunalna i ochrona środowiska</t>
  </si>
  <si>
    <t>3 444 252,00</t>
  </si>
  <si>
    <t>90004</t>
  </si>
  <si>
    <t>Utrzymanie zieleni w miastach i gminach</t>
  </si>
  <si>
    <t>113 277,00</t>
  </si>
  <si>
    <t>115 277,00</t>
  </si>
  <si>
    <t>14 500,00</t>
  </si>
  <si>
    <t>5 099,00</t>
  </si>
  <si>
    <t>19 599,00</t>
  </si>
  <si>
    <t>5 500,00</t>
  </si>
  <si>
    <t>93 277,00</t>
  </si>
  <si>
    <t>- 2 099,00</t>
  </si>
  <si>
    <t>91 178,00</t>
  </si>
  <si>
    <t>90095</t>
  </si>
  <si>
    <t>193 440,00</t>
  </si>
  <si>
    <t>191 440,00</t>
  </si>
  <si>
    <t>22 650,00</t>
  </si>
  <si>
    <t>20 650,00</t>
  </si>
  <si>
    <t>926</t>
  </si>
  <si>
    <t>Kultura fizyczna</t>
  </si>
  <si>
    <t>439 800,00</t>
  </si>
  <si>
    <t>92695</t>
  </si>
  <si>
    <t>16 055,00</t>
  </si>
  <si>
    <t>21 055,00</t>
  </si>
  <si>
    <t>32 500,00</t>
  </si>
  <si>
    <t>27 500,00</t>
  </si>
  <si>
    <t>25 919 418,03</t>
  </si>
  <si>
    <t>25 921 769,03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</si>
  <si>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</si>
  <si>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</si>
  <si>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</si>
  <si>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</si>
  <si>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</si>
  <si>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</si>
  <si>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</si>
  <si>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</si>
  <si>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</si>
  <si>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</si>
  <si>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</si>
  <si>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</si>
  <si>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</si>
  <si>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</si>
  <si>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</si>
  <si>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</si>
  <si>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</si>
  <si>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</si>
  <si>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</si>
  <si>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</si>
  <si>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Zakup sprzetu do zimowego utrzymania dróg</t>
  </si>
</sst>
</file>

<file path=xl/styles.xml><?xml version="1.0" encoding="utf-8"?>
<styleSheet xmlns="http://schemas.openxmlformats.org/spreadsheetml/2006/main">
  <fonts count="7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name val="Calibri"/>
      <family val="2"/>
      <charset val="238"/>
      <scheme val="minor"/>
    </font>
    <font>
      <sz val="10"/>
      <name val="Arial"/>
      <family val="2"/>
      <charset val="238"/>
    </font>
    <font>
      <sz val="8.25"/>
      <color indexed="8"/>
      <name val="Arial"/>
      <charset val="204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8.5"/>
      <color theme="1"/>
      <name val="Calibri"/>
      <family val="2"/>
      <charset val="238"/>
      <scheme val="minor"/>
    </font>
    <font>
      <b/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5"/>
      <color theme="1"/>
      <name val="Czcionka tekstu podstawowego"/>
      <family val="2"/>
      <charset val="238"/>
    </font>
    <font>
      <sz val="8.5"/>
      <color theme="1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.5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.25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8.5"/>
      <name val="Times New Roman"/>
      <family val="1"/>
      <charset val="238"/>
    </font>
    <font>
      <b/>
      <sz val="10"/>
      <name val="Arial CE"/>
      <family val="2"/>
      <charset val="238"/>
    </font>
    <font>
      <b/>
      <sz val="8.5"/>
      <color theme="1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8.5"/>
      <color indexed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.5"/>
      <color indexed="8"/>
      <name val="Czcionka tekstu podstawowego"/>
      <family val="2"/>
      <charset val="238"/>
    </font>
    <font>
      <i/>
      <sz val="8.5"/>
      <color indexed="8"/>
      <name val="Czcionka tekstu podstawowego"/>
      <charset val="238"/>
    </font>
    <font>
      <b/>
      <i/>
      <sz val="9"/>
      <color theme="1"/>
      <name val="Calibri"/>
      <family val="2"/>
      <charset val="238"/>
      <scheme val="minor"/>
    </font>
    <font>
      <b/>
      <sz val="8.5"/>
      <color indexed="8"/>
      <name val="Czcionka tekstu podstawowego"/>
      <charset val="238"/>
    </font>
    <font>
      <b/>
      <sz val="8.5"/>
      <name val="Arial CE"/>
      <family val="2"/>
      <charset val="238"/>
    </font>
    <font>
      <b/>
      <i/>
      <sz val="8.5"/>
      <color indexed="8"/>
      <name val="Czcionka tekstu podstawowego"/>
      <charset val="238"/>
    </font>
    <font>
      <b/>
      <i/>
      <sz val="9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10"/>
      <color indexed="8"/>
      <name val="Arial"/>
      <charset val="204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9"/>
      <color indexed="8"/>
      <name val="Arial"/>
      <charset val="204"/>
    </font>
    <font>
      <b/>
      <sz val="9"/>
      <color indexed="8"/>
      <name val="Arial"/>
      <charset val="204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.5"/>
      <name val="Arial"/>
      <family val="2"/>
      <charset val="238"/>
    </font>
    <font>
      <b/>
      <sz val="8.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auto="1"/>
      </left>
      <right style="hair">
        <color indexed="8"/>
      </right>
      <top/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</cellStyleXfs>
  <cellXfs count="412">
    <xf numFmtId="0" fontId="0" fillId="0" borderId="0" xfId="0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/>
    <xf numFmtId="0" fontId="12" fillId="2" borderId="0" xfId="0" applyFont="1" applyFill="1"/>
    <xf numFmtId="0" fontId="13" fillId="0" borderId="0" xfId="0" applyFont="1"/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49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horizontal="center" wrapText="1"/>
      <protection locked="0"/>
    </xf>
    <xf numFmtId="0" fontId="17" fillId="2" borderId="4" xfId="0" applyNumberFormat="1" applyFont="1" applyFill="1" applyBorder="1" applyAlignment="1" applyProtection="1">
      <alignment horizontal="center" wrapText="1"/>
      <protection locked="0"/>
    </xf>
    <xf numFmtId="4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 applyProtection="1">
      <alignment horizontal="center" wrapText="1"/>
      <protection locked="0"/>
    </xf>
    <xf numFmtId="0" fontId="17" fillId="2" borderId="1" xfId="0" applyNumberFormat="1" applyFont="1" applyFill="1" applyBorder="1" applyAlignment="1" applyProtection="1">
      <alignment horizontal="left"/>
      <protection locked="0"/>
    </xf>
    <xf numFmtId="4" fontId="18" fillId="2" borderId="1" xfId="0" applyNumberFormat="1" applyFont="1" applyFill="1" applyBorder="1" applyAlignment="1" applyProtection="1">
      <alignment horizontal="right" wrapText="1"/>
      <protection locked="0"/>
    </xf>
    <xf numFmtId="4" fontId="18" fillId="2" borderId="4" xfId="0" applyNumberFormat="1" applyFont="1" applyFill="1" applyBorder="1" applyAlignment="1" applyProtection="1">
      <alignment horizontal="right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4" fontId="20" fillId="2" borderId="1" xfId="0" applyNumberFormat="1" applyFont="1" applyFill="1" applyBorder="1" applyAlignment="1" applyProtection="1">
      <alignment horizontal="right" wrapText="1"/>
      <protection locked="0"/>
    </xf>
    <xf numFmtId="49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20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4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20" fillId="2" borderId="4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NumberFormat="1" applyFont="1" applyFill="1" applyBorder="1" applyAlignment="1" applyProtection="1">
      <alignment horizontal="center" wrapText="1"/>
      <protection locked="0"/>
    </xf>
    <xf numFmtId="49" fontId="16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left"/>
      <protection locked="0"/>
    </xf>
    <xf numFmtId="0" fontId="15" fillId="0" borderId="1" xfId="0" applyFont="1" applyBorder="1"/>
    <xf numFmtId="4" fontId="20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0" applyNumberFormat="1" applyFont="1" applyBorder="1"/>
    <xf numFmtId="4" fontId="20" fillId="0" borderId="1" xfId="0" applyNumberFormat="1" applyFont="1" applyFill="1" applyBorder="1" applyAlignment="1" applyProtection="1">
      <alignment horizontal="right"/>
      <protection locked="0"/>
    </xf>
    <xf numFmtId="4" fontId="22" fillId="2" borderId="5" xfId="0" applyNumberFormat="1" applyFont="1" applyFill="1" applyBorder="1"/>
    <xf numFmtId="4" fontId="19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1" xfId="0" applyNumberFormat="1" applyFont="1" applyFill="1" applyBorder="1" applyAlignment="1" applyProtection="1">
      <alignment vertical="center" wrapText="1"/>
      <protection locked="0"/>
    </xf>
    <xf numFmtId="4" fontId="19" fillId="3" borderId="4" xfId="0" applyNumberFormat="1" applyFont="1" applyFill="1" applyBorder="1" applyAlignment="1" applyProtection="1">
      <alignment vertical="center" wrapText="1"/>
      <protection locked="0"/>
    </xf>
    <xf numFmtId="4" fontId="19" fillId="3" borderId="5" xfId="0" applyNumberFormat="1" applyFont="1" applyFill="1" applyBorder="1" applyAlignment="1" applyProtection="1">
      <alignment vertical="center" wrapText="1"/>
      <protection locked="0"/>
    </xf>
    <xf numFmtId="4" fontId="20" fillId="0" borderId="1" xfId="0" applyNumberFormat="1" applyFont="1" applyFill="1" applyBorder="1" applyAlignment="1" applyProtection="1">
      <protection locked="0"/>
    </xf>
    <xf numFmtId="4" fontId="15" fillId="0" borderId="1" xfId="0" applyNumberFormat="1" applyFont="1" applyBorder="1" applyAlignment="1"/>
    <xf numFmtId="49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7" xfId="0" applyNumberFormat="1" applyFont="1" applyFill="1" applyBorder="1" applyAlignment="1" applyProtection="1">
      <alignment horizontal="left" vertical="center" wrapText="1"/>
      <protection locked="0"/>
    </xf>
    <xf numFmtId="4" fontId="16" fillId="3" borderId="1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/>
    <xf numFmtId="0" fontId="23" fillId="0" borderId="1" xfId="0" applyFont="1" applyBorder="1"/>
    <xf numFmtId="0" fontId="0" fillId="0" borderId="1" xfId="0" applyBorder="1"/>
    <xf numFmtId="0" fontId="0" fillId="0" borderId="8" xfId="0" applyBorder="1"/>
    <xf numFmtId="0" fontId="23" fillId="0" borderId="7" xfId="0" applyFont="1" applyBorder="1"/>
    <xf numFmtId="0" fontId="23" fillId="0" borderId="1" xfId="0" applyFont="1" applyBorder="1" applyAlignment="1">
      <alignment vertical="center"/>
    </xf>
    <xf numFmtId="0" fontId="0" fillId="0" borderId="2" xfId="0" applyBorder="1"/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4" fontId="16" fillId="3" borderId="4" xfId="0" applyNumberFormat="1" applyFont="1" applyFill="1" applyBorder="1" applyAlignment="1" applyProtection="1">
      <alignment vertical="center" wrapText="1"/>
      <protection locked="0"/>
    </xf>
    <xf numFmtId="4" fontId="15" fillId="0" borderId="1" xfId="0" applyNumberFormat="1" applyFont="1" applyBorder="1" applyAlignment="1">
      <alignment horizontal="right"/>
    </xf>
    <xf numFmtId="4" fontId="20" fillId="0" borderId="5" xfId="0" applyNumberFormat="1" applyFont="1" applyFill="1" applyBorder="1" applyAlignment="1" applyProtection="1">
      <alignment horizontal="right"/>
      <protection locked="0"/>
    </xf>
    <xf numFmtId="0" fontId="15" fillId="2" borderId="1" xfId="0" applyFont="1" applyFill="1" applyBorder="1"/>
    <xf numFmtId="0" fontId="0" fillId="2" borderId="1" xfId="0" applyFill="1" applyBorder="1"/>
    <xf numFmtId="0" fontId="0" fillId="2" borderId="4" xfId="0" applyFill="1" applyBorder="1"/>
    <xf numFmtId="49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4" fontId="19" fillId="3" borderId="6" xfId="0" applyNumberFormat="1" applyFont="1" applyFill="1" applyBorder="1" applyAlignment="1" applyProtection="1">
      <alignment vertical="center" wrapText="1"/>
      <protection locked="0"/>
    </xf>
    <xf numFmtId="4" fontId="15" fillId="0" borderId="3" xfId="0" applyNumberFormat="1" applyFont="1" applyBorder="1" applyAlignment="1"/>
    <xf numFmtId="4" fontId="20" fillId="2" borderId="5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3" fontId="24" fillId="0" borderId="0" xfId="0" applyNumberFormat="1" applyFont="1"/>
    <xf numFmtId="0" fontId="24" fillId="0" borderId="0" xfId="0" applyFont="1"/>
    <xf numFmtId="0" fontId="25" fillId="0" borderId="0" xfId="0" applyFont="1"/>
    <xf numFmtId="3" fontId="28" fillId="0" borderId="15" xfId="0" applyNumberFormat="1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5" fillId="0" borderId="0" xfId="0" applyNumberFormat="1" applyFont="1"/>
    <xf numFmtId="0" fontId="27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/>
    <xf numFmtId="0" fontId="28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/>
    <xf numFmtId="3" fontId="26" fillId="0" borderId="11" xfId="0" applyNumberFormat="1" applyFont="1" applyBorder="1"/>
    <xf numFmtId="0" fontId="28" fillId="0" borderId="0" xfId="0" applyFont="1" applyAlignment="1">
      <alignment horizontal="center"/>
    </xf>
    <xf numFmtId="0" fontId="26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 horizontal="right" wrapText="1"/>
    </xf>
    <xf numFmtId="0" fontId="26" fillId="0" borderId="0" xfId="0" applyFont="1" applyAlignment="1">
      <alignment wrapText="1"/>
    </xf>
    <xf numFmtId="3" fontId="26" fillId="0" borderId="11" xfId="0" applyNumberFormat="1" applyFont="1" applyBorder="1" applyAlignment="1">
      <alignment horizontal="right"/>
    </xf>
    <xf numFmtId="49" fontId="26" fillId="0" borderId="11" xfId="0" applyNumberFormat="1" applyFont="1" applyBorder="1"/>
    <xf numFmtId="0" fontId="26" fillId="0" borderId="11" xfId="0" applyFont="1" applyBorder="1" applyAlignment="1">
      <alignment vertical="center" wrapText="1"/>
    </xf>
    <xf numFmtId="4" fontId="26" fillId="0" borderId="11" xfId="0" applyNumberFormat="1" applyFont="1" applyBorder="1" applyAlignment="1">
      <alignment horizontal="right" wrapText="1"/>
    </xf>
    <xf numFmtId="49" fontId="26" fillId="0" borderId="11" xfId="0" applyNumberFormat="1" applyFont="1" applyBorder="1" applyAlignment="1">
      <alignment horizontal="right" wrapText="1"/>
    </xf>
    <xf numFmtId="0" fontId="27" fillId="0" borderId="11" xfId="0" applyFont="1" applyBorder="1"/>
    <xf numFmtId="0" fontId="32" fillId="0" borderId="11" xfId="0" applyFont="1" applyBorder="1" applyAlignment="1">
      <alignment horizontal="center"/>
    </xf>
    <xf numFmtId="3" fontId="32" fillId="0" borderId="11" xfId="0" applyNumberFormat="1" applyFont="1" applyBorder="1"/>
    <xf numFmtId="3" fontId="26" fillId="0" borderId="12" xfId="0" applyNumberFormat="1" applyFont="1" applyBorder="1"/>
    <xf numFmtId="0" fontId="24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0" fontId="26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6" xfId="0" applyFont="1" applyBorder="1" applyAlignment="1">
      <alignment wrapText="1"/>
    </xf>
    <xf numFmtId="1" fontId="26" fillId="0" borderId="11" xfId="0" applyNumberFormat="1" applyFont="1" applyBorder="1" applyAlignment="1">
      <alignment horizontal="right"/>
    </xf>
    <xf numFmtId="3" fontId="26" fillId="0" borderId="16" xfId="0" applyNumberFormat="1" applyFont="1" applyBorder="1"/>
    <xf numFmtId="3" fontId="26" fillId="0" borderId="17" xfId="0" applyNumberFormat="1" applyFont="1" applyBorder="1"/>
    <xf numFmtId="0" fontId="26" fillId="0" borderId="17" xfId="0" applyFont="1" applyBorder="1"/>
    <xf numFmtId="49" fontId="26" fillId="0" borderId="17" xfId="0" applyNumberFormat="1" applyFont="1" applyBorder="1" applyAlignment="1">
      <alignment horizontal="right" wrapText="1"/>
    </xf>
    <xf numFmtId="3" fontId="26" fillId="0" borderId="17" xfId="0" applyNumberFormat="1" applyFont="1" applyBorder="1" applyAlignment="1">
      <alignment horizontal="right" wrapText="1"/>
    </xf>
    <xf numFmtId="0" fontId="24" fillId="0" borderId="11" xfId="0" applyFont="1" applyBorder="1" applyAlignment="1">
      <alignment vertical="top"/>
    </xf>
    <xf numFmtId="0" fontId="24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32" fillId="0" borderId="11" xfId="0" applyFont="1" applyBorder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2" borderId="11" xfId="0" applyNumberFormat="1" applyFont="1" applyFill="1" applyBorder="1" applyAlignment="1" applyProtection="1">
      <alignment horizontal="left"/>
      <protection locked="0"/>
    </xf>
    <xf numFmtId="49" fontId="24" fillId="0" borderId="0" xfId="0" applyNumberFormat="1" applyFont="1" applyAlignment="1">
      <alignment horizontal="right"/>
    </xf>
    <xf numFmtId="0" fontId="34" fillId="2" borderId="0" xfId="0" applyFont="1" applyFill="1"/>
    <xf numFmtId="0" fontId="26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14" fillId="0" borderId="0" xfId="0" applyFont="1"/>
    <xf numFmtId="0" fontId="29" fillId="0" borderId="0" xfId="0" applyFont="1"/>
    <xf numFmtId="3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5" fillId="2" borderId="0" xfId="0" applyFont="1" applyFill="1" applyAlignment="1">
      <alignment horizontal="center" vertical="center"/>
    </xf>
    <xf numFmtId="0" fontId="31" fillId="2" borderId="0" xfId="0" applyFont="1" applyFill="1"/>
    <xf numFmtId="4" fontId="31" fillId="2" borderId="0" xfId="0" applyNumberFormat="1" applyFont="1" applyFill="1"/>
    <xf numFmtId="0" fontId="31" fillId="0" borderId="0" xfId="0" applyFont="1"/>
    <xf numFmtId="0" fontId="36" fillId="2" borderId="0" xfId="0" applyFont="1" applyFill="1"/>
    <xf numFmtId="0" fontId="37" fillId="2" borderId="0" xfId="0" applyFont="1" applyFill="1"/>
    <xf numFmtId="0" fontId="39" fillId="2" borderId="0" xfId="0" applyFont="1" applyFill="1" applyAlignment="1">
      <alignment horizontal="center" wrapText="1"/>
    </xf>
    <xf numFmtId="0" fontId="31" fillId="0" borderId="0" xfId="0" applyFont="1" applyAlignment="1">
      <alignment wrapText="1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/>
    <xf numFmtId="49" fontId="41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4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19" xfId="0" applyFont="1" applyFill="1" applyBorder="1" applyAlignment="1">
      <alignment horizontal="center" vertical="center"/>
    </xf>
    <xf numFmtId="0" fontId="42" fillId="3" borderId="19" xfId="0" applyFont="1" applyFill="1" applyBorder="1" applyAlignment="1" applyProtection="1">
      <alignment horizontal="left" vertical="center" wrapText="1" shrinkToFit="1"/>
      <protection locked="0"/>
    </xf>
    <xf numFmtId="4" fontId="43" fillId="3" borderId="19" xfId="0" applyNumberFormat="1" applyFont="1" applyFill="1" applyBorder="1" applyAlignment="1" applyProtection="1">
      <alignment horizontal="right" wrapText="1"/>
      <protection locked="0"/>
    </xf>
    <xf numFmtId="0" fontId="40" fillId="2" borderId="20" xfId="0" applyFont="1" applyFill="1" applyBorder="1" applyAlignment="1">
      <alignment horizontal="right"/>
    </xf>
    <xf numFmtId="4" fontId="40" fillId="2" borderId="19" xfId="0" applyNumberFormat="1" applyFont="1" applyFill="1" applyBorder="1" applyAlignment="1">
      <alignment horizontal="right"/>
    </xf>
    <xf numFmtId="0" fontId="40" fillId="0" borderId="0" xfId="0" applyFont="1"/>
    <xf numFmtId="0" fontId="40" fillId="2" borderId="19" xfId="0" applyFont="1" applyFill="1" applyBorder="1" applyAlignment="1">
      <alignment wrapText="1"/>
    </xf>
    <xf numFmtId="4" fontId="40" fillId="2" borderId="19" xfId="0" applyNumberFormat="1" applyFont="1" applyFill="1" applyBorder="1"/>
    <xf numFmtId="4" fontId="40" fillId="2" borderId="20" xfId="0" applyNumberFormat="1" applyFont="1" applyFill="1" applyBorder="1"/>
    <xf numFmtId="0" fontId="40" fillId="2" borderId="20" xfId="0" applyFont="1" applyFill="1" applyBorder="1"/>
    <xf numFmtId="0" fontId="40" fillId="2" borderId="21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wrapText="1"/>
    </xf>
    <xf numFmtId="4" fontId="40" fillId="2" borderId="21" xfId="0" applyNumberFormat="1" applyFont="1" applyFill="1" applyBorder="1"/>
    <xf numFmtId="0" fontId="40" fillId="2" borderId="22" xfId="0" applyFont="1" applyFill="1" applyBorder="1"/>
    <xf numFmtId="49" fontId="4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1" xfId="0" applyFont="1" applyFill="1" applyBorder="1" applyAlignment="1">
      <alignment wrapText="1"/>
    </xf>
    <xf numFmtId="4" fontId="45" fillId="2" borderId="1" xfId="0" applyNumberFormat="1" applyFont="1" applyFill="1" applyBorder="1"/>
    <xf numFmtId="0" fontId="45" fillId="0" borderId="0" xfId="0" applyFont="1"/>
    <xf numFmtId="49" fontId="4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23" xfId="0" applyFont="1" applyFill="1" applyBorder="1" applyAlignment="1">
      <alignment wrapText="1"/>
    </xf>
    <xf numFmtId="4" fontId="45" fillId="2" borderId="23" xfId="0" applyNumberFormat="1" applyFont="1" applyFill="1" applyBorder="1"/>
    <xf numFmtId="0" fontId="45" fillId="2" borderId="24" xfId="0" applyFont="1" applyFill="1" applyBorder="1"/>
    <xf numFmtId="4" fontId="40" fillId="2" borderId="23" xfId="0" applyNumberFormat="1" applyFont="1" applyFill="1" applyBorder="1"/>
    <xf numFmtId="4" fontId="40" fillId="2" borderId="22" xfId="0" applyNumberFormat="1" applyFont="1" applyFill="1" applyBorder="1"/>
    <xf numFmtId="0" fontId="45" fillId="2" borderId="1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4" fontId="40" fillId="0" borderId="19" xfId="0" applyNumberFormat="1" applyFont="1" applyBorder="1"/>
    <xf numFmtId="0" fontId="40" fillId="2" borderId="25" xfId="0" applyFont="1" applyFill="1" applyBorder="1" applyAlignment="1">
      <alignment horizontal="center" vertical="center"/>
    </xf>
    <xf numFmtId="0" fontId="40" fillId="0" borderId="25" xfId="0" applyFont="1" applyBorder="1" applyAlignment="1">
      <alignment wrapText="1"/>
    </xf>
    <xf numFmtId="4" fontId="40" fillId="0" borderId="25" xfId="0" applyNumberFormat="1" applyFont="1" applyBorder="1"/>
    <xf numFmtId="4" fontId="40" fillId="0" borderId="0" xfId="0" applyNumberFormat="1" applyFont="1"/>
    <xf numFmtId="0" fontId="45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wrapText="1"/>
    </xf>
    <xf numFmtId="4" fontId="45" fillId="2" borderId="0" xfId="0" applyNumberFormat="1" applyFont="1" applyFill="1" applyBorder="1"/>
    <xf numFmtId="0" fontId="45" fillId="2" borderId="0" xfId="0" applyFont="1" applyFill="1"/>
    <xf numFmtId="4" fontId="40" fillId="2" borderId="0" xfId="0" applyNumberFormat="1" applyFont="1" applyFill="1"/>
    <xf numFmtId="0" fontId="45" fillId="2" borderId="26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wrapText="1"/>
    </xf>
    <xf numFmtId="4" fontId="40" fillId="2" borderId="26" xfId="0" applyNumberFormat="1" applyFont="1" applyFill="1" applyBorder="1"/>
    <xf numFmtId="0" fontId="45" fillId="2" borderId="27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/>
    </xf>
    <xf numFmtId="0" fontId="45" fillId="2" borderId="27" xfId="0" applyFont="1" applyFill="1" applyBorder="1" applyAlignment="1">
      <alignment wrapText="1"/>
    </xf>
    <xf numFmtId="4" fontId="45" fillId="2" borderId="27" xfId="0" applyNumberFormat="1" applyFont="1" applyFill="1" applyBorder="1"/>
    <xf numFmtId="4" fontId="45" fillId="2" borderId="0" xfId="0" applyNumberFormat="1" applyFont="1" applyFill="1"/>
    <xf numFmtId="0" fontId="45" fillId="2" borderId="28" xfId="0" applyFont="1" applyFill="1" applyBorder="1" applyAlignment="1">
      <alignment horizontal="center" vertical="center"/>
    </xf>
    <xf numFmtId="4" fontId="40" fillId="2" borderId="28" xfId="0" applyNumberFormat="1" applyFont="1" applyFill="1" applyBorder="1"/>
    <xf numFmtId="0" fontId="45" fillId="2" borderId="16" xfId="0" applyFont="1" applyFill="1" applyBorder="1" applyAlignment="1">
      <alignment horizontal="center" vertical="center"/>
    </xf>
    <xf numFmtId="0" fontId="45" fillId="2" borderId="16" xfId="0" applyFont="1" applyFill="1" applyBorder="1"/>
    <xf numFmtId="0" fontId="40" fillId="2" borderId="16" xfId="0" applyFont="1" applyFill="1" applyBorder="1" applyAlignment="1">
      <alignment wrapText="1"/>
    </xf>
    <xf numFmtId="4" fontId="40" fillId="2" borderId="16" xfId="0" applyNumberFormat="1" applyFont="1" applyFill="1" applyBorder="1"/>
    <xf numFmtId="4" fontId="45" fillId="2" borderId="16" xfId="0" applyNumberFormat="1" applyFont="1" applyFill="1" applyBorder="1"/>
    <xf numFmtId="0" fontId="40" fillId="2" borderId="25" xfId="0" applyFont="1" applyFill="1" applyBorder="1" applyAlignment="1">
      <alignment wrapText="1"/>
    </xf>
    <xf numFmtId="4" fontId="40" fillId="2" borderId="25" xfId="0" applyNumberFormat="1" applyFont="1" applyFill="1" applyBorder="1"/>
    <xf numFmtId="4" fontId="40" fillId="2" borderId="29" xfId="0" applyNumberFormat="1" applyFont="1" applyFill="1" applyBorder="1"/>
    <xf numFmtId="4" fontId="45" fillId="2" borderId="30" xfId="0" applyNumberFormat="1" applyFont="1" applyFill="1" applyBorder="1"/>
    <xf numFmtId="4" fontId="40" fillId="2" borderId="31" xfId="0" applyNumberFormat="1" applyFont="1" applyFill="1" applyBorder="1"/>
    <xf numFmtId="0" fontId="40" fillId="2" borderId="28" xfId="0" applyFont="1" applyFill="1" applyBorder="1"/>
    <xf numFmtId="4" fontId="40" fillId="2" borderId="32" xfId="0" applyNumberFormat="1" applyFont="1" applyFill="1" applyBorder="1"/>
    <xf numFmtId="0" fontId="40" fillId="2" borderId="33" xfId="0" applyFont="1" applyFill="1" applyBorder="1"/>
    <xf numFmtId="4" fontId="40" fillId="2" borderId="33" xfId="0" applyNumberFormat="1" applyFont="1" applyFill="1" applyBorder="1"/>
    <xf numFmtId="4" fontId="40" fillId="2" borderId="34" xfId="0" applyNumberFormat="1" applyFont="1" applyFill="1" applyBorder="1"/>
    <xf numFmtId="0" fontId="45" fillId="2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wrapText="1"/>
    </xf>
    <xf numFmtId="4" fontId="45" fillId="2" borderId="9" xfId="0" applyNumberFormat="1" applyFont="1" applyFill="1" applyBorder="1"/>
    <xf numFmtId="4" fontId="40" fillId="2" borderId="0" xfId="0" applyNumberFormat="1" applyFont="1" applyFill="1" applyBorder="1"/>
    <xf numFmtId="0" fontId="45" fillId="2" borderId="15" xfId="0" applyFont="1" applyFill="1" applyBorder="1" applyAlignment="1">
      <alignment horizontal="center" vertical="center"/>
    </xf>
    <xf numFmtId="0" fontId="45" fillId="0" borderId="15" xfId="0" applyFont="1" applyBorder="1"/>
    <xf numFmtId="0" fontId="45" fillId="0" borderId="35" xfId="0" applyFont="1" applyBorder="1"/>
    <xf numFmtId="0" fontId="46" fillId="2" borderId="35" xfId="0" applyFont="1" applyFill="1" applyBorder="1" applyAlignment="1">
      <alignment wrapText="1"/>
    </xf>
    <xf numFmtId="4" fontId="40" fillId="2" borderId="35" xfId="0" applyNumberFormat="1" applyFont="1" applyFill="1" applyBorder="1"/>
    <xf numFmtId="4" fontId="45" fillId="2" borderId="35" xfId="0" applyNumberFormat="1" applyFont="1" applyFill="1" applyBorder="1"/>
    <xf numFmtId="0" fontId="45" fillId="0" borderId="27" xfId="0" applyFont="1" applyBorder="1" applyAlignment="1">
      <alignment wrapText="1"/>
    </xf>
    <xf numFmtId="0" fontId="45" fillId="2" borderId="19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wrapText="1"/>
    </xf>
    <xf numFmtId="0" fontId="40" fillId="2" borderId="21" xfId="0" applyFont="1" applyFill="1" applyBorder="1"/>
    <xf numFmtId="0" fontId="45" fillId="2" borderId="0" xfId="0" applyFont="1" applyFill="1" applyBorder="1"/>
    <xf numFmtId="0" fontId="40" fillId="0" borderId="0" xfId="0" applyFont="1" applyAlignment="1">
      <alignment horizontal="center"/>
    </xf>
    <xf numFmtId="0" fontId="40" fillId="2" borderId="31" xfId="0" applyFont="1" applyFill="1" applyBorder="1"/>
    <xf numFmtId="4" fontId="40" fillId="0" borderId="37" xfId="0" applyNumberFormat="1" applyFont="1" applyBorder="1"/>
    <xf numFmtId="0" fontId="25" fillId="2" borderId="0" xfId="0" applyFont="1" applyFill="1"/>
    <xf numFmtId="0" fontId="40" fillId="2" borderId="38" xfId="0" applyFont="1" applyFill="1" applyBorder="1" applyAlignment="1">
      <alignment wrapText="1"/>
    </xf>
    <xf numFmtId="0" fontId="40" fillId="2" borderId="39" xfId="0" applyFont="1" applyFill="1" applyBorder="1" applyAlignment="1">
      <alignment horizontal="center" vertical="center"/>
    </xf>
    <xf numFmtId="0" fontId="40" fillId="2" borderId="40" xfId="0" applyFont="1" applyFill="1" applyBorder="1" applyAlignment="1">
      <alignment wrapText="1"/>
    </xf>
    <xf numFmtId="4" fontId="40" fillId="2" borderId="41" xfId="0" applyNumberFormat="1" applyFont="1" applyFill="1" applyBorder="1"/>
    <xf numFmtId="0" fontId="31" fillId="2" borderId="39" xfId="0" applyFont="1" applyFill="1" applyBorder="1"/>
    <xf numFmtId="4" fontId="40" fillId="2" borderId="39" xfId="0" applyNumberFormat="1" applyFont="1" applyFill="1" applyBorder="1"/>
    <xf numFmtId="0" fontId="31" fillId="2" borderId="19" xfId="0" applyFont="1" applyFill="1" applyBorder="1"/>
    <xf numFmtId="0" fontId="40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center"/>
    </xf>
    <xf numFmtId="4" fontId="45" fillId="2" borderId="1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47" fillId="0" borderId="0" xfId="0" applyFont="1"/>
    <xf numFmtId="0" fontId="47" fillId="0" borderId="42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4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4" fontId="49" fillId="0" borderId="16" xfId="0" applyNumberFormat="1" applyFont="1" applyBorder="1" applyAlignment="1">
      <alignment horizontal="right" vertical="center"/>
    </xf>
    <xf numFmtId="4" fontId="49" fillId="0" borderId="42" xfId="0" applyNumberFormat="1" applyFont="1" applyBorder="1" applyAlignment="1">
      <alignment horizontal="right" vertical="center" wrapText="1"/>
    </xf>
    <xf numFmtId="0" fontId="49" fillId="0" borderId="42" xfId="0" applyFont="1" applyBorder="1" applyAlignment="1">
      <alignment horizontal="center" vertical="center"/>
    </xf>
    <xf numFmtId="4" fontId="49" fillId="0" borderId="42" xfId="0" applyNumberFormat="1" applyFont="1" applyBorder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1" fillId="0" borderId="18" xfId="0" applyFont="1" applyBorder="1" applyAlignment="1">
      <alignment vertical="center" wrapText="1"/>
    </xf>
    <xf numFmtId="4" fontId="50" fillId="0" borderId="38" xfId="0" applyNumberFormat="1" applyFont="1" applyBorder="1" applyAlignment="1">
      <alignment vertical="center"/>
    </xf>
    <xf numFmtId="0" fontId="51" fillId="0" borderId="0" xfId="0" applyFont="1"/>
    <xf numFmtId="0" fontId="0" fillId="0" borderId="18" xfId="0" applyBorder="1" applyAlignment="1">
      <alignment vertical="center" wrapText="1"/>
    </xf>
    <xf numFmtId="4" fontId="49" fillId="0" borderId="38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4" fontId="49" fillId="0" borderId="36" xfId="0" applyNumberFormat="1" applyFont="1" applyBorder="1" applyAlignment="1">
      <alignment horizontal="right" vertical="center" wrapText="1"/>
    </xf>
    <xf numFmtId="0" fontId="49" fillId="0" borderId="42" xfId="0" applyFont="1" applyBorder="1" applyAlignment="1">
      <alignment vertical="center" wrapText="1"/>
    </xf>
    <xf numFmtId="4" fontId="53" fillId="0" borderId="18" xfId="0" applyNumberFormat="1" applyFont="1" applyBorder="1" applyAlignment="1">
      <alignment vertical="center"/>
    </xf>
    <xf numFmtId="4" fontId="49" fillId="0" borderId="43" xfId="0" applyNumberFormat="1" applyFont="1" applyBorder="1" applyAlignment="1">
      <alignment vertical="center"/>
    </xf>
    <xf numFmtId="4" fontId="49" fillId="0" borderId="44" xfId="0" applyNumberFormat="1" applyFont="1" applyBorder="1" applyAlignment="1">
      <alignment vertical="center"/>
    </xf>
    <xf numFmtId="4" fontId="49" fillId="0" borderId="45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5" fillId="0" borderId="42" xfId="0" applyNumberFormat="1" applyFont="1" applyBorder="1" applyAlignment="1">
      <alignment vertical="center"/>
    </xf>
    <xf numFmtId="0" fontId="49" fillId="0" borderId="42" xfId="0" applyFont="1" applyBorder="1" applyAlignment="1">
      <alignment wrapText="1"/>
    </xf>
    <xf numFmtId="0" fontId="49" fillId="0" borderId="17" xfId="0" applyFont="1" applyFill="1" applyBorder="1" applyAlignment="1">
      <alignment vertical="center" wrapText="1"/>
    </xf>
    <xf numFmtId="4" fontId="15" fillId="0" borderId="42" xfId="0" applyNumberFormat="1" applyFon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15" fillId="0" borderId="42" xfId="0" applyNumberFormat="1" applyFont="1" applyFill="1" applyBorder="1" applyAlignment="1">
      <alignment horizontal="right" vertical="center"/>
    </xf>
    <xf numFmtId="0" fontId="54" fillId="0" borderId="18" xfId="0" applyFont="1" applyBorder="1" applyAlignment="1">
      <alignment vertical="center" wrapText="1"/>
    </xf>
    <xf numFmtId="4" fontId="53" fillId="0" borderId="42" xfId="0" applyNumberFormat="1" applyFont="1" applyBorder="1" applyAlignment="1">
      <alignment horizontal="right" vertical="center" wrapText="1"/>
    </xf>
    <xf numFmtId="0" fontId="49" fillId="0" borderId="18" xfId="0" applyFont="1" applyBorder="1" applyAlignment="1">
      <alignment horizontal="center" vertical="center"/>
    </xf>
    <xf numFmtId="4" fontId="56" fillId="0" borderId="42" xfId="0" applyNumberFormat="1" applyFont="1" applyBorder="1" applyAlignment="1">
      <alignment vertical="center"/>
    </xf>
    <xf numFmtId="0" fontId="47" fillId="0" borderId="38" xfId="0" applyFont="1" applyBorder="1"/>
    <xf numFmtId="0" fontId="47" fillId="0" borderId="13" xfId="0" applyFont="1" applyBorder="1" applyAlignment="1">
      <alignment vertical="center"/>
    </xf>
    <xf numFmtId="0" fontId="0" fillId="0" borderId="13" xfId="0" applyBorder="1"/>
    <xf numFmtId="0" fontId="0" fillId="0" borderId="36" xfId="0" applyBorder="1"/>
    <xf numFmtId="0" fontId="49" fillId="0" borderId="42" xfId="0" applyFont="1" applyBorder="1"/>
    <xf numFmtId="4" fontId="49" fillId="0" borderId="42" xfId="0" applyNumberFormat="1" applyFont="1" applyBorder="1" applyAlignment="1">
      <alignment horizontal="center" vertical="center" wrapText="1"/>
    </xf>
    <xf numFmtId="0" fontId="57" fillId="0" borderId="42" xfId="0" applyFont="1" applyBorder="1" applyAlignment="1">
      <alignment wrapText="1"/>
    </xf>
    <xf numFmtId="4" fontId="53" fillId="0" borderId="42" xfId="0" applyNumberFormat="1" applyFont="1" applyBorder="1" applyAlignment="1">
      <alignment vertical="center"/>
    </xf>
    <xf numFmtId="0" fontId="49" fillId="0" borderId="13" xfId="0" applyFont="1" applyBorder="1"/>
    <xf numFmtId="0" fontId="49" fillId="0" borderId="13" xfId="0" applyFont="1" applyBorder="1" applyAlignment="1">
      <alignment wrapText="1"/>
    </xf>
    <xf numFmtId="4" fontId="49" fillId="0" borderId="13" xfId="0" applyNumberFormat="1" applyFont="1" applyBorder="1" applyAlignment="1">
      <alignment horizontal="right" vertical="center" wrapText="1"/>
    </xf>
    <xf numFmtId="0" fontId="26" fillId="0" borderId="42" xfId="0" applyFont="1" applyBorder="1"/>
    <xf numFmtId="0" fontId="26" fillId="0" borderId="42" xfId="0" applyFont="1" applyBorder="1" applyAlignment="1">
      <alignment vertical="center"/>
    </xf>
    <xf numFmtId="0" fontId="26" fillId="0" borderId="42" xfId="0" applyFont="1" applyBorder="1" applyAlignment="1">
      <alignment wrapText="1"/>
    </xf>
    <xf numFmtId="4" fontId="27" fillId="0" borderId="0" xfId="0" applyNumberFormat="1" applyFont="1" applyAlignment="1">
      <alignment vertical="center"/>
    </xf>
    <xf numFmtId="4" fontId="26" fillId="0" borderId="42" xfId="0" applyNumberFormat="1" applyFont="1" applyBorder="1" applyAlignment="1">
      <alignment vertical="center"/>
    </xf>
    <xf numFmtId="4" fontId="26" fillId="0" borderId="42" xfId="0" applyNumberFormat="1" applyFont="1" applyBorder="1" applyAlignment="1">
      <alignment vertical="center" wrapText="1"/>
    </xf>
    <xf numFmtId="4" fontId="27" fillId="0" borderId="42" xfId="0" applyNumberFormat="1" applyFont="1" applyBorder="1" applyAlignment="1">
      <alignment vertical="center"/>
    </xf>
    <xf numFmtId="0" fontId="58" fillId="0" borderId="42" xfId="0" applyFont="1" applyFill="1" applyBorder="1" applyAlignment="1">
      <alignment wrapText="1"/>
    </xf>
    <xf numFmtId="4" fontId="59" fillId="0" borderId="42" xfId="0" applyNumberFormat="1" applyFont="1" applyBorder="1" applyAlignment="1">
      <alignment vertical="center"/>
    </xf>
    <xf numFmtId="4" fontId="60" fillId="0" borderId="42" xfId="0" applyNumberFormat="1" applyFont="1" applyBorder="1" applyAlignment="1">
      <alignment vertical="center"/>
    </xf>
    <xf numFmtId="0" fontId="34" fillId="0" borderId="0" xfId="0" applyFo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62" fillId="0" borderId="0" xfId="0" applyNumberFormat="1" applyFont="1" applyFill="1" applyBorder="1" applyAlignment="1" applyProtection="1">
      <alignment horizontal="left"/>
      <protection locked="0"/>
    </xf>
    <xf numFmtId="49" fontId="6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63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6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5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6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67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2" borderId="28" xfId="0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vertical="center"/>
    </xf>
    <xf numFmtId="4" fontId="9" fillId="2" borderId="48" xfId="0" applyNumberFormat="1" applyFont="1" applyFill="1" applyBorder="1" applyAlignment="1">
      <alignment vertical="center"/>
    </xf>
    <xf numFmtId="0" fontId="4" fillId="2" borderId="28" xfId="0" applyFont="1" applyFill="1" applyBorder="1" applyAlignment="1"/>
    <xf numFmtId="4" fontId="9" fillId="2" borderId="28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70" fillId="2" borderId="28" xfId="0" applyNumberFormat="1" applyFont="1" applyFill="1" applyBorder="1" applyAlignment="1">
      <alignment vertical="center"/>
    </xf>
    <xf numFmtId="0" fontId="4" fillId="2" borderId="47" xfId="0" applyFont="1" applyFill="1" applyBorder="1"/>
    <xf numFmtId="0" fontId="69" fillId="2" borderId="13" xfId="0" applyFont="1" applyFill="1" applyBorder="1" applyAlignment="1">
      <alignment vertical="center"/>
    </xf>
    <xf numFmtId="0" fontId="40" fillId="2" borderId="49" xfId="0" applyFont="1" applyFill="1" applyBorder="1" applyAlignment="1">
      <alignment horizontal="center" vertical="center"/>
    </xf>
    <xf numFmtId="0" fontId="40" fillId="2" borderId="49" xfId="0" applyFont="1" applyFill="1" applyBorder="1" applyAlignment="1">
      <alignment wrapText="1"/>
    </xf>
    <xf numFmtId="4" fontId="40" fillId="2" borderId="49" xfId="0" applyNumberFormat="1" applyFont="1" applyFill="1" applyBorder="1"/>
    <xf numFmtId="0" fontId="40" fillId="2" borderId="50" xfId="0" applyFont="1" applyFill="1" applyBorder="1"/>
    <xf numFmtId="4" fontId="40" fillId="2" borderId="50" xfId="0" applyNumberFormat="1" applyFont="1" applyFill="1" applyBorder="1"/>
    <xf numFmtId="0" fontId="45" fillId="2" borderId="51" xfId="0" applyFont="1" applyFill="1" applyBorder="1" applyAlignment="1">
      <alignment horizontal="center" vertical="center"/>
    </xf>
    <xf numFmtId="0" fontId="45" fillId="2" borderId="51" xfId="0" applyFont="1" applyFill="1" applyBorder="1" applyAlignment="1">
      <alignment wrapText="1"/>
    </xf>
    <xf numFmtId="4" fontId="45" fillId="2" borderId="51" xfId="0" applyNumberFormat="1" applyFont="1" applyFill="1" applyBorder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9" fontId="64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62" fillId="2" borderId="0" xfId="0" applyNumberFormat="1" applyFont="1" applyFill="1" applyBorder="1" applyAlignment="1" applyProtection="1">
      <alignment horizontal="left"/>
      <protection locked="0"/>
    </xf>
    <xf numFmtId="49" fontId="6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9" fillId="2" borderId="47" xfId="0" applyFont="1" applyFill="1" applyBorder="1" applyAlignment="1">
      <alignment vertical="center" wrapText="1"/>
    </xf>
    <xf numFmtId="0" fontId="69" fillId="2" borderId="13" xfId="0" applyFont="1" applyFill="1" applyBorder="1" applyAlignment="1">
      <alignment vertical="center" wrapText="1"/>
    </xf>
    <xf numFmtId="0" fontId="69" fillId="2" borderId="48" xfId="0" applyFont="1" applyFill="1" applyBorder="1" applyAlignment="1">
      <alignment vertical="center" wrapText="1"/>
    </xf>
    <xf numFmtId="0" fontId="69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/>
    <xf numFmtId="49" fontId="67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49" fontId="6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38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 wrapText="1"/>
    </xf>
    <xf numFmtId="0" fontId="31" fillId="2" borderId="0" xfId="0" applyFont="1" applyFill="1" applyAlignment="1">
      <alignment wrapText="1"/>
    </xf>
    <xf numFmtId="0" fontId="39" fillId="2" borderId="0" xfId="0" applyFont="1" applyFill="1" applyAlignment="1">
      <alignment horizontal="center" wrapText="1"/>
    </xf>
    <xf numFmtId="0" fontId="40" fillId="0" borderId="21" xfId="0" applyFont="1" applyBorder="1" applyAlignment="1">
      <alignment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38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38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" fontId="31" fillId="2" borderId="19" xfId="0" applyNumberFormat="1" applyFont="1" applyFill="1" applyBorder="1"/>
    <xf numFmtId="4" fontId="27" fillId="2" borderId="19" xfId="0" applyNumberFormat="1" applyFont="1" applyFill="1" applyBorder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opLeftCell="A13" workbookViewId="0">
      <selection activeCell="E24" sqref="E24:F27"/>
    </sheetView>
  </sheetViews>
  <sheetFormatPr defaultRowHeight="15"/>
  <cols>
    <col min="1" max="1" width="5.42578125" style="2" customWidth="1"/>
    <col min="2" max="2" width="5.85546875" style="2" customWidth="1"/>
    <col min="3" max="3" width="6.28515625" style="2" customWidth="1"/>
    <col min="4" max="4" width="34.85546875" style="2" customWidth="1"/>
    <col min="5" max="5" width="13.42578125" style="2" customWidth="1"/>
    <col min="6" max="6" width="10.5703125" style="2" customWidth="1"/>
    <col min="7" max="7" width="12" style="2" customWidth="1"/>
  </cols>
  <sheetData>
    <row r="1" spans="1:7">
      <c r="E1" s="3" t="s">
        <v>0</v>
      </c>
    </row>
    <row r="2" spans="1:7">
      <c r="E2" s="3" t="s">
        <v>145</v>
      </c>
    </row>
    <row r="3" spans="1:7">
      <c r="E3" s="3" t="s">
        <v>7</v>
      </c>
    </row>
    <row r="4" spans="1:7">
      <c r="E4" s="3" t="s">
        <v>147</v>
      </c>
    </row>
    <row r="5" spans="1:7" ht="23.25" customHeight="1"/>
    <row r="6" spans="1:7">
      <c r="A6" s="337" t="s">
        <v>11</v>
      </c>
      <c r="B6" s="337"/>
      <c r="C6" s="337"/>
      <c r="D6" s="337"/>
      <c r="E6" s="337"/>
      <c r="F6" s="337"/>
      <c r="G6" s="337"/>
    </row>
    <row r="7" spans="1:7" s="1" customFormat="1" ht="12">
      <c r="A7" s="338" t="s">
        <v>12</v>
      </c>
      <c r="B7" s="338"/>
      <c r="C7" s="338"/>
      <c r="D7" s="338"/>
      <c r="E7" s="338"/>
      <c r="F7" s="338"/>
      <c r="G7" s="338"/>
    </row>
    <row r="9" spans="1:7" s="305" customFormat="1" ht="30" customHeight="1">
      <c r="A9" s="306" t="s">
        <v>1</v>
      </c>
      <c r="B9" s="306" t="s">
        <v>9</v>
      </c>
      <c r="C9" s="306" t="s">
        <v>10</v>
      </c>
      <c r="D9" s="306" t="s">
        <v>2</v>
      </c>
      <c r="E9" s="306" t="s">
        <v>238</v>
      </c>
      <c r="F9" s="306" t="s">
        <v>239</v>
      </c>
      <c r="G9" s="306" t="s">
        <v>240</v>
      </c>
    </row>
    <row r="10" spans="1:7" s="305" customFormat="1" ht="17.100000000000001" customHeight="1">
      <c r="A10" s="307" t="s">
        <v>40</v>
      </c>
      <c r="B10" s="307"/>
      <c r="C10" s="307"/>
      <c r="D10" s="308" t="s">
        <v>41</v>
      </c>
      <c r="E10" s="309" t="s">
        <v>241</v>
      </c>
      <c r="F10" s="309" t="s">
        <v>242</v>
      </c>
      <c r="G10" s="309" t="s">
        <v>243</v>
      </c>
    </row>
    <row r="11" spans="1:7" s="305" customFormat="1" ht="17.100000000000001" customHeight="1">
      <c r="A11" s="310"/>
      <c r="B11" s="311" t="s">
        <v>42</v>
      </c>
      <c r="C11" s="312"/>
      <c r="D11" s="77" t="s">
        <v>43</v>
      </c>
      <c r="E11" s="313" t="s">
        <v>244</v>
      </c>
      <c r="F11" s="313" t="s">
        <v>242</v>
      </c>
      <c r="G11" s="313" t="s">
        <v>245</v>
      </c>
    </row>
    <row r="12" spans="1:7" s="305" customFormat="1" ht="51" customHeight="1">
      <c r="A12" s="314"/>
      <c r="B12" s="314"/>
      <c r="C12" s="311" t="s">
        <v>28</v>
      </c>
      <c r="D12" s="77" t="s">
        <v>29</v>
      </c>
      <c r="E12" s="313" t="s">
        <v>244</v>
      </c>
      <c r="F12" s="313" t="s">
        <v>242</v>
      </c>
      <c r="G12" s="313" t="s">
        <v>245</v>
      </c>
    </row>
    <row r="13" spans="1:7" s="305" customFormat="1" ht="17.100000000000001" customHeight="1">
      <c r="A13" s="307" t="s">
        <v>64</v>
      </c>
      <c r="B13" s="307"/>
      <c r="C13" s="307"/>
      <c r="D13" s="308" t="s">
        <v>65</v>
      </c>
      <c r="E13" s="309" t="s">
        <v>246</v>
      </c>
      <c r="F13" s="309" t="s">
        <v>247</v>
      </c>
      <c r="G13" s="309" t="s">
        <v>248</v>
      </c>
    </row>
    <row r="14" spans="1:7" s="305" customFormat="1" ht="46.5" customHeight="1">
      <c r="A14" s="310"/>
      <c r="B14" s="311" t="s">
        <v>66</v>
      </c>
      <c r="C14" s="312"/>
      <c r="D14" s="77" t="s">
        <v>249</v>
      </c>
      <c r="E14" s="313" t="s">
        <v>250</v>
      </c>
      <c r="F14" s="313" t="s">
        <v>251</v>
      </c>
      <c r="G14" s="313" t="s">
        <v>252</v>
      </c>
    </row>
    <row r="15" spans="1:7" s="305" customFormat="1" ht="45.75" customHeight="1">
      <c r="A15" s="314"/>
      <c r="B15" s="314"/>
      <c r="C15" s="311" t="s">
        <v>28</v>
      </c>
      <c r="D15" s="77" t="s">
        <v>29</v>
      </c>
      <c r="E15" s="313" t="s">
        <v>253</v>
      </c>
      <c r="F15" s="313" t="s">
        <v>251</v>
      </c>
      <c r="G15" s="313" t="s">
        <v>254</v>
      </c>
    </row>
    <row r="16" spans="1:7" s="305" customFormat="1" ht="63.75" customHeight="1">
      <c r="A16" s="310"/>
      <c r="B16" s="311" t="s">
        <v>78</v>
      </c>
      <c r="C16" s="312"/>
      <c r="D16" s="77" t="s">
        <v>79</v>
      </c>
      <c r="E16" s="313" t="s">
        <v>255</v>
      </c>
      <c r="F16" s="313" t="s">
        <v>256</v>
      </c>
      <c r="G16" s="313" t="s">
        <v>257</v>
      </c>
    </row>
    <row r="17" spans="1:7" s="305" customFormat="1" ht="44.25" customHeight="1">
      <c r="A17" s="314"/>
      <c r="B17" s="314"/>
      <c r="C17" s="311" t="s">
        <v>28</v>
      </c>
      <c r="D17" s="77" t="s">
        <v>29</v>
      </c>
      <c r="E17" s="313" t="s">
        <v>258</v>
      </c>
      <c r="F17" s="313" t="s">
        <v>256</v>
      </c>
      <c r="G17" s="313" t="s">
        <v>259</v>
      </c>
    </row>
    <row r="18" spans="1:7" s="305" customFormat="1" ht="17.100000000000001" customHeight="1">
      <c r="A18" s="310"/>
      <c r="B18" s="311" t="s">
        <v>84</v>
      </c>
      <c r="C18" s="312"/>
      <c r="D18" s="77" t="s">
        <v>27</v>
      </c>
      <c r="E18" s="313" t="s">
        <v>260</v>
      </c>
      <c r="F18" s="313" t="s">
        <v>261</v>
      </c>
      <c r="G18" s="313" t="s">
        <v>262</v>
      </c>
    </row>
    <row r="19" spans="1:7" s="305" customFormat="1" ht="38.25" customHeight="1">
      <c r="A19" s="314"/>
      <c r="B19" s="314"/>
      <c r="C19" s="311" t="s">
        <v>263</v>
      </c>
      <c r="D19" s="77" t="s">
        <v>264</v>
      </c>
      <c r="E19" s="313" t="s">
        <v>265</v>
      </c>
      <c r="F19" s="313" t="s">
        <v>261</v>
      </c>
      <c r="G19" s="313" t="s">
        <v>266</v>
      </c>
    </row>
    <row r="20" spans="1:7" s="305" customFormat="1" ht="5.45" customHeight="1">
      <c r="A20" s="339"/>
      <c r="B20" s="339"/>
      <c r="C20" s="339"/>
      <c r="D20" s="340"/>
      <c r="E20" s="340"/>
      <c r="F20" s="340"/>
      <c r="G20" s="340"/>
    </row>
    <row r="21" spans="1:7" s="305" customFormat="1" ht="17.100000000000001" customHeight="1">
      <c r="A21" s="341" t="s">
        <v>3</v>
      </c>
      <c r="B21" s="341"/>
      <c r="C21" s="341"/>
      <c r="D21" s="341"/>
      <c r="E21" s="315" t="s">
        <v>267</v>
      </c>
      <c r="F21" s="315" t="s">
        <v>268</v>
      </c>
      <c r="G21" s="315" t="s">
        <v>269</v>
      </c>
    </row>
    <row r="24" spans="1:7">
      <c r="E24" s="3" t="s">
        <v>130</v>
      </c>
    </row>
    <row r="26" spans="1:7">
      <c r="E26" s="3" t="s">
        <v>8</v>
      </c>
    </row>
    <row r="27" spans="1:7">
      <c r="E27" s="148"/>
      <c r="F27" s="148"/>
    </row>
  </sheetData>
  <mergeCells count="5">
    <mergeCell ref="A6:G6"/>
    <mergeCell ref="A7:G7"/>
    <mergeCell ref="A20:C20"/>
    <mergeCell ref="D20:G20"/>
    <mergeCell ref="A21:D21"/>
  </mergeCells>
  <pageMargins left="0.7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topLeftCell="A123" workbookViewId="0">
      <selection activeCell="J140" sqref="J140"/>
    </sheetView>
  </sheetViews>
  <sheetFormatPr defaultRowHeight="15"/>
  <cols>
    <col min="1" max="1" width="5.42578125" style="78" customWidth="1"/>
    <col min="2" max="2" width="5.5703125" style="78" customWidth="1"/>
    <col min="3" max="3" width="5.42578125" style="78" customWidth="1"/>
    <col min="4" max="4" width="31.42578125" style="78" customWidth="1"/>
    <col min="5" max="5" width="13.140625" style="78" customWidth="1"/>
    <col min="6" max="6" width="10.5703125" style="78" customWidth="1"/>
    <col min="7" max="7" width="14" style="78" customWidth="1"/>
  </cols>
  <sheetData>
    <row r="1" spans="1:7">
      <c r="A1" s="2"/>
      <c r="B1" s="2"/>
      <c r="C1" s="2"/>
      <c r="D1" s="2"/>
      <c r="E1" s="3" t="s">
        <v>13</v>
      </c>
      <c r="F1" s="2"/>
      <c r="G1" s="2"/>
    </row>
    <row r="2" spans="1:7">
      <c r="A2" s="2"/>
      <c r="B2" s="2"/>
      <c r="C2" s="2"/>
      <c r="D2" s="2"/>
      <c r="E2" s="3" t="s">
        <v>145</v>
      </c>
      <c r="F2" s="2"/>
      <c r="G2" s="2"/>
    </row>
    <row r="3" spans="1:7">
      <c r="A3" s="2"/>
      <c r="B3" s="2"/>
      <c r="C3" s="2"/>
      <c r="D3" s="2"/>
      <c r="E3" s="3" t="s">
        <v>7</v>
      </c>
      <c r="F3" s="2"/>
      <c r="G3" s="2"/>
    </row>
    <row r="4" spans="1:7">
      <c r="A4" s="2"/>
      <c r="B4" s="2"/>
      <c r="C4" s="2"/>
      <c r="D4" s="2"/>
      <c r="E4" s="3" t="s">
        <v>147</v>
      </c>
      <c r="F4" s="2"/>
      <c r="G4" s="2"/>
    </row>
    <row r="5" spans="1:7">
      <c r="A5" s="2"/>
      <c r="B5" s="2"/>
      <c r="C5" s="2"/>
      <c r="D5" s="2"/>
      <c r="E5" s="2"/>
      <c r="F5" s="2"/>
      <c r="G5" s="2"/>
    </row>
    <row r="6" spans="1:7">
      <c r="A6" s="337" t="s">
        <v>14</v>
      </c>
      <c r="B6" s="337"/>
      <c r="C6" s="337"/>
      <c r="D6" s="337"/>
      <c r="E6" s="337"/>
      <c r="F6" s="337"/>
      <c r="G6" s="337"/>
    </row>
    <row r="7" spans="1:7" s="1" customFormat="1" ht="12">
      <c r="A7" s="338" t="s">
        <v>4</v>
      </c>
      <c r="B7" s="338"/>
      <c r="C7" s="338"/>
      <c r="D7" s="338"/>
      <c r="E7" s="338"/>
      <c r="F7" s="338"/>
      <c r="G7" s="338"/>
    </row>
    <row r="8" spans="1:7" s="4" customFormat="1" ht="12.75">
      <c r="A8" s="352"/>
      <c r="B8" s="352"/>
      <c r="C8" s="352"/>
      <c r="D8" s="352"/>
      <c r="E8" s="352"/>
      <c r="F8" s="352"/>
      <c r="G8" s="352"/>
    </row>
    <row r="9" spans="1:7" s="4" customFormat="1" ht="12.75">
      <c r="A9" s="304"/>
      <c r="B9" s="304"/>
      <c r="C9" s="304"/>
      <c r="D9" s="304"/>
      <c r="E9" s="304"/>
      <c r="F9" s="304"/>
      <c r="G9" s="304"/>
    </row>
    <row r="10" spans="1:7" s="305" customFormat="1" ht="25.5">
      <c r="A10" s="306" t="s">
        <v>1</v>
      </c>
      <c r="B10" s="306" t="s">
        <v>9</v>
      </c>
      <c r="C10" s="306" t="s">
        <v>270</v>
      </c>
      <c r="D10" s="306" t="s">
        <v>2</v>
      </c>
      <c r="E10" s="306" t="s">
        <v>238</v>
      </c>
      <c r="F10" s="306" t="s">
        <v>239</v>
      </c>
      <c r="G10" s="306" t="s">
        <v>240</v>
      </c>
    </row>
    <row r="11" spans="1:7" s="305" customFormat="1" ht="12.75">
      <c r="A11" s="307" t="s">
        <v>271</v>
      </c>
      <c r="B11" s="307"/>
      <c r="C11" s="307"/>
      <c r="D11" s="308" t="s">
        <v>272</v>
      </c>
      <c r="E11" s="309" t="s">
        <v>273</v>
      </c>
      <c r="F11" s="309" t="s">
        <v>274</v>
      </c>
      <c r="G11" s="309" t="s">
        <v>273</v>
      </c>
    </row>
    <row r="12" spans="1:7" s="305" customFormat="1">
      <c r="A12" s="310"/>
      <c r="B12" s="311" t="s">
        <v>275</v>
      </c>
      <c r="C12" s="312"/>
      <c r="D12" s="77" t="s">
        <v>276</v>
      </c>
      <c r="E12" s="313" t="s">
        <v>277</v>
      </c>
      <c r="F12" s="313" t="s">
        <v>278</v>
      </c>
      <c r="G12" s="313" t="s">
        <v>279</v>
      </c>
    </row>
    <row r="13" spans="1:7" s="305" customFormat="1" ht="22.5">
      <c r="A13" s="314"/>
      <c r="B13" s="314"/>
      <c r="C13" s="311" t="s">
        <v>160</v>
      </c>
      <c r="D13" s="77" t="s">
        <v>280</v>
      </c>
      <c r="E13" s="313" t="s">
        <v>281</v>
      </c>
      <c r="F13" s="313" t="s">
        <v>278</v>
      </c>
      <c r="G13" s="313" t="s">
        <v>282</v>
      </c>
    </row>
    <row r="14" spans="1:7" s="305" customFormat="1">
      <c r="A14" s="310"/>
      <c r="B14" s="311" t="s">
        <v>283</v>
      </c>
      <c r="C14" s="312"/>
      <c r="D14" s="77" t="s">
        <v>284</v>
      </c>
      <c r="E14" s="313" t="s">
        <v>285</v>
      </c>
      <c r="F14" s="313" t="s">
        <v>286</v>
      </c>
      <c r="G14" s="313" t="s">
        <v>287</v>
      </c>
    </row>
    <row r="15" spans="1:7" s="305" customFormat="1" ht="22.5">
      <c r="A15" s="314"/>
      <c r="B15" s="314"/>
      <c r="C15" s="311" t="s">
        <v>160</v>
      </c>
      <c r="D15" s="77" t="s">
        <v>280</v>
      </c>
      <c r="E15" s="313" t="s">
        <v>288</v>
      </c>
      <c r="F15" s="313" t="s">
        <v>286</v>
      </c>
      <c r="G15" s="313" t="s">
        <v>289</v>
      </c>
    </row>
    <row r="16" spans="1:7" s="305" customFormat="1" ht="12.75">
      <c r="A16" s="307" t="s">
        <v>290</v>
      </c>
      <c r="B16" s="307"/>
      <c r="C16" s="307"/>
      <c r="D16" s="308" t="s">
        <v>291</v>
      </c>
      <c r="E16" s="309" t="s">
        <v>292</v>
      </c>
      <c r="F16" s="309" t="s">
        <v>274</v>
      </c>
      <c r="G16" s="309" t="s">
        <v>292</v>
      </c>
    </row>
    <row r="17" spans="1:7" s="305" customFormat="1">
      <c r="A17" s="310"/>
      <c r="B17" s="311" t="s">
        <v>293</v>
      </c>
      <c r="C17" s="312"/>
      <c r="D17" s="77" t="s">
        <v>27</v>
      </c>
      <c r="E17" s="313" t="s">
        <v>292</v>
      </c>
      <c r="F17" s="313" t="s">
        <v>274</v>
      </c>
      <c r="G17" s="313" t="s">
        <v>292</v>
      </c>
    </row>
    <row r="18" spans="1:7" s="305" customFormat="1" ht="12.75">
      <c r="A18" s="314"/>
      <c r="B18" s="314"/>
      <c r="C18" s="311" t="s">
        <v>36</v>
      </c>
      <c r="D18" s="77" t="s">
        <v>37</v>
      </c>
      <c r="E18" s="313" t="s">
        <v>294</v>
      </c>
      <c r="F18" s="313" t="s">
        <v>295</v>
      </c>
      <c r="G18" s="313" t="s">
        <v>296</v>
      </c>
    </row>
    <row r="19" spans="1:7" s="305" customFormat="1" ht="12.75">
      <c r="A19" s="314"/>
      <c r="B19" s="314"/>
      <c r="C19" s="311" t="s">
        <v>38</v>
      </c>
      <c r="D19" s="77" t="s">
        <v>39</v>
      </c>
      <c r="E19" s="313" t="s">
        <v>297</v>
      </c>
      <c r="F19" s="313" t="s">
        <v>298</v>
      </c>
      <c r="G19" s="313" t="s">
        <v>299</v>
      </c>
    </row>
    <row r="20" spans="1:7" s="305" customFormat="1" ht="12.75">
      <c r="A20" s="307" t="s">
        <v>40</v>
      </c>
      <c r="B20" s="307"/>
      <c r="C20" s="307"/>
      <c r="D20" s="308" t="s">
        <v>41</v>
      </c>
      <c r="E20" s="309" t="s">
        <v>300</v>
      </c>
      <c r="F20" s="309" t="s">
        <v>242</v>
      </c>
      <c r="G20" s="309" t="s">
        <v>301</v>
      </c>
    </row>
    <row r="21" spans="1:7" s="305" customFormat="1">
      <c r="A21" s="310"/>
      <c r="B21" s="311" t="s">
        <v>42</v>
      </c>
      <c r="C21" s="312"/>
      <c r="D21" s="77" t="s">
        <v>43</v>
      </c>
      <c r="E21" s="313" t="s">
        <v>244</v>
      </c>
      <c r="F21" s="313" t="s">
        <v>242</v>
      </c>
      <c r="G21" s="313" t="s">
        <v>245</v>
      </c>
    </row>
    <row r="22" spans="1:7" s="305" customFormat="1" ht="12.75">
      <c r="A22" s="314"/>
      <c r="B22" s="314"/>
      <c r="C22" s="311" t="s">
        <v>30</v>
      </c>
      <c r="D22" s="77" t="s">
        <v>31</v>
      </c>
      <c r="E22" s="313" t="s">
        <v>302</v>
      </c>
      <c r="F22" s="313" t="s">
        <v>303</v>
      </c>
      <c r="G22" s="313" t="s">
        <v>304</v>
      </c>
    </row>
    <row r="23" spans="1:7" s="305" customFormat="1" ht="12.75">
      <c r="A23" s="314"/>
      <c r="B23" s="314"/>
      <c r="C23" s="311" t="s">
        <v>32</v>
      </c>
      <c r="D23" s="77" t="s">
        <v>33</v>
      </c>
      <c r="E23" s="313" t="s">
        <v>305</v>
      </c>
      <c r="F23" s="313" t="s">
        <v>306</v>
      </c>
      <c r="G23" s="313" t="s">
        <v>307</v>
      </c>
    </row>
    <row r="24" spans="1:7" s="305" customFormat="1" ht="12.75">
      <c r="A24" s="314"/>
      <c r="B24" s="314"/>
      <c r="C24" s="311" t="s">
        <v>34</v>
      </c>
      <c r="D24" s="77" t="s">
        <v>35</v>
      </c>
      <c r="E24" s="313" t="s">
        <v>308</v>
      </c>
      <c r="F24" s="313" t="s">
        <v>309</v>
      </c>
      <c r="G24" s="313" t="s">
        <v>310</v>
      </c>
    </row>
    <row r="25" spans="1:7" s="305" customFormat="1" ht="22.5">
      <c r="A25" s="310"/>
      <c r="B25" s="311" t="s">
        <v>311</v>
      </c>
      <c r="C25" s="312"/>
      <c r="D25" s="77" t="s">
        <v>312</v>
      </c>
      <c r="E25" s="313" t="s">
        <v>313</v>
      </c>
      <c r="F25" s="313" t="s">
        <v>314</v>
      </c>
      <c r="G25" s="313" t="s">
        <v>315</v>
      </c>
    </row>
    <row r="26" spans="1:7" s="305" customFormat="1" ht="12.75">
      <c r="A26" s="314"/>
      <c r="B26" s="314"/>
      <c r="C26" s="311" t="s">
        <v>5</v>
      </c>
      <c r="D26" s="77" t="s">
        <v>6</v>
      </c>
      <c r="E26" s="313" t="s">
        <v>316</v>
      </c>
      <c r="F26" s="313" t="s">
        <v>314</v>
      </c>
      <c r="G26" s="313" t="s">
        <v>317</v>
      </c>
    </row>
    <row r="27" spans="1:7" s="305" customFormat="1" ht="12.75">
      <c r="A27" s="314"/>
      <c r="B27" s="314"/>
      <c r="C27" s="311" t="s">
        <v>15</v>
      </c>
      <c r="D27" s="77" t="s">
        <v>16</v>
      </c>
      <c r="E27" s="313" t="s">
        <v>318</v>
      </c>
      <c r="F27" s="313" t="s">
        <v>319</v>
      </c>
      <c r="G27" s="313" t="s">
        <v>320</v>
      </c>
    </row>
    <row r="28" spans="1:7" s="305" customFormat="1" ht="12.75">
      <c r="A28" s="314"/>
      <c r="B28" s="314"/>
      <c r="C28" s="311" t="s">
        <v>44</v>
      </c>
      <c r="D28" s="77" t="s">
        <v>45</v>
      </c>
      <c r="E28" s="313" t="s">
        <v>321</v>
      </c>
      <c r="F28" s="313" t="s">
        <v>322</v>
      </c>
      <c r="G28" s="313" t="s">
        <v>323</v>
      </c>
    </row>
    <row r="29" spans="1:7" s="305" customFormat="1" ht="22.5">
      <c r="A29" s="310"/>
      <c r="B29" s="311" t="s">
        <v>324</v>
      </c>
      <c r="C29" s="312"/>
      <c r="D29" s="77" t="s">
        <v>325</v>
      </c>
      <c r="E29" s="313" t="s">
        <v>326</v>
      </c>
      <c r="F29" s="313" t="s">
        <v>327</v>
      </c>
      <c r="G29" s="313" t="s">
        <v>328</v>
      </c>
    </row>
    <row r="30" spans="1:7" s="305" customFormat="1" ht="12.75">
      <c r="A30" s="314"/>
      <c r="B30" s="314"/>
      <c r="C30" s="311" t="s">
        <v>5</v>
      </c>
      <c r="D30" s="77" t="s">
        <v>6</v>
      </c>
      <c r="E30" s="313" t="s">
        <v>329</v>
      </c>
      <c r="F30" s="313" t="s">
        <v>330</v>
      </c>
      <c r="G30" s="313" t="s">
        <v>331</v>
      </c>
    </row>
    <row r="31" spans="1:7" s="305" customFormat="1" ht="12.75">
      <c r="A31" s="314"/>
      <c r="B31" s="314"/>
      <c r="C31" s="311" t="s">
        <v>36</v>
      </c>
      <c r="D31" s="77" t="s">
        <v>37</v>
      </c>
      <c r="E31" s="313" t="s">
        <v>332</v>
      </c>
      <c r="F31" s="313" t="s">
        <v>333</v>
      </c>
      <c r="G31" s="313" t="s">
        <v>334</v>
      </c>
    </row>
    <row r="32" spans="1:7" s="305" customFormat="1">
      <c r="A32" s="310"/>
      <c r="B32" s="311" t="s">
        <v>335</v>
      </c>
      <c r="C32" s="312"/>
      <c r="D32" s="77" t="s">
        <v>27</v>
      </c>
      <c r="E32" s="313" t="s">
        <v>336</v>
      </c>
      <c r="F32" s="313" t="s">
        <v>274</v>
      </c>
      <c r="G32" s="313" t="s">
        <v>336</v>
      </c>
    </row>
    <row r="33" spans="1:7" s="305" customFormat="1" ht="12.75">
      <c r="A33" s="314"/>
      <c r="B33" s="314"/>
      <c r="C33" s="311" t="s">
        <v>52</v>
      </c>
      <c r="D33" s="77" t="s">
        <v>337</v>
      </c>
      <c r="E33" s="313" t="s">
        <v>338</v>
      </c>
      <c r="F33" s="313" t="s">
        <v>339</v>
      </c>
      <c r="G33" s="313" t="s">
        <v>340</v>
      </c>
    </row>
    <row r="34" spans="1:7" s="305" customFormat="1" ht="12.75">
      <c r="A34" s="314"/>
      <c r="B34" s="314"/>
      <c r="C34" s="311" t="s">
        <v>5</v>
      </c>
      <c r="D34" s="77" t="s">
        <v>6</v>
      </c>
      <c r="E34" s="313" t="s">
        <v>341</v>
      </c>
      <c r="F34" s="313" t="s">
        <v>342</v>
      </c>
      <c r="G34" s="313" t="s">
        <v>343</v>
      </c>
    </row>
    <row r="35" spans="1:7" s="305" customFormat="1" ht="33.75">
      <c r="A35" s="307" t="s">
        <v>46</v>
      </c>
      <c r="B35" s="307"/>
      <c r="C35" s="307"/>
      <c r="D35" s="308" t="s">
        <v>47</v>
      </c>
      <c r="E35" s="309" t="s">
        <v>344</v>
      </c>
      <c r="F35" s="309" t="s">
        <v>274</v>
      </c>
      <c r="G35" s="309" t="s">
        <v>344</v>
      </c>
    </row>
    <row r="36" spans="1:7" s="305" customFormat="1" ht="56.25">
      <c r="A36" s="310"/>
      <c r="B36" s="311" t="s">
        <v>85</v>
      </c>
      <c r="C36" s="312"/>
      <c r="D36" s="77" t="s">
        <v>86</v>
      </c>
      <c r="E36" s="313" t="s">
        <v>345</v>
      </c>
      <c r="F36" s="313" t="s">
        <v>274</v>
      </c>
      <c r="G36" s="313" t="s">
        <v>345</v>
      </c>
    </row>
    <row r="37" spans="1:7" s="305" customFormat="1" ht="12.75">
      <c r="A37" s="314"/>
      <c r="B37" s="314"/>
      <c r="C37" s="311" t="s">
        <v>5</v>
      </c>
      <c r="D37" s="77" t="s">
        <v>6</v>
      </c>
      <c r="E37" s="313" t="s">
        <v>346</v>
      </c>
      <c r="F37" s="313" t="s">
        <v>347</v>
      </c>
      <c r="G37" s="313" t="s">
        <v>348</v>
      </c>
    </row>
    <row r="38" spans="1:7" s="305" customFormat="1" ht="12.75">
      <c r="A38" s="314"/>
      <c r="B38" s="314"/>
      <c r="C38" s="311" t="s">
        <v>36</v>
      </c>
      <c r="D38" s="77" t="s">
        <v>37</v>
      </c>
      <c r="E38" s="313" t="s">
        <v>349</v>
      </c>
      <c r="F38" s="313" t="s">
        <v>350</v>
      </c>
      <c r="G38" s="313" t="s">
        <v>351</v>
      </c>
    </row>
    <row r="39" spans="1:7" s="305" customFormat="1" ht="22.5">
      <c r="A39" s="307" t="s">
        <v>352</v>
      </c>
      <c r="B39" s="307"/>
      <c r="C39" s="307"/>
      <c r="D39" s="308" t="s">
        <v>353</v>
      </c>
      <c r="E39" s="309" t="s">
        <v>354</v>
      </c>
      <c r="F39" s="309" t="s">
        <v>274</v>
      </c>
      <c r="G39" s="309" t="s">
        <v>354</v>
      </c>
    </row>
    <row r="40" spans="1:7" s="305" customFormat="1">
      <c r="A40" s="310"/>
      <c r="B40" s="311" t="s">
        <v>355</v>
      </c>
      <c r="C40" s="312"/>
      <c r="D40" s="77" t="s">
        <v>356</v>
      </c>
      <c r="E40" s="313" t="s">
        <v>357</v>
      </c>
      <c r="F40" s="313" t="s">
        <v>274</v>
      </c>
      <c r="G40" s="313" t="s">
        <v>357</v>
      </c>
    </row>
    <row r="41" spans="1:7" s="305" customFormat="1" ht="12.75">
      <c r="A41" s="314"/>
      <c r="B41" s="314"/>
      <c r="C41" s="311" t="s">
        <v>52</v>
      </c>
      <c r="D41" s="77" t="s">
        <v>337</v>
      </c>
      <c r="E41" s="313" t="s">
        <v>358</v>
      </c>
      <c r="F41" s="313" t="s">
        <v>359</v>
      </c>
      <c r="G41" s="313" t="s">
        <v>360</v>
      </c>
    </row>
    <row r="42" spans="1:7" s="305" customFormat="1" ht="12.75">
      <c r="A42" s="314"/>
      <c r="B42" s="314"/>
      <c r="C42" s="311" t="s">
        <v>5</v>
      </c>
      <c r="D42" s="77" t="s">
        <v>6</v>
      </c>
      <c r="E42" s="313" t="s">
        <v>361</v>
      </c>
      <c r="F42" s="313" t="s">
        <v>319</v>
      </c>
      <c r="G42" s="313" t="s">
        <v>362</v>
      </c>
    </row>
    <row r="43" spans="1:7" s="305" customFormat="1" ht="12.75">
      <c r="A43" s="314"/>
      <c r="B43" s="314"/>
      <c r="C43" s="311" t="s">
        <v>15</v>
      </c>
      <c r="D43" s="77" t="s">
        <v>16</v>
      </c>
      <c r="E43" s="313" t="s">
        <v>363</v>
      </c>
      <c r="F43" s="313" t="s">
        <v>339</v>
      </c>
      <c r="G43" s="313" t="s">
        <v>364</v>
      </c>
    </row>
    <row r="44" spans="1:7" s="305" customFormat="1" ht="12.75">
      <c r="A44" s="314"/>
      <c r="B44" s="314"/>
      <c r="C44" s="311" t="s">
        <v>365</v>
      </c>
      <c r="D44" s="77" t="s">
        <v>366</v>
      </c>
      <c r="E44" s="313" t="s">
        <v>367</v>
      </c>
      <c r="F44" s="313" t="s">
        <v>322</v>
      </c>
      <c r="G44" s="313" t="s">
        <v>368</v>
      </c>
    </row>
    <row r="45" spans="1:7" s="305" customFormat="1" ht="12.75">
      <c r="A45" s="314"/>
      <c r="B45" s="314"/>
      <c r="C45" s="311" t="s">
        <v>36</v>
      </c>
      <c r="D45" s="77" t="s">
        <v>37</v>
      </c>
      <c r="E45" s="313" t="s">
        <v>369</v>
      </c>
      <c r="F45" s="313" t="s">
        <v>342</v>
      </c>
      <c r="G45" s="313" t="s">
        <v>370</v>
      </c>
    </row>
    <row r="46" spans="1:7" s="305" customFormat="1" ht="12.75">
      <c r="A46" s="314"/>
      <c r="B46" s="314"/>
      <c r="C46" s="311" t="s">
        <v>38</v>
      </c>
      <c r="D46" s="77" t="s">
        <v>39</v>
      </c>
      <c r="E46" s="313" t="s">
        <v>371</v>
      </c>
      <c r="F46" s="313" t="s">
        <v>372</v>
      </c>
      <c r="G46" s="313" t="s">
        <v>373</v>
      </c>
    </row>
    <row r="47" spans="1:7" s="305" customFormat="1" ht="12.75">
      <c r="A47" s="307" t="s">
        <v>56</v>
      </c>
      <c r="B47" s="307"/>
      <c r="C47" s="307"/>
      <c r="D47" s="308" t="s">
        <v>57</v>
      </c>
      <c r="E47" s="309" t="s">
        <v>374</v>
      </c>
      <c r="F47" s="309" t="s">
        <v>274</v>
      </c>
      <c r="G47" s="309" t="s">
        <v>374</v>
      </c>
    </row>
    <row r="48" spans="1:7" s="305" customFormat="1">
      <c r="A48" s="310"/>
      <c r="B48" s="311" t="s">
        <v>375</v>
      </c>
      <c r="C48" s="312"/>
      <c r="D48" s="77" t="s">
        <v>58</v>
      </c>
      <c r="E48" s="313" t="s">
        <v>376</v>
      </c>
      <c r="F48" s="313" t="s">
        <v>377</v>
      </c>
      <c r="G48" s="313" t="s">
        <v>378</v>
      </c>
    </row>
    <row r="49" spans="1:7" s="305" customFormat="1" ht="56.25">
      <c r="A49" s="314"/>
      <c r="B49" s="314"/>
      <c r="C49" s="311" t="s">
        <v>379</v>
      </c>
      <c r="D49" s="77" t="s">
        <v>380</v>
      </c>
      <c r="E49" s="313" t="s">
        <v>381</v>
      </c>
      <c r="F49" s="313" t="s">
        <v>382</v>
      </c>
      <c r="G49" s="313" t="s">
        <v>383</v>
      </c>
    </row>
    <row r="50" spans="1:7" s="305" customFormat="1" ht="22.5">
      <c r="A50" s="314"/>
      <c r="B50" s="314"/>
      <c r="C50" s="311" t="s">
        <v>384</v>
      </c>
      <c r="D50" s="77" t="s">
        <v>385</v>
      </c>
      <c r="E50" s="313" t="s">
        <v>386</v>
      </c>
      <c r="F50" s="313" t="s">
        <v>387</v>
      </c>
      <c r="G50" s="313" t="s">
        <v>388</v>
      </c>
    </row>
    <row r="51" spans="1:7" s="305" customFormat="1" ht="12.75">
      <c r="A51" s="314"/>
      <c r="B51" s="314"/>
      <c r="C51" s="311" t="s">
        <v>30</v>
      </c>
      <c r="D51" s="77" t="s">
        <v>31</v>
      </c>
      <c r="E51" s="313" t="s">
        <v>389</v>
      </c>
      <c r="F51" s="313" t="s">
        <v>390</v>
      </c>
      <c r="G51" s="313" t="s">
        <v>391</v>
      </c>
    </row>
    <row r="52" spans="1:7" s="305" customFormat="1" ht="12.75">
      <c r="A52" s="314"/>
      <c r="B52" s="314"/>
      <c r="C52" s="311" t="s">
        <v>32</v>
      </c>
      <c r="D52" s="77" t="s">
        <v>33</v>
      </c>
      <c r="E52" s="313" t="s">
        <v>392</v>
      </c>
      <c r="F52" s="313" t="s">
        <v>393</v>
      </c>
      <c r="G52" s="313" t="s">
        <v>394</v>
      </c>
    </row>
    <row r="53" spans="1:7" s="305" customFormat="1" ht="12.75">
      <c r="A53" s="314"/>
      <c r="B53" s="314"/>
      <c r="C53" s="311" t="s">
        <v>34</v>
      </c>
      <c r="D53" s="77" t="s">
        <v>35</v>
      </c>
      <c r="E53" s="313" t="s">
        <v>395</v>
      </c>
      <c r="F53" s="313" t="s">
        <v>396</v>
      </c>
      <c r="G53" s="313" t="s">
        <v>397</v>
      </c>
    </row>
    <row r="54" spans="1:7" s="305" customFormat="1" ht="12.75">
      <c r="A54" s="314"/>
      <c r="B54" s="314"/>
      <c r="C54" s="311" t="s">
        <v>5</v>
      </c>
      <c r="D54" s="77" t="s">
        <v>6</v>
      </c>
      <c r="E54" s="313" t="s">
        <v>398</v>
      </c>
      <c r="F54" s="313" t="s">
        <v>258</v>
      </c>
      <c r="G54" s="313" t="s">
        <v>399</v>
      </c>
    </row>
    <row r="55" spans="1:7" s="305" customFormat="1" ht="12.75">
      <c r="A55" s="314"/>
      <c r="B55" s="314"/>
      <c r="C55" s="311" t="s">
        <v>38</v>
      </c>
      <c r="D55" s="77" t="s">
        <v>39</v>
      </c>
      <c r="E55" s="313" t="s">
        <v>400</v>
      </c>
      <c r="F55" s="313" t="s">
        <v>401</v>
      </c>
      <c r="G55" s="313" t="s">
        <v>402</v>
      </c>
    </row>
    <row r="56" spans="1:7" s="305" customFormat="1" ht="22.5">
      <c r="A56" s="310"/>
      <c r="B56" s="311" t="s">
        <v>403</v>
      </c>
      <c r="C56" s="312"/>
      <c r="D56" s="77" t="s">
        <v>404</v>
      </c>
      <c r="E56" s="313" t="s">
        <v>405</v>
      </c>
      <c r="F56" s="313" t="s">
        <v>406</v>
      </c>
      <c r="G56" s="313" t="s">
        <v>407</v>
      </c>
    </row>
    <row r="57" spans="1:7" s="305" customFormat="1" ht="45">
      <c r="A57" s="314"/>
      <c r="B57" s="314"/>
      <c r="C57" s="311" t="s">
        <v>408</v>
      </c>
      <c r="D57" s="77" t="s">
        <v>409</v>
      </c>
      <c r="E57" s="313" t="s">
        <v>410</v>
      </c>
      <c r="F57" s="313" t="s">
        <v>299</v>
      </c>
      <c r="G57" s="313" t="s">
        <v>411</v>
      </c>
    </row>
    <row r="58" spans="1:7" s="305" customFormat="1" ht="56.25">
      <c r="A58" s="314"/>
      <c r="B58" s="314"/>
      <c r="C58" s="311" t="s">
        <v>379</v>
      </c>
      <c r="D58" s="77" t="s">
        <v>380</v>
      </c>
      <c r="E58" s="313" t="s">
        <v>412</v>
      </c>
      <c r="F58" s="313" t="s">
        <v>413</v>
      </c>
      <c r="G58" s="313" t="s">
        <v>414</v>
      </c>
    </row>
    <row r="59" spans="1:7" s="305" customFormat="1">
      <c r="A59" s="310"/>
      <c r="B59" s="311" t="s">
        <v>415</v>
      </c>
      <c r="C59" s="312"/>
      <c r="D59" s="77" t="s">
        <v>416</v>
      </c>
      <c r="E59" s="313" t="s">
        <v>417</v>
      </c>
      <c r="F59" s="313" t="s">
        <v>320</v>
      </c>
      <c r="G59" s="313" t="s">
        <v>418</v>
      </c>
    </row>
    <row r="60" spans="1:7" s="305" customFormat="1" ht="22.5">
      <c r="A60" s="314"/>
      <c r="B60" s="314"/>
      <c r="C60" s="311" t="s">
        <v>384</v>
      </c>
      <c r="D60" s="77" t="s">
        <v>385</v>
      </c>
      <c r="E60" s="313" t="s">
        <v>419</v>
      </c>
      <c r="F60" s="313" t="s">
        <v>420</v>
      </c>
      <c r="G60" s="313" t="s">
        <v>421</v>
      </c>
    </row>
    <row r="61" spans="1:7" s="305" customFormat="1" ht="12.75">
      <c r="A61" s="314"/>
      <c r="B61" s="314"/>
      <c r="C61" s="311" t="s">
        <v>30</v>
      </c>
      <c r="D61" s="77" t="s">
        <v>31</v>
      </c>
      <c r="E61" s="313" t="s">
        <v>422</v>
      </c>
      <c r="F61" s="313" t="s">
        <v>423</v>
      </c>
      <c r="G61" s="313" t="s">
        <v>424</v>
      </c>
    </row>
    <row r="62" spans="1:7" s="305" customFormat="1" ht="12.75">
      <c r="A62" s="314"/>
      <c r="B62" s="314"/>
      <c r="C62" s="311" t="s">
        <v>425</v>
      </c>
      <c r="D62" s="77" t="s">
        <v>426</v>
      </c>
      <c r="E62" s="313" t="s">
        <v>427</v>
      </c>
      <c r="F62" s="313" t="s">
        <v>428</v>
      </c>
      <c r="G62" s="313" t="s">
        <v>429</v>
      </c>
    </row>
    <row r="63" spans="1:7" s="305" customFormat="1" ht="12.75">
      <c r="A63" s="314"/>
      <c r="B63" s="314"/>
      <c r="C63" s="311" t="s">
        <v>32</v>
      </c>
      <c r="D63" s="77" t="s">
        <v>33</v>
      </c>
      <c r="E63" s="313" t="s">
        <v>430</v>
      </c>
      <c r="F63" s="313" t="s">
        <v>431</v>
      </c>
      <c r="G63" s="313" t="s">
        <v>432</v>
      </c>
    </row>
    <row r="64" spans="1:7" s="305" customFormat="1" ht="12.75">
      <c r="A64" s="314"/>
      <c r="B64" s="314"/>
      <c r="C64" s="311" t="s">
        <v>34</v>
      </c>
      <c r="D64" s="77" t="s">
        <v>35</v>
      </c>
      <c r="E64" s="313" t="s">
        <v>433</v>
      </c>
      <c r="F64" s="313" t="s">
        <v>434</v>
      </c>
      <c r="G64" s="313" t="s">
        <v>435</v>
      </c>
    </row>
    <row r="65" spans="1:7" s="305" customFormat="1" ht="22.5">
      <c r="A65" s="314"/>
      <c r="B65" s="314"/>
      <c r="C65" s="311" t="s">
        <v>436</v>
      </c>
      <c r="D65" s="77" t="s">
        <v>437</v>
      </c>
      <c r="E65" s="313" t="s">
        <v>438</v>
      </c>
      <c r="F65" s="313" t="s">
        <v>439</v>
      </c>
      <c r="G65" s="313" t="s">
        <v>440</v>
      </c>
    </row>
    <row r="66" spans="1:7" s="305" customFormat="1" ht="12.75">
      <c r="A66" s="314"/>
      <c r="B66" s="314"/>
      <c r="C66" s="311" t="s">
        <v>5</v>
      </c>
      <c r="D66" s="77" t="s">
        <v>6</v>
      </c>
      <c r="E66" s="313" t="s">
        <v>441</v>
      </c>
      <c r="F66" s="313" t="s">
        <v>442</v>
      </c>
      <c r="G66" s="313" t="s">
        <v>443</v>
      </c>
    </row>
    <row r="67" spans="1:7" s="305" customFormat="1" ht="12.75">
      <c r="A67" s="314"/>
      <c r="B67" s="314"/>
      <c r="C67" s="311" t="s">
        <v>38</v>
      </c>
      <c r="D67" s="77" t="s">
        <v>39</v>
      </c>
      <c r="E67" s="313" t="s">
        <v>444</v>
      </c>
      <c r="F67" s="313" t="s">
        <v>445</v>
      </c>
      <c r="G67" s="313" t="s">
        <v>446</v>
      </c>
    </row>
    <row r="68" spans="1:7" s="305" customFormat="1">
      <c r="A68" s="310"/>
      <c r="B68" s="311" t="s">
        <v>447</v>
      </c>
      <c r="C68" s="312"/>
      <c r="D68" s="77" t="s">
        <v>448</v>
      </c>
      <c r="E68" s="313" t="s">
        <v>449</v>
      </c>
      <c r="F68" s="313" t="s">
        <v>450</v>
      </c>
      <c r="G68" s="313" t="s">
        <v>451</v>
      </c>
    </row>
    <row r="69" spans="1:7" s="305" customFormat="1" ht="22.5">
      <c r="A69" s="314"/>
      <c r="B69" s="314"/>
      <c r="C69" s="311" t="s">
        <v>384</v>
      </c>
      <c r="D69" s="77" t="s">
        <v>385</v>
      </c>
      <c r="E69" s="313" t="s">
        <v>452</v>
      </c>
      <c r="F69" s="313" t="s">
        <v>327</v>
      </c>
      <c r="G69" s="313" t="s">
        <v>453</v>
      </c>
    </row>
    <row r="70" spans="1:7" s="305" customFormat="1" ht="12.75">
      <c r="A70" s="314"/>
      <c r="B70" s="314"/>
      <c r="C70" s="311" t="s">
        <v>30</v>
      </c>
      <c r="D70" s="77" t="s">
        <v>31</v>
      </c>
      <c r="E70" s="313" t="s">
        <v>454</v>
      </c>
      <c r="F70" s="313" t="s">
        <v>455</v>
      </c>
      <c r="G70" s="313" t="s">
        <v>456</v>
      </c>
    </row>
    <row r="71" spans="1:7" s="305" customFormat="1" ht="12.75">
      <c r="A71" s="314"/>
      <c r="B71" s="314"/>
      <c r="C71" s="311" t="s">
        <v>425</v>
      </c>
      <c r="D71" s="77" t="s">
        <v>426</v>
      </c>
      <c r="E71" s="313" t="s">
        <v>457</v>
      </c>
      <c r="F71" s="313" t="s">
        <v>458</v>
      </c>
      <c r="G71" s="313" t="s">
        <v>459</v>
      </c>
    </row>
    <row r="72" spans="1:7" s="305" customFormat="1" ht="12.75">
      <c r="A72" s="314"/>
      <c r="B72" s="314"/>
      <c r="C72" s="311" t="s">
        <v>32</v>
      </c>
      <c r="D72" s="77" t="s">
        <v>33</v>
      </c>
      <c r="E72" s="313" t="s">
        <v>460</v>
      </c>
      <c r="F72" s="313" t="s">
        <v>322</v>
      </c>
      <c r="G72" s="313" t="s">
        <v>461</v>
      </c>
    </row>
    <row r="73" spans="1:7" s="305" customFormat="1" ht="12.75">
      <c r="A73" s="314"/>
      <c r="B73" s="314"/>
      <c r="C73" s="311" t="s">
        <v>34</v>
      </c>
      <c r="D73" s="77" t="s">
        <v>35</v>
      </c>
      <c r="E73" s="313" t="s">
        <v>462</v>
      </c>
      <c r="F73" s="313" t="s">
        <v>463</v>
      </c>
      <c r="G73" s="313" t="s">
        <v>464</v>
      </c>
    </row>
    <row r="74" spans="1:7" s="305" customFormat="1" ht="12.75">
      <c r="A74" s="314"/>
      <c r="B74" s="314"/>
      <c r="C74" s="311" t="s">
        <v>5</v>
      </c>
      <c r="D74" s="77" t="s">
        <v>6</v>
      </c>
      <c r="E74" s="313" t="s">
        <v>465</v>
      </c>
      <c r="F74" s="313" t="s">
        <v>442</v>
      </c>
      <c r="G74" s="313" t="s">
        <v>466</v>
      </c>
    </row>
    <row r="75" spans="1:7" s="305" customFormat="1" ht="12.75">
      <c r="A75" s="314"/>
      <c r="B75" s="314"/>
      <c r="C75" s="311" t="s">
        <v>38</v>
      </c>
      <c r="D75" s="77" t="s">
        <v>39</v>
      </c>
      <c r="E75" s="313" t="s">
        <v>467</v>
      </c>
      <c r="F75" s="313" t="s">
        <v>445</v>
      </c>
      <c r="G75" s="313" t="s">
        <v>468</v>
      </c>
    </row>
    <row r="76" spans="1:7" s="305" customFormat="1">
      <c r="A76" s="310"/>
      <c r="B76" s="311" t="s">
        <v>469</v>
      </c>
      <c r="C76" s="312"/>
      <c r="D76" s="77" t="s">
        <v>470</v>
      </c>
      <c r="E76" s="313" t="s">
        <v>471</v>
      </c>
      <c r="F76" s="313" t="s">
        <v>274</v>
      </c>
      <c r="G76" s="313" t="s">
        <v>471</v>
      </c>
    </row>
    <row r="77" spans="1:7" s="305" customFormat="1" ht="12.75">
      <c r="A77" s="314"/>
      <c r="B77" s="314"/>
      <c r="C77" s="311" t="s">
        <v>54</v>
      </c>
      <c r="D77" s="77" t="s">
        <v>55</v>
      </c>
      <c r="E77" s="313" t="s">
        <v>346</v>
      </c>
      <c r="F77" s="313" t="s">
        <v>472</v>
      </c>
      <c r="G77" s="313" t="s">
        <v>473</v>
      </c>
    </row>
    <row r="78" spans="1:7" s="305" customFormat="1" ht="12.75">
      <c r="A78" s="314"/>
      <c r="B78" s="314"/>
      <c r="C78" s="311" t="s">
        <v>5</v>
      </c>
      <c r="D78" s="77" t="s">
        <v>6</v>
      </c>
      <c r="E78" s="313" t="s">
        <v>474</v>
      </c>
      <c r="F78" s="313" t="s">
        <v>475</v>
      </c>
      <c r="G78" s="313" t="s">
        <v>476</v>
      </c>
    </row>
    <row r="79" spans="1:7" s="305" customFormat="1">
      <c r="A79" s="310"/>
      <c r="B79" s="311" t="s">
        <v>477</v>
      </c>
      <c r="C79" s="312"/>
      <c r="D79" s="77" t="s">
        <v>478</v>
      </c>
      <c r="E79" s="313" t="s">
        <v>479</v>
      </c>
      <c r="F79" s="313" t="s">
        <v>480</v>
      </c>
      <c r="G79" s="313" t="s">
        <v>481</v>
      </c>
    </row>
    <row r="80" spans="1:7" s="305" customFormat="1" ht="22.5">
      <c r="A80" s="314"/>
      <c r="B80" s="314"/>
      <c r="C80" s="311" t="s">
        <v>384</v>
      </c>
      <c r="D80" s="77" t="s">
        <v>385</v>
      </c>
      <c r="E80" s="313" t="s">
        <v>482</v>
      </c>
      <c r="F80" s="313" t="s">
        <v>295</v>
      </c>
      <c r="G80" s="313" t="s">
        <v>483</v>
      </c>
    </row>
    <row r="81" spans="1:7" s="305" customFormat="1" ht="12.75">
      <c r="A81" s="314"/>
      <c r="B81" s="314"/>
      <c r="C81" s="311" t="s">
        <v>30</v>
      </c>
      <c r="D81" s="77" t="s">
        <v>31</v>
      </c>
      <c r="E81" s="313" t="s">
        <v>484</v>
      </c>
      <c r="F81" s="313" t="s">
        <v>485</v>
      </c>
      <c r="G81" s="313" t="s">
        <v>486</v>
      </c>
    </row>
    <row r="82" spans="1:7" s="305" customFormat="1" ht="12.75">
      <c r="A82" s="314"/>
      <c r="B82" s="314"/>
      <c r="C82" s="311" t="s">
        <v>425</v>
      </c>
      <c r="D82" s="77" t="s">
        <v>426</v>
      </c>
      <c r="E82" s="313" t="s">
        <v>487</v>
      </c>
      <c r="F82" s="313" t="s">
        <v>488</v>
      </c>
      <c r="G82" s="313" t="s">
        <v>489</v>
      </c>
    </row>
    <row r="83" spans="1:7" s="305" customFormat="1" ht="12.75">
      <c r="A83" s="314"/>
      <c r="B83" s="314"/>
      <c r="C83" s="311" t="s">
        <v>32</v>
      </c>
      <c r="D83" s="77" t="s">
        <v>33</v>
      </c>
      <c r="E83" s="313" t="s">
        <v>490</v>
      </c>
      <c r="F83" s="313" t="s">
        <v>491</v>
      </c>
      <c r="G83" s="313" t="s">
        <v>492</v>
      </c>
    </row>
    <row r="84" spans="1:7" s="305" customFormat="1" ht="12.75">
      <c r="A84" s="314"/>
      <c r="B84" s="314"/>
      <c r="C84" s="311" t="s">
        <v>34</v>
      </c>
      <c r="D84" s="77" t="s">
        <v>35</v>
      </c>
      <c r="E84" s="313" t="s">
        <v>493</v>
      </c>
      <c r="F84" s="313" t="s">
        <v>488</v>
      </c>
      <c r="G84" s="313" t="s">
        <v>494</v>
      </c>
    </row>
    <row r="85" spans="1:7" s="305" customFormat="1">
      <c r="A85" s="310"/>
      <c r="B85" s="311" t="s">
        <v>495</v>
      </c>
      <c r="C85" s="312"/>
      <c r="D85" s="77" t="s">
        <v>27</v>
      </c>
      <c r="E85" s="313" t="s">
        <v>496</v>
      </c>
      <c r="F85" s="313" t="s">
        <v>497</v>
      </c>
      <c r="G85" s="313" t="s">
        <v>498</v>
      </c>
    </row>
    <row r="86" spans="1:7" s="305" customFormat="1" ht="12.75">
      <c r="A86" s="314"/>
      <c r="B86" s="314"/>
      <c r="C86" s="311" t="s">
        <v>365</v>
      </c>
      <c r="D86" s="77" t="s">
        <v>366</v>
      </c>
      <c r="E86" s="313" t="s">
        <v>499</v>
      </c>
      <c r="F86" s="313" t="s">
        <v>500</v>
      </c>
      <c r="G86" s="313" t="s">
        <v>501</v>
      </c>
    </row>
    <row r="87" spans="1:7" s="305" customFormat="1" ht="12.75">
      <c r="A87" s="314"/>
      <c r="B87" s="314"/>
      <c r="C87" s="311" t="s">
        <v>36</v>
      </c>
      <c r="D87" s="77" t="s">
        <v>37</v>
      </c>
      <c r="E87" s="313" t="s">
        <v>502</v>
      </c>
      <c r="F87" s="313" t="s">
        <v>327</v>
      </c>
      <c r="G87" s="313" t="s">
        <v>503</v>
      </c>
    </row>
    <row r="88" spans="1:7" s="305" customFormat="1" ht="12.75">
      <c r="A88" s="307" t="s">
        <v>61</v>
      </c>
      <c r="B88" s="307"/>
      <c r="C88" s="307"/>
      <c r="D88" s="308" t="s">
        <v>62</v>
      </c>
      <c r="E88" s="309" t="s">
        <v>504</v>
      </c>
      <c r="F88" s="309" t="s">
        <v>274</v>
      </c>
      <c r="G88" s="309" t="s">
        <v>504</v>
      </c>
    </row>
    <row r="89" spans="1:7" s="305" customFormat="1">
      <c r="A89" s="310"/>
      <c r="B89" s="311" t="s">
        <v>505</v>
      </c>
      <c r="C89" s="312"/>
      <c r="D89" s="77" t="s">
        <v>506</v>
      </c>
      <c r="E89" s="313" t="s">
        <v>507</v>
      </c>
      <c r="F89" s="313" t="s">
        <v>274</v>
      </c>
      <c r="G89" s="313" t="s">
        <v>507</v>
      </c>
    </row>
    <row r="90" spans="1:7" s="305" customFormat="1" ht="12.75">
      <c r="A90" s="314"/>
      <c r="B90" s="314"/>
      <c r="C90" s="311" t="s">
        <v>36</v>
      </c>
      <c r="D90" s="77" t="s">
        <v>37</v>
      </c>
      <c r="E90" s="313" t="s">
        <v>508</v>
      </c>
      <c r="F90" s="313" t="s">
        <v>509</v>
      </c>
      <c r="G90" s="313" t="s">
        <v>510</v>
      </c>
    </row>
    <row r="91" spans="1:7" s="305" customFormat="1" ht="12.75">
      <c r="A91" s="314"/>
      <c r="B91" s="314"/>
      <c r="C91" s="311" t="s">
        <v>44</v>
      </c>
      <c r="D91" s="77" t="s">
        <v>45</v>
      </c>
      <c r="E91" s="313" t="s">
        <v>511</v>
      </c>
      <c r="F91" s="313" t="s">
        <v>512</v>
      </c>
      <c r="G91" s="313" t="s">
        <v>513</v>
      </c>
    </row>
    <row r="92" spans="1:7" s="305" customFormat="1" ht="12.75">
      <c r="A92" s="307" t="s">
        <v>64</v>
      </c>
      <c r="B92" s="307"/>
      <c r="C92" s="307"/>
      <c r="D92" s="308" t="s">
        <v>65</v>
      </c>
      <c r="E92" s="309" t="s">
        <v>514</v>
      </c>
      <c r="F92" s="309" t="s">
        <v>247</v>
      </c>
      <c r="G92" s="309" t="s">
        <v>515</v>
      </c>
    </row>
    <row r="93" spans="1:7" s="305" customFormat="1" ht="45">
      <c r="A93" s="310"/>
      <c r="B93" s="311" t="s">
        <v>66</v>
      </c>
      <c r="C93" s="312"/>
      <c r="D93" s="77" t="s">
        <v>249</v>
      </c>
      <c r="E93" s="313" t="s">
        <v>516</v>
      </c>
      <c r="F93" s="313" t="s">
        <v>251</v>
      </c>
      <c r="G93" s="313" t="s">
        <v>517</v>
      </c>
    </row>
    <row r="94" spans="1:7" s="305" customFormat="1" ht="12.75">
      <c r="A94" s="314"/>
      <c r="B94" s="314"/>
      <c r="C94" s="311" t="s">
        <v>68</v>
      </c>
      <c r="D94" s="77" t="s">
        <v>69</v>
      </c>
      <c r="E94" s="313" t="s">
        <v>518</v>
      </c>
      <c r="F94" s="313" t="s">
        <v>519</v>
      </c>
      <c r="G94" s="313" t="s">
        <v>520</v>
      </c>
    </row>
    <row r="95" spans="1:7" s="305" customFormat="1" ht="12.75">
      <c r="A95" s="314"/>
      <c r="B95" s="314"/>
      <c r="C95" s="311" t="s">
        <v>32</v>
      </c>
      <c r="D95" s="77" t="s">
        <v>33</v>
      </c>
      <c r="E95" s="313" t="s">
        <v>521</v>
      </c>
      <c r="F95" s="313" t="s">
        <v>522</v>
      </c>
      <c r="G95" s="313" t="s">
        <v>523</v>
      </c>
    </row>
    <row r="96" spans="1:7" s="305" customFormat="1" ht="33.75">
      <c r="A96" s="314"/>
      <c r="B96" s="314"/>
      <c r="C96" s="311" t="s">
        <v>70</v>
      </c>
      <c r="D96" s="77" t="s">
        <v>71</v>
      </c>
      <c r="E96" s="313" t="s">
        <v>524</v>
      </c>
      <c r="F96" s="313" t="s">
        <v>475</v>
      </c>
      <c r="G96" s="313" t="s">
        <v>295</v>
      </c>
    </row>
    <row r="97" spans="1:7" s="305" customFormat="1" ht="22.5">
      <c r="A97" s="314"/>
      <c r="B97" s="314"/>
      <c r="C97" s="311" t="s">
        <v>76</v>
      </c>
      <c r="D97" s="77" t="s">
        <v>77</v>
      </c>
      <c r="E97" s="313" t="s">
        <v>525</v>
      </c>
      <c r="F97" s="313" t="s">
        <v>526</v>
      </c>
      <c r="G97" s="313" t="s">
        <v>527</v>
      </c>
    </row>
    <row r="98" spans="1:7" s="305" customFormat="1" ht="67.5">
      <c r="A98" s="310"/>
      <c r="B98" s="311" t="s">
        <v>78</v>
      </c>
      <c r="C98" s="312"/>
      <c r="D98" s="77" t="s">
        <v>79</v>
      </c>
      <c r="E98" s="313" t="s">
        <v>528</v>
      </c>
      <c r="F98" s="313" t="s">
        <v>256</v>
      </c>
      <c r="G98" s="313" t="s">
        <v>529</v>
      </c>
    </row>
    <row r="99" spans="1:7" s="305" customFormat="1" ht="12.75">
      <c r="A99" s="314"/>
      <c r="B99" s="314"/>
      <c r="C99" s="311" t="s">
        <v>80</v>
      </c>
      <c r="D99" s="77" t="s">
        <v>81</v>
      </c>
      <c r="E99" s="313" t="s">
        <v>528</v>
      </c>
      <c r="F99" s="313" t="s">
        <v>256</v>
      </c>
      <c r="G99" s="313" t="s">
        <v>529</v>
      </c>
    </row>
    <row r="100" spans="1:7" s="305" customFormat="1">
      <c r="A100" s="310"/>
      <c r="B100" s="311" t="s">
        <v>530</v>
      </c>
      <c r="C100" s="312"/>
      <c r="D100" s="77" t="s">
        <v>531</v>
      </c>
      <c r="E100" s="313" t="s">
        <v>532</v>
      </c>
      <c r="F100" s="313" t="s">
        <v>274</v>
      </c>
      <c r="G100" s="313" t="s">
        <v>532</v>
      </c>
    </row>
    <row r="101" spans="1:7" s="305" customFormat="1" ht="12.75">
      <c r="A101" s="314"/>
      <c r="B101" s="314"/>
      <c r="C101" s="311" t="s">
        <v>32</v>
      </c>
      <c r="D101" s="77" t="s">
        <v>33</v>
      </c>
      <c r="E101" s="313" t="s">
        <v>533</v>
      </c>
      <c r="F101" s="313" t="s">
        <v>534</v>
      </c>
      <c r="G101" s="313" t="s">
        <v>535</v>
      </c>
    </row>
    <row r="102" spans="1:7" s="305" customFormat="1" ht="12.75">
      <c r="A102" s="314"/>
      <c r="B102" s="314"/>
      <c r="C102" s="311" t="s">
        <v>34</v>
      </c>
      <c r="D102" s="77" t="s">
        <v>35</v>
      </c>
      <c r="E102" s="313" t="s">
        <v>536</v>
      </c>
      <c r="F102" s="313" t="s">
        <v>537</v>
      </c>
      <c r="G102" s="313" t="s">
        <v>538</v>
      </c>
    </row>
    <row r="103" spans="1:7" s="305" customFormat="1" ht="22.5">
      <c r="A103" s="310"/>
      <c r="B103" s="311" t="s">
        <v>539</v>
      </c>
      <c r="C103" s="312"/>
      <c r="D103" s="77" t="s">
        <v>540</v>
      </c>
      <c r="E103" s="313" t="s">
        <v>342</v>
      </c>
      <c r="F103" s="313" t="s">
        <v>541</v>
      </c>
      <c r="G103" s="313" t="s">
        <v>542</v>
      </c>
    </row>
    <row r="104" spans="1:7" s="305" customFormat="1" ht="12.75">
      <c r="A104" s="314"/>
      <c r="B104" s="314"/>
      <c r="C104" s="311" t="s">
        <v>32</v>
      </c>
      <c r="D104" s="77" t="s">
        <v>33</v>
      </c>
      <c r="E104" s="313" t="s">
        <v>543</v>
      </c>
      <c r="F104" s="313" t="s">
        <v>544</v>
      </c>
      <c r="G104" s="313" t="s">
        <v>545</v>
      </c>
    </row>
    <row r="105" spans="1:7" s="305" customFormat="1" ht="12.75">
      <c r="A105" s="314"/>
      <c r="B105" s="314"/>
      <c r="C105" s="311" t="s">
        <v>34</v>
      </c>
      <c r="D105" s="77" t="s">
        <v>35</v>
      </c>
      <c r="E105" s="313" t="s">
        <v>546</v>
      </c>
      <c r="F105" s="313" t="s">
        <v>547</v>
      </c>
      <c r="G105" s="313" t="s">
        <v>548</v>
      </c>
    </row>
    <row r="106" spans="1:7" s="305" customFormat="1" ht="12.75">
      <c r="A106" s="314"/>
      <c r="B106" s="314"/>
      <c r="C106" s="311" t="s">
        <v>54</v>
      </c>
      <c r="D106" s="77" t="s">
        <v>55</v>
      </c>
      <c r="E106" s="313" t="s">
        <v>549</v>
      </c>
      <c r="F106" s="313" t="s">
        <v>550</v>
      </c>
      <c r="G106" s="313" t="s">
        <v>551</v>
      </c>
    </row>
    <row r="107" spans="1:7" s="305" customFormat="1">
      <c r="A107" s="310"/>
      <c r="B107" s="311" t="s">
        <v>84</v>
      </c>
      <c r="C107" s="312"/>
      <c r="D107" s="77" t="s">
        <v>27</v>
      </c>
      <c r="E107" s="313" t="s">
        <v>552</v>
      </c>
      <c r="F107" s="313" t="s">
        <v>553</v>
      </c>
      <c r="G107" s="313" t="s">
        <v>554</v>
      </c>
    </row>
    <row r="108" spans="1:7" s="305" customFormat="1" ht="12.75">
      <c r="A108" s="314"/>
      <c r="B108" s="314"/>
      <c r="C108" s="311" t="s">
        <v>68</v>
      </c>
      <c r="D108" s="77" t="s">
        <v>69</v>
      </c>
      <c r="E108" s="313" t="s">
        <v>555</v>
      </c>
      <c r="F108" s="313" t="s">
        <v>261</v>
      </c>
      <c r="G108" s="313" t="s">
        <v>556</v>
      </c>
    </row>
    <row r="109" spans="1:7" s="305" customFormat="1" ht="12.75">
      <c r="A109" s="314"/>
      <c r="B109" s="314"/>
      <c r="C109" s="311" t="s">
        <v>5</v>
      </c>
      <c r="D109" s="77" t="s">
        <v>6</v>
      </c>
      <c r="E109" s="313" t="s">
        <v>557</v>
      </c>
      <c r="F109" s="313" t="s">
        <v>525</v>
      </c>
      <c r="G109" s="313" t="s">
        <v>558</v>
      </c>
    </row>
    <row r="110" spans="1:7" s="305" customFormat="1" ht="12.75">
      <c r="A110" s="307" t="s">
        <v>559</v>
      </c>
      <c r="B110" s="307"/>
      <c r="C110" s="307"/>
      <c r="D110" s="308" t="s">
        <v>560</v>
      </c>
      <c r="E110" s="309" t="s">
        <v>561</v>
      </c>
      <c r="F110" s="309" t="s">
        <v>274</v>
      </c>
      <c r="G110" s="309" t="s">
        <v>561</v>
      </c>
    </row>
    <row r="111" spans="1:7" s="305" customFormat="1">
      <c r="A111" s="310"/>
      <c r="B111" s="311" t="s">
        <v>562</v>
      </c>
      <c r="C111" s="312"/>
      <c r="D111" s="77" t="s">
        <v>563</v>
      </c>
      <c r="E111" s="313" t="s">
        <v>564</v>
      </c>
      <c r="F111" s="313" t="s">
        <v>274</v>
      </c>
      <c r="G111" s="313" t="s">
        <v>564</v>
      </c>
    </row>
    <row r="112" spans="1:7" s="305" customFormat="1" ht="12.75">
      <c r="A112" s="314"/>
      <c r="B112" s="314"/>
      <c r="C112" s="311" t="s">
        <v>30</v>
      </c>
      <c r="D112" s="77" t="s">
        <v>31</v>
      </c>
      <c r="E112" s="313" t="s">
        <v>565</v>
      </c>
      <c r="F112" s="313" t="s">
        <v>566</v>
      </c>
      <c r="G112" s="313" t="s">
        <v>567</v>
      </c>
    </row>
    <row r="113" spans="1:7" s="305" customFormat="1" ht="12.75">
      <c r="A113" s="314"/>
      <c r="B113" s="314"/>
      <c r="C113" s="311" t="s">
        <v>425</v>
      </c>
      <c r="D113" s="77" t="s">
        <v>426</v>
      </c>
      <c r="E113" s="313" t="s">
        <v>568</v>
      </c>
      <c r="F113" s="313" t="s">
        <v>569</v>
      </c>
      <c r="G113" s="313" t="s">
        <v>570</v>
      </c>
    </row>
    <row r="114" spans="1:7" s="305" customFormat="1" ht="12.75">
      <c r="A114" s="314"/>
      <c r="B114" s="314"/>
      <c r="C114" s="311" t="s">
        <v>32</v>
      </c>
      <c r="D114" s="77" t="s">
        <v>33</v>
      </c>
      <c r="E114" s="313" t="s">
        <v>571</v>
      </c>
      <c r="F114" s="313" t="s">
        <v>472</v>
      </c>
      <c r="G114" s="313" t="s">
        <v>572</v>
      </c>
    </row>
    <row r="115" spans="1:7" s="305" customFormat="1" ht="12.75">
      <c r="A115" s="314"/>
      <c r="B115" s="314"/>
      <c r="C115" s="311" t="s">
        <v>34</v>
      </c>
      <c r="D115" s="77" t="s">
        <v>35</v>
      </c>
      <c r="E115" s="313" t="s">
        <v>573</v>
      </c>
      <c r="F115" s="313" t="s">
        <v>574</v>
      </c>
      <c r="G115" s="313" t="s">
        <v>575</v>
      </c>
    </row>
    <row r="116" spans="1:7" s="305" customFormat="1" ht="22.5">
      <c r="A116" s="314"/>
      <c r="B116" s="314"/>
      <c r="C116" s="311" t="s">
        <v>436</v>
      </c>
      <c r="D116" s="77" t="s">
        <v>437</v>
      </c>
      <c r="E116" s="313" t="s">
        <v>576</v>
      </c>
      <c r="F116" s="313" t="s">
        <v>577</v>
      </c>
      <c r="G116" s="313" t="s">
        <v>274</v>
      </c>
    </row>
    <row r="117" spans="1:7" s="305" customFormat="1" ht="22.5">
      <c r="A117" s="307" t="s">
        <v>578</v>
      </c>
      <c r="B117" s="307"/>
      <c r="C117" s="307"/>
      <c r="D117" s="308" t="s">
        <v>579</v>
      </c>
      <c r="E117" s="309" t="s">
        <v>580</v>
      </c>
      <c r="F117" s="309" t="s">
        <v>274</v>
      </c>
      <c r="G117" s="309" t="s">
        <v>580</v>
      </c>
    </row>
    <row r="118" spans="1:7" s="305" customFormat="1">
      <c r="A118" s="310"/>
      <c r="B118" s="311" t="s">
        <v>581</v>
      </c>
      <c r="C118" s="312"/>
      <c r="D118" s="77" t="s">
        <v>582</v>
      </c>
      <c r="E118" s="313" t="s">
        <v>583</v>
      </c>
      <c r="F118" s="313" t="s">
        <v>342</v>
      </c>
      <c r="G118" s="313" t="s">
        <v>584</v>
      </c>
    </row>
    <row r="119" spans="1:7" s="305" customFormat="1" ht="12.75">
      <c r="A119" s="314"/>
      <c r="B119" s="314"/>
      <c r="C119" s="311" t="s">
        <v>5</v>
      </c>
      <c r="D119" s="77" t="s">
        <v>6</v>
      </c>
      <c r="E119" s="313" t="s">
        <v>585</v>
      </c>
      <c r="F119" s="313" t="s">
        <v>586</v>
      </c>
      <c r="G119" s="313" t="s">
        <v>587</v>
      </c>
    </row>
    <row r="120" spans="1:7" s="305" customFormat="1" ht="12.75">
      <c r="A120" s="314"/>
      <c r="B120" s="314"/>
      <c r="C120" s="311" t="s">
        <v>15</v>
      </c>
      <c r="D120" s="77" t="s">
        <v>16</v>
      </c>
      <c r="E120" s="313" t="s">
        <v>588</v>
      </c>
      <c r="F120" s="313" t="s">
        <v>319</v>
      </c>
      <c r="G120" s="313" t="s">
        <v>297</v>
      </c>
    </row>
    <row r="121" spans="1:7" s="305" customFormat="1" ht="12.75">
      <c r="A121" s="314"/>
      <c r="B121" s="314"/>
      <c r="C121" s="311" t="s">
        <v>36</v>
      </c>
      <c r="D121" s="77" t="s">
        <v>37</v>
      </c>
      <c r="E121" s="313" t="s">
        <v>589</v>
      </c>
      <c r="F121" s="313" t="s">
        <v>590</v>
      </c>
      <c r="G121" s="313" t="s">
        <v>591</v>
      </c>
    </row>
    <row r="122" spans="1:7" s="305" customFormat="1">
      <c r="A122" s="310"/>
      <c r="B122" s="311" t="s">
        <v>592</v>
      </c>
      <c r="C122" s="312"/>
      <c r="D122" s="77" t="s">
        <v>27</v>
      </c>
      <c r="E122" s="313" t="s">
        <v>593</v>
      </c>
      <c r="F122" s="313" t="s">
        <v>339</v>
      </c>
      <c r="G122" s="313" t="s">
        <v>594</v>
      </c>
    </row>
    <row r="123" spans="1:7" s="305" customFormat="1" ht="12.75">
      <c r="A123" s="314"/>
      <c r="B123" s="314"/>
      <c r="C123" s="311" t="s">
        <v>54</v>
      </c>
      <c r="D123" s="77" t="s">
        <v>55</v>
      </c>
      <c r="E123" s="313" t="s">
        <v>595</v>
      </c>
      <c r="F123" s="313" t="s">
        <v>339</v>
      </c>
      <c r="G123" s="313" t="s">
        <v>596</v>
      </c>
    </row>
    <row r="124" spans="1:7" s="305" customFormat="1" ht="12.75">
      <c r="A124" s="307" t="s">
        <v>597</v>
      </c>
      <c r="B124" s="307"/>
      <c r="C124" s="307"/>
      <c r="D124" s="308" t="s">
        <v>598</v>
      </c>
      <c r="E124" s="309" t="s">
        <v>599</v>
      </c>
      <c r="F124" s="309" t="s">
        <v>274</v>
      </c>
      <c r="G124" s="309" t="s">
        <v>599</v>
      </c>
    </row>
    <row r="125" spans="1:7" s="305" customFormat="1">
      <c r="A125" s="310"/>
      <c r="B125" s="311" t="s">
        <v>600</v>
      </c>
      <c r="C125" s="312"/>
      <c r="D125" s="77" t="s">
        <v>27</v>
      </c>
      <c r="E125" s="313" t="s">
        <v>599</v>
      </c>
      <c r="F125" s="313" t="s">
        <v>274</v>
      </c>
      <c r="G125" s="313" t="s">
        <v>599</v>
      </c>
    </row>
    <row r="126" spans="1:7" s="305" customFormat="1" ht="12.75">
      <c r="A126" s="314"/>
      <c r="B126" s="314"/>
      <c r="C126" s="311" t="s">
        <v>5</v>
      </c>
      <c r="D126" s="77" t="s">
        <v>6</v>
      </c>
      <c r="E126" s="313" t="s">
        <v>601</v>
      </c>
      <c r="F126" s="313" t="s">
        <v>327</v>
      </c>
      <c r="G126" s="313" t="s">
        <v>602</v>
      </c>
    </row>
    <row r="127" spans="1:7" s="305" customFormat="1" ht="12.75">
      <c r="A127" s="314"/>
      <c r="B127" s="314"/>
      <c r="C127" s="311" t="s">
        <v>36</v>
      </c>
      <c r="D127" s="77" t="s">
        <v>37</v>
      </c>
      <c r="E127" s="313" t="s">
        <v>603</v>
      </c>
      <c r="F127" s="313" t="s">
        <v>314</v>
      </c>
      <c r="G127" s="313" t="s">
        <v>604</v>
      </c>
    </row>
    <row r="128" spans="1:7" s="305" customFormat="1" ht="11.25" customHeight="1">
      <c r="A128" s="339"/>
      <c r="B128" s="339"/>
      <c r="C128" s="339"/>
      <c r="D128" s="340"/>
      <c r="E128" s="340"/>
      <c r="F128" s="340"/>
      <c r="G128" s="340"/>
    </row>
    <row r="129" spans="1:7" s="305" customFormat="1" ht="12.75">
      <c r="A129" s="351" t="s">
        <v>3</v>
      </c>
      <c r="B129" s="351"/>
      <c r="C129" s="351"/>
      <c r="D129" s="351"/>
      <c r="E129" s="315" t="s">
        <v>605</v>
      </c>
      <c r="F129" s="315" t="s">
        <v>268</v>
      </c>
      <c r="G129" s="315" t="s">
        <v>606</v>
      </c>
    </row>
    <row r="131" spans="1:7">
      <c r="A131" s="347" t="s">
        <v>607</v>
      </c>
      <c r="B131" s="347"/>
      <c r="C131" s="316"/>
      <c r="D131" s="316"/>
      <c r="E131" s="317"/>
      <c r="F131" s="317"/>
      <c r="G131" s="317"/>
    </row>
    <row r="132" spans="1:7">
      <c r="A132" s="318" t="s">
        <v>608</v>
      </c>
      <c r="B132" s="342" t="s">
        <v>609</v>
      </c>
      <c r="C132" s="348"/>
      <c r="D132" s="349"/>
      <c r="E132" s="319">
        <f t="shared" ref="E132:F132" si="0">E134+E137+E138+E139+E140</f>
        <v>21756162.030000001</v>
      </c>
      <c r="F132" s="319">
        <f t="shared" si="0"/>
        <v>2351</v>
      </c>
      <c r="G132" s="319">
        <f>G134+G137+G138+G139+G140</f>
        <v>21758513.030000001</v>
      </c>
    </row>
    <row r="133" spans="1:7">
      <c r="A133" s="318"/>
      <c r="B133" s="318" t="s">
        <v>610</v>
      </c>
      <c r="C133" s="320"/>
      <c r="D133" s="318"/>
      <c r="E133" s="318"/>
      <c r="F133" s="321"/>
      <c r="G133" s="322"/>
    </row>
    <row r="134" spans="1:7">
      <c r="A134" s="318"/>
      <c r="B134" s="318" t="s">
        <v>611</v>
      </c>
      <c r="C134" s="318" t="s">
        <v>612</v>
      </c>
      <c r="D134" s="320"/>
      <c r="E134" s="319">
        <f>E135+E136</f>
        <v>13663506.029999999</v>
      </c>
      <c r="F134" s="319">
        <f t="shared" ref="F134:G134" si="1">F135+F136</f>
        <v>-11876</v>
      </c>
      <c r="G134" s="319">
        <f t="shared" si="1"/>
        <v>13651630.029999999</v>
      </c>
    </row>
    <row r="135" spans="1:7">
      <c r="A135" s="318"/>
      <c r="B135" s="318"/>
      <c r="C135" s="318" t="s">
        <v>613</v>
      </c>
      <c r="D135" s="323"/>
      <c r="E135" s="322">
        <v>8235694.5599999996</v>
      </c>
      <c r="F135" s="319">
        <v>-30007</v>
      </c>
      <c r="G135" s="324">
        <f t="shared" ref="G135:G140" si="2">E135+F135</f>
        <v>8205687.5599999996</v>
      </c>
    </row>
    <row r="136" spans="1:7" s="325" customFormat="1">
      <c r="A136" s="318"/>
      <c r="B136" s="318"/>
      <c r="C136" s="318" t="s">
        <v>614</v>
      </c>
      <c r="D136" s="323"/>
      <c r="E136" s="322">
        <v>5427811.4699999997</v>
      </c>
      <c r="F136" s="319">
        <v>18131</v>
      </c>
      <c r="G136" s="324">
        <f t="shared" si="2"/>
        <v>5445942.4699999997</v>
      </c>
    </row>
    <row r="137" spans="1:7" s="325" customFormat="1">
      <c r="A137" s="318"/>
      <c r="B137" s="318" t="s">
        <v>615</v>
      </c>
      <c r="C137" s="318" t="s">
        <v>616</v>
      </c>
      <c r="D137" s="323"/>
      <c r="E137" s="322">
        <v>5678293</v>
      </c>
      <c r="F137" s="319">
        <v>4000</v>
      </c>
      <c r="G137" s="324">
        <f t="shared" si="2"/>
        <v>5682293</v>
      </c>
    </row>
    <row r="138" spans="1:7" s="325" customFormat="1">
      <c r="A138" s="318"/>
      <c r="B138" s="318" t="s">
        <v>617</v>
      </c>
      <c r="C138" s="318" t="s">
        <v>618</v>
      </c>
      <c r="D138" s="323"/>
      <c r="E138" s="322">
        <v>2042777</v>
      </c>
      <c r="F138" s="326">
        <v>10227</v>
      </c>
      <c r="G138" s="324">
        <f t="shared" si="2"/>
        <v>2053004</v>
      </c>
    </row>
    <row r="139" spans="1:7" s="325" customFormat="1" ht="26.25" customHeight="1">
      <c r="A139" s="318"/>
      <c r="B139" s="318" t="s">
        <v>619</v>
      </c>
      <c r="C139" s="342" t="s">
        <v>620</v>
      </c>
      <c r="D139" s="349"/>
      <c r="E139" s="319">
        <v>61586</v>
      </c>
      <c r="F139" s="321"/>
      <c r="G139" s="324">
        <f t="shared" si="2"/>
        <v>61586</v>
      </c>
    </row>
    <row r="140" spans="1:7" s="325" customFormat="1">
      <c r="A140" s="318"/>
      <c r="B140" s="318" t="s">
        <v>621</v>
      </c>
      <c r="C140" s="342" t="s">
        <v>622</v>
      </c>
      <c r="D140" s="349"/>
      <c r="E140" s="319">
        <v>310000</v>
      </c>
      <c r="F140" s="321"/>
      <c r="G140" s="324">
        <f t="shared" si="2"/>
        <v>310000</v>
      </c>
    </row>
    <row r="141" spans="1:7" s="325" customFormat="1">
      <c r="A141" s="327"/>
      <c r="B141" s="328"/>
      <c r="C141" s="328"/>
      <c r="D141" s="328"/>
      <c r="E141" s="328"/>
      <c r="F141" s="328"/>
      <c r="G141" s="322"/>
    </row>
    <row r="142" spans="1:7" s="325" customFormat="1">
      <c r="A142" s="318" t="s">
        <v>623</v>
      </c>
      <c r="B142" s="345" t="s">
        <v>624</v>
      </c>
      <c r="C142" s="350"/>
      <c r="D142" s="350"/>
      <c r="E142" s="319">
        <v>4163256</v>
      </c>
      <c r="F142" s="319"/>
      <c r="G142" s="324">
        <f>E142+F142</f>
        <v>4163256</v>
      </c>
    </row>
    <row r="143" spans="1:7" s="325" customFormat="1">
      <c r="A143" s="318"/>
      <c r="B143" s="342" t="s">
        <v>625</v>
      </c>
      <c r="C143" s="343"/>
      <c r="D143" s="344"/>
      <c r="E143" s="320"/>
      <c r="F143" s="318"/>
      <c r="G143" s="319"/>
    </row>
    <row r="144" spans="1:7" ht="28.5" customHeight="1">
      <c r="A144" s="318"/>
      <c r="B144" s="345" t="s">
        <v>626</v>
      </c>
      <c r="C144" s="346"/>
      <c r="D144" s="346"/>
      <c r="E144" s="319">
        <v>30750</v>
      </c>
      <c r="F144" s="319"/>
      <c r="G144" s="324">
        <f>E144+F144</f>
        <v>30750</v>
      </c>
    </row>
    <row r="146" spans="6:7">
      <c r="F146" s="3" t="s">
        <v>130</v>
      </c>
      <c r="G146" s="2"/>
    </row>
    <row r="147" spans="6:7">
      <c r="F147" s="2"/>
      <c r="G147" s="2"/>
    </row>
    <row r="148" spans="6:7">
      <c r="F148" s="3" t="s">
        <v>8</v>
      </c>
      <c r="G148" s="2"/>
    </row>
    <row r="149" spans="6:7">
      <c r="F149" s="148"/>
      <c r="G149" s="148"/>
    </row>
  </sheetData>
  <mergeCells count="13">
    <mergeCell ref="A129:D129"/>
    <mergeCell ref="A6:G6"/>
    <mergeCell ref="A7:G7"/>
    <mergeCell ref="A8:G8"/>
    <mergeCell ref="A128:C128"/>
    <mergeCell ref="D128:G128"/>
    <mergeCell ref="B143:D143"/>
    <mergeCell ref="B144:D144"/>
    <mergeCell ref="A131:B131"/>
    <mergeCell ref="B132:D132"/>
    <mergeCell ref="C139:D139"/>
    <mergeCell ref="C140:D140"/>
    <mergeCell ref="B142:D1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C20" sqref="C20"/>
    </sheetView>
  </sheetViews>
  <sheetFormatPr defaultRowHeight="15"/>
  <cols>
    <col min="1" max="2" width="6.5703125" style="248" customWidth="1"/>
    <col min="3" max="3" width="39.5703125" style="146" customWidth="1"/>
    <col min="4" max="4" width="14" style="146" customWidth="1"/>
    <col min="5" max="5" width="10.42578125" style="146" customWidth="1"/>
    <col min="6" max="6" width="10" style="147" bestFit="1" customWidth="1"/>
    <col min="7" max="16384" width="9.140625" style="148"/>
  </cols>
  <sheetData>
    <row r="1" spans="1:10" ht="15.75">
      <c r="A1" s="145"/>
      <c r="B1" s="145"/>
      <c r="D1" s="6" t="s">
        <v>148</v>
      </c>
    </row>
    <row r="2" spans="1:10" ht="14.25" customHeight="1">
      <c r="A2" s="149"/>
      <c r="B2" s="149"/>
      <c r="D2" s="7" t="s">
        <v>202</v>
      </c>
      <c r="E2" s="149"/>
      <c r="F2" s="149"/>
      <c r="H2" s="149"/>
      <c r="I2" s="149"/>
      <c r="J2" s="149"/>
    </row>
    <row r="3" spans="1:10" ht="13.5" customHeight="1">
      <c r="A3" s="149"/>
      <c r="B3" s="149"/>
      <c r="D3" s="7" t="s">
        <v>87</v>
      </c>
      <c r="E3" s="149"/>
      <c r="F3" s="149"/>
      <c r="H3" s="149"/>
      <c r="I3" s="149"/>
      <c r="J3" s="149"/>
    </row>
    <row r="4" spans="1:10" ht="14.25" customHeight="1">
      <c r="A4" s="145"/>
      <c r="B4" s="145"/>
      <c r="D4" s="7" t="s">
        <v>146</v>
      </c>
    </row>
    <row r="5" spans="1:10" ht="28.5" customHeight="1">
      <c r="A5" s="145"/>
      <c r="B5" s="145"/>
      <c r="D5" s="150"/>
    </row>
    <row r="6" spans="1:10">
      <c r="A6" s="353" t="s">
        <v>149</v>
      </c>
      <c r="B6" s="354"/>
      <c r="C6" s="354"/>
      <c r="D6" s="355"/>
      <c r="E6" s="355"/>
      <c r="F6" s="355"/>
    </row>
    <row r="7" spans="1:10" ht="14.25" customHeight="1">
      <c r="A7" s="356" t="s">
        <v>150</v>
      </c>
      <c r="B7" s="356"/>
      <c r="C7" s="356"/>
      <c r="D7" s="356"/>
      <c r="E7" s="356"/>
      <c r="F7" s="356"/>
      <c r="G7" s="151"/>
      <c r="H7" s="151"/>
      <c r="I7" s="151"/>
      <c r="J7" s="152"/>
    </row>
    <row r="8" spans="1:10" ht="9.75" customHeight="1">
      <c r="A8" s="151"/>
      <c r="B8" s="151"/>
      <c r="C8" s="151"/>
      <c r="D8" s="151"/>
      <c r="E8" s="151"/>
      <c r="F8" s="151"/>
      <c r="G8" s="151"/>
      <c r="H8" s="151"/>
      <c r="I8" s="151"/>
      <c r="J8" s="152"/>
    </row>
    <row r="9" spans="1:10" ht="2.25" customHeight="1">
      <c r="A9" s="153"/>
      <c r="B9" s="153"/>
      <c r="C9" s="154"/>
      <c r="D9" s="154"/>
    </row>
    <row r="10" spans="1:10" ht="25.5">
      <c r="A10" s="155" t="s">
        <v>9</v>
      </c>
      <c r="B10" s="155" t="s">
        <v>10</v>
      </c>
      <c r="C10" s="155" t="s">
        <v>151</v>
      </c>
      <c r="D10" s="155" t="s">
        <v>152</v>
      </c>
      <c r="E10" s="155" t="s">
        <v>153</v>
      </c>
      <c r="F10" s="156" t="s">
        <v>22</v>
      </c>
    </row>
    <row r="11" spans="1:10" s="162" customFormat="1" ht="22.5" hidden="1">
      <c r="A11" s="157"/>
      <c r="B11" s="157"/>
      <c r="C11" s="158" t="s">
        <v>154</v>
      </c>
      <c r="D11" s="159">
        <v>1055510</v>
      </c>
      <c r="E11" s="160"/>
      <c r="F11" s="161">
        <f>D11+E11</f>
        <v>1055510</v>
      </c>
    </row>
    <row r="12" spans="1:10" s="162" customFormat="1" ht="22.5" hidden="1">
      <c r="A12" s="157"/>
      <c r="B12" s="157"/>
      <c r="C12" s="163" t="s">
        <v>155</v>
      </c>
      <c r="D12" s="164">
        <v>411250</v>
      </c>
      <c r="E12" s="165"/>
      <c r="F12" s="164">
        <f t="shared" ref="F12:F83" si="0">D12+E12</f>
        <v>411250</v>
      </c>
    </row>
    <row r="13" spans="1:10" s="162" customFormat="1" ht="18" hidden="1" customHeight="1">
      <c r="A13" s="157"/>
      <c r="B13" s="157"/>
      <c r="C13" s="163" t="s">
        <v>156</v>
      </c>
      <c r="D13" s="164">
        <v>23000</v>
      </c>
      <c r="E13" s="165"/>
      <c r="F13" s="164">
        <f t="shared" si="0"/>
        <v>23000</v>
      </c>
    </row>
    <row r="14" spans="1:10" s="162" customFormat="1" ht="22.5" hidden="1">
      <c r="A14" s="157"/>
      <c r="B14" s="157"/>
      <c r="C14" s="163" t="s">
        <v>157</v>
      </c>
      <c r="D14" s="164">
        <v>20000</v>
      </c>
      <c r="E14" s="166"/>
      <c r="F14" s="164">
        <f t="shared" si="0"/>
        <v>20000</v>
      </c>
    </row>
    <row r="15" spans="1:10" s="162" customFormat="1" ht="22.5" hidden="1">
      <c r="A15" s="167"/>
      <c r="B15" s="167"/>
      <c r="C15" s="168" t="s">
        <v>158</v>
      </c>
      <c r="D15" s="169">
        <v>50000</v>
      </c>
      <c r="E15" s="170"/>
      <c r="F15" s="169">
        <f t="shared" si="0"/>
        <v>50000</v>
      </c>
    </row>
    <row r="16" spans="1:10" s="174" customFormat="1" ht="10.5" hidden="1">
      <c r="A16" s="171" t="s">
        <v>159</v>
      </c>
      <c r="B16" s="171" t="s">
        <v>160</v>
      </c>
      <c r="C16" s="172" t="s">
        <v>161</v>
      </c>
      <c r="D16" s="173">
        <f>SUM(D11:D15)</f>
        <v>1559760</v>
      </c>
      <c r="E16" s="173">
        <f t="shared" ref="E16:F16" si="1">SUM(E11:E15)</f>
        <v>0</v>
      </c>
      <c r="F16" s="173">
        <f t="shared" si="1"/>
        <v>1559760</v>
      </c>
    </row>
    <row r="17" spans="1:6" s="174" customFormat="1" ht="11.25">
      <c r="A17" s="175"/>
      <c r="B17" s="175"/>
      <c r="C17" s="176"/>
      <c r="D17" s="177"/>
      <c r="E17" s="178"/>
      <c r="F17" s="179"/>
    </row>
    <row r="18" spans="1:6" s="174" customFormat="1" ht="22.5">
      <c r="A18" s="175"/>
      <c r="B18" s="175"/>
      <c r="C18" s="163" t="s">
        <v>162</v>
      </c>
      <c r="D18" s="164">
        <v>117449</v>
      </c>
      <c r="E18" s="165">
        <v>22551</v>
      </c>
      <c r="F18" s="164">
        <f t="shared" si="0"/>
        <v>140000</v>
      </c>
    </row>
    <row r="19" spans="1:6" s="162" customFormat="1" ht="11.25">
      <c r="A19" s="157"/>
      <c r="B19" s="157"/>
      <c r="C19" s="163" t="s">
        <v>163</v>
      </c>
      <c r="D19" s="164">
        <v>75000</v>
      </c>
      <c r="E19" s="165">
        <v>50744</v>
      </c>
      <c r="F19" s="164">
        <f t="shared" si="0"/>
        <v>125744</v>
      </c>
    </row>
    <row r="20" spans="1:6" s="162" customFormat="1" ht="22.5">
      <c r="A20" s="167"/>
      <c r="B20" s="167"/>
      <c r="C20" s="168" t="s">
        <v>164</v>
      </c>
      <c r="D20" s="169">
        <v>30000</v>
      </c>
      <c r="E20" s="180">
        <v>7000</v>
      </c>
      <c r="F20" s="164">
        <f t="shared" si="0"/>
        <v>37000</v>
      </c>
    </row>
    <row r="21" spans="1:6" s="162" customFormat="1" ht="22.5">
      <c r="A21" s="167"/>
      <c r="B21" s="167"/>
      <c r="C21" s="168" t="s">
        <v>165</v>
      </c>
      <c r="D21" s="169">
        <v>117030</v>
      </c>
      <c r="E21" s="180"/>
      <c r="F21" s="169">
        <f t="shared" si="0"/>
        <v>117030</v>
      </c>
    </row>
    <row r="22" spans="1:6" s="174" customFormat="1" ht="10.5">
      <c r="A22" s="181">
        <v>60014</v>
      </c>
      <c r="B22" s="181">
        <v>6050</v>
      </c>
      <c r="C22" s="172" t="s">
        <v>161</v>
      </c>
      <c r="D22" s="173">
        <f>SUM(D18:D21)</f>
        <v>339479</v>
      </c>
      <c r="E22" s="173">
        <f>SUM(E18:E21)</f>
        <v>80295</v>
      </c>
      <c r="F22" s="173">
        <f>SUM(F18:F21)</f>
        <v>419774</v>
      </c>
    </row>
    <row r="23" spans="1:6" s="174" customFormat="1" ht="11.25">
      <c r="A23" s="182"/>
      <c r="B23" s="182"/>
      <c r="C23" s="176"/>
      <c r="D23" s="177"/>
      <c r="E23" s="178"/>
      <c r="F23" s="179"/>
    </row>
    <row r="24" spans="1:6" s="162" customFormat="1" ht="22.5">
      <c r="A24" s="157"/>
      <c r="B24" s="157"/>
      <c r="C24" s="163" t="s">
        <v>166</v>
      </c>
      <c r="D24" s="164">
        <v>180935</v>
      </c>
      <c r="E24" s="165"/>
      <c r="F24" s="164">
        <f t="shared" si="0"/>
        <v>180935</v>
      </c>
    </row>
    <row r="25" spans="1:6" s="162" customFormat="1" ht="22.5">
      <c r="A25" s="157"/>
      <c r="B25" s="167"/>
      <c r="C25" s="168" t="s">
        <v>167</v>
      </c>
      <c r="D25" s="169">
        <v>17130</v>
      </c>
      <c r="E25" s="180"/>
      <c r="F25" s="164">
        <f t="shared" si="0"/>
        <v>17130</v>
      </c>
    </row>
    <row r="26" spans="1:6" s="162" customFormat="1" ht="11.25">
      <c r="A26" s="157"/>
      <c r="B26" s="167"/>
      <c r="C26" s="168" t="s">
        <v>201</v>
      </c>
      <c r="D26" s="169">
        <v>105577</v>
      </c>
      <c r="E26" s="180">
        <v>-83295</v>
      </c>
      <c r="F26" s="169">
        <f>D26+E26</f>
        <v>22282</v>
      </c>
    </row>
    <row r="27" spans="1:6" s="162" customFormat="1" ht="11.25">
      <c r="A27" s="157"/>
      <c r="B27" s="167"/>
      <c r="C27" s="168" t="s">
        <v>168</v>
      </c>
      <c r="D27" s="169">
        <v>13000</v>
      </c>
      <c r="E27" s="183">
        <v>3000</v>
      </c>
      <c r="F27" s="169">
        <f>D27+E27</f>
        <v>16000</v>
      </c>
    </row>
    <row r="28" spans="1:6" s="162" customFormat="1" ht="22.5">
      <c r="A28" s="157"/>
      <c r="B28" s="184"/>
      <c r="C28" s="185" t="s">
        <v>169</v>
      </c>
      <c r="D28" s="186">
        <v>13100</v>
      </c>
      <c r="E28" s="187"/>
      <c r="F28" s="186">
        <f>D28+E28</f>
        <v>13100</v>
      </c>
    </row>
    <row r="29" spans="1:6" s="174" customFormat="1" ht="10.5">
      <c r="A29" s="181">
        <v>60016</v>
      </c>
      <c r="B29" s="181">
        <v>6050</v>
      </c>
      <c r="C29" s="172" t="s">
        <v>161</v>
      </c>
      <c r="D29" s="173">
        <f>SUM(D24:D28)</f>
        <v>329742</v>
      </c>
      <c r="E29" s="173">
        <f t="shared" ref="E29:F29" si="2">SUM(E24:E28)</f>
        <v>-80295</v>
      </c>
      <c r="F29" s="173">
        <f t="shared" si="2"/>
        <v>249447</v>
      </c>
    </row>
    <row r="30" spans="1:6" s="174" customFormat="1" ht="11.25">
      <c r="A30" s="188"/>
      <c r="B30" s="188"/>
      <c r="C30" s="189"/>
      <c r="D30" s="190"/>
      <c r="E30" s="191"/>
      <c r="F30" s="192"/>
    </row>
    <row r="31" spans="1:6" s="174" customFormat="1" ht="22.5" hidden="1">
      <c r="A31" s="193"/>
      <c r="B31" s="194"/>
      <c r="C31" s="195" t="s">
        <v>170</v>
      </c>
      <c r="D31" s="196">
        <v>522000</v>
      </c>
      <c r="E31" s="196"/>
      <c r="F31" s="196">
        <f t="shared" si="0"/>
        <v>522000</v>
      </c>
    </row>
    <row r="32" spans="1:6" s="174" customFormat="1" ht="10.5" hidden="1">
      <c r="A32" s="197">
        <v>70005</v>
      </c>
      <c r="B32" s="198">
        <v>6060</v>
      </c>
      <c r="C32" s="199" t="s">
        <v>161</v>
      </c>
      <c r="D32" s="200">
        <f>D31</f>
        <v>522000</v>
      </c>
      <c r="E32" s="200">
        <f>E31</f>
        <v>0</v>
      </c>
      <c r="F32" s="200">
        <f>F31</f>
        <v>522000</v>
      </c>
    </row>
    <row r="33" spans="1:6" s="174" customFormat="1" ht="11.25" hidden="1">
      <c r="A33" s="188"/>
      <c r="B33" s="188"/>
      <c r="C33" s="189"/>
      <c r="D33" s="190"/>
      <c r="E33" s="201"/>
      <c r="F33" s="192"/>
    </row>
    <row r="34" spans="1:6" s="174" customFormat="1" ht="22.5" hidden="1">
      <c r="A34" s="202"/>
      <c r="B34" s="202"/>
      <c r="C34" s="195" t="s">
        <v>171</v>
      </c>
      <c r="D34" s="203">
        <v>17100</v>
      </c>
      <c r="E34" s="203"/>
      <c r="F34" s="203">
        <f>D34+E34</f>
        <v>17100</v>
      </c>
    </row>
    <row r="35" spans="1:6" s="174" customFormat="1" ht="22.5" hidden="1">
      <c r="A35" s="204"/>
      <c r="B35" s="205"/>
      <c r="C35" s="206" t="s">
        <v>172</v>
      </c>
      <c r="D35" s="207">
        <v>24000</v>
      </c>
      <c r="E35" s="208"/>
      <c r="F35" s="196">
        <f t="shared" si="0"/>
        <v>24000</v>
      </c>
    </row>
    <row r="36" spans="1:6" s="174" customFormat="1" ht="10.5" hidden="1">
      <c r="A36" s="197">
        <v>70005</v>
      </c>
      <c r="B36" s="197">
        <v>6050</v>
      </c>
      <c r="C36" s="199" t="s">
        <v>161</v>
      </c>
      <c r="D36" s="200">
        <f>D34+D35</f>
        <v>41100</v>
      </c>
      <c r="E36" s="200">
        <f>E34+E35</f>
        <v>0</v>
      </c>
      <c r="F36" s="200">
        <f>F34+F35</f>
        <v>41100</v>
      </c>
    </row>
    <row r="37" spans="1:6" s="174" customFormat="1" ht="11.25" hidden="1">
      <c r="A37" s="188"/>
      <c r="B37" s="188"/>
      <c r="C37" s="189"/>
      <c r="D37" s="190"/>
      <c r="E37" s="191"/>
      <c r="F37" s="192"/>
    </row>
    <row r="38" spans="1:6" s="162" customFormat="1" ht="11.25" hidden="1">
      <c r="A38" s="184"/>
      <c r="B38" s="184"/>
      <c r="C38" s="209" t="s">
        <v>173</v>
      </c>
      <c r="D38" s="210">
        <v>56430</v>
      </c>
      <c r="E38" s="211"/>
      <c r="F38" s="211">
        <f t="shared" si="0"/>
        <v>56430</v>
      </c>
    </row>
    <row r="39" spans="1:6" s="174" customFormat="1" ht="10.5" hidden="1">
      <c r="A39" s="181">
        <v>75023</v>
      </c>
      <c r="B39" s="181">
        <v>6060</v>
      </c>
      <c r="C39" s="172" t="s">
        <v>161</v>
      </c>
      <c r="D39" s="173">
        <f>D38</f>
        <v>56430</v>
      </c>
      <c r="E39" s="212">
        <f>E38</f>
        <v>0</v>
      </c>
      <c r="F39" s="200">
        <f>F38</f>
        <v>56430</v>
      </c>
    </row>
    <row r="40" spans="1:6" s="174" customFormat="1" ht="10.5" hidden="1">
      <c r="A40" s="188"/>
      <c r="B40" s="188"/>
      <c r="C40" s="189"/>
      <c r="D40" s="190"/>
      <c r="E40" s="190"/>
      <c r="F40" s="190"/>
    </row>
    <row r="41" spans="1:6" s="162" customFormat="1" ht="11.25" hidden="1">
      <c r="A41" s="157"/>
      <c r="B41" s="157">
        <v>6060</v>
      </c>
      <c r="C41" s="163" t="s">
        <v>174</v>
      </c>
      <c r="D41" s="213">
        <v>5500</v>
      </c>
      <c r="E41" s="214"/>
      <c r="F41" s="203">
        <f t="shared" si="0"/>
        <v>5500</v>
      </c>
    </row>
    <row r="42" spans="1:6" s="162" customFormat="1" ht="11.25" hidden="1">
      <c r="A42" s="167"/>
      <c r="B42" s="167">
        <v>6060</v>
      </c>
      <c r="C42" s="168" t="s">
        <v>175</v>
      </c>
      <c r="D42" s="215">
        <v>4500</v>
      </c>
      <c r="E42" s="216"/>
      <c r="F42" s="217">
        <f>D42+E42</f>
        <v>4500</v>
      </c>
    </row>
    <row r="43" spans="1:6" s="162" customFormat="1" ht="11.25" hidden="1">
      <c r="A43" s="157"/>
      <c r="B43" s="157">
        <v>6057</v>
      </c>
      <c r="C43" s="357" t="s">
        <v>176</v>
      </c>
      <c r="D43" s="164">
        <v>20910</v>
      </c>
      <c r="E43" s="164"/>
      <c r="F43" s="217">
        <f t="shared" ref="F43:F44" si="3">D43+E43</f>
        <v>20910</v>
      </c>
    </row>
    <row r="44" spans="1:6" s="162" customFormat="1" ht="11.25" hidden="1">
      <c r="A44" s="157"/>
      <c r="B44" s="157">
        <v>6059</v>
      </c>
      <c r="C44" s="358"/>
      <c r="D44" s="183">
        <v>9840</v>
      </c>
      <c r="E44" s="183"/>
      <c r="F44" s="218">
        <f t="shared" si="3"/>
        <v>9840</v>
      </c>
    </row>
    <row r="45" spans="1:6" s="174" customFormat="1" ht="10.5" hidden="1">
      <c r="A45" s="219">
        <v>75095</v>
      </c>
      <c r="B45" s="219"/>
      <c r="C45" s="220" t="s">
        <v>161</v>
      </c>
      <c r="D45" s="221">
        <f>SUM(D41:D44)</f>
        <v>40750</v>
      </c>
      <c r="E45" s="221">
        <f t="shared" ref="E45:F45" si="4">SUM(E41:E44)</f>
        <v>0</v>
      </c>
      <c r="F45" s="221">
        <f t="shared" si="4"/>
        <v>40750</v>
      </c>
    </row>
    <row r="46" spans="1:6" s="174" customFormat="1" ht="11.25" hidden="1">
      <c r="A46" s="188"/>
      <c r="B46" s="188"/>
      <c r="C46" s="189"/>
      <c r="D46" s="190"/>
      <c r="E46" s="190"/>
      <c r="F46" s="222"/>
    </row>
    <row r="47" spans="1:6" s="174" customFormat="1" ht="10.5" hidden="1">
      <c r="A47" s="223"/>
      <c r="B47" s="223"/>
      <c r="C47" s="224"/>
      <c r="D47" s="224"/>
      <c r="E47" s="224"/>
      <c r="F47" s="224"/>
    </row>
    <row r="48" spans="1:6" s="174" customFormat="1" ht="11.25" hidden="1">
      <c r="A48" s="225"/>
      <c r="B48" s="225"/>
      <c r="C48" s="226" t="s">
        <v>177</v>
      </c>
      <c r="D48" s="227">
        <v>10000</v>
      </c>
      <c r="E48" s="228"/>
      <c r="F48" s="227">
        <f>D48+E48</f>
        <v>10000</v>
      </c>
    </row>
    <row r="49" spans="1:7" s="174" customFormat="1" ht="10.5" hidden="1">
      <c r="A49" s="197">
        <v>75412</v>
      </c>
      <c r="B49" s="197">
        <v>6050</v>
      </c>
      <c r="C49" s="229" t="s">
        <v>161</v>
      </c>
      <c r="D49" s="200">
        <f>D48</f>
        <v>10000</v>
      </c>
      <c r="E49" s="200">
        <f>SUM(E47:E48)</f>
        <v>0</v>
      </c>
      <c r="F49" s="200">
        <f>SUM(F47:F48)</f>
        <v>10000</v>
      </c>
    </row>
    <row r="50" spans="1:7" s="174" customFormat="1" ht="11.25" hidden="1">
      <c r="A50" s="188"/>
      <c r="B50" s="188"/>
      <c r="C50" s="189"/>
      <c r="D50" s="190"/>
      <c r="E50" s="191"/>
      <c r="F50" s="192"/>
    </row>
    <row r="51" spans="1:7" s="174" customFormat="1" ht="11.25" hidden="1">
      <c r="A51" s="230"/>
      <c r="B51" s="230"/>
      <c r="C51" s="231" t="s">
        <v>178</v>
      </c>
      <c r="D51" s="203">
        <v>12300</v>
      </c>
      <c r="E51" s="203"/>
      <c r="F51" s="203">
        <f>D51+E51</f>
        <v>12300</v>
      </c>
    </row>
    <row r="52" spans="1:7" s="162" customFormat="1" ht="11.25" hidden="1">
      <c r="A52" s="184"/>
      <c r="B52" s="184"/>
      <c r="C52" s="209" t="s">
        <v>179</v>
      </c>
      <c r="D52" s="210">
        <v>11500</v>
      </c>
      <c r="E52" s="232"/>
      <c r="F52" s="169">
        <f t="shared" si="0"/>
        <v>11500</v>
      </c>
    </row>
    <row r="53" spans="1:7" s="174" customFormat="1" ht="10.5" hidden="1">
      <c r="A53" s="181">
        <v>75412</v>
      </c>
      <c r="B53" s="181">
        <v>6060</v>
      </c>
      <c r="C53" s="172" t="s">
        <v>161</v>
      </c>
      <c r="D53" s="173">
        <f>SUM(D51:D52)</f>
        <v>23800</v>
      </c>
      <c r="E53" s="173">
        <f>E51+E52</f>
        <v>0</v>
      </c>
      <c r="F53" s="173">
        <f>F51+F52</f>
        <v>23800</v>
      </c>
    </row>
    <row r="54" spans="1:7" s="174" customFormat="1" ht="10.5" hidden="1">
      <c r="A54" s="188"/>
      <c r="B54" s="188"/>
      <c r="C54" s="189"/>
      <c r="D54" s="190"/>
      <c r="E54" s="233"/>
      <c r="F54" s="190"/>
    </row>
    <row r="55" spans="1:7" s="162" customFormat="1" ht="11.25" hidden="1">
      <c r="A55" s="194"/>
      <c r="B55" s="194"/>
      <c r="C55" s="195" t="s">
        <v>180</v>
      </c>
      <c r="D55" s="196">
        <v>100000</v>
      </c>
      <c r="E55" s="196"/>
      <c r="F55" s="196">
        <f>D55+E55</f>
        <v>100000</v>
      </c>
    </row>
    <row r="56" spans="1:7" s="174" customFormat="1" ht="10.5" hidden="1">
      <c r="A56" s="197">
        <v>80101</v>
      </c>
      <c r="B56" s="197">
        <v>6050</v>
      </c>
      <c r="C56" s="172" t="s">
        <v>161</v>
      </c>
      <c r="D56" s="200">
        <f>D55</f>
        <v>100000</v>
      </c>
      <c r="E56" s="200">
        <f>E55</f>
        <v>0</v>
      </c>
      <c r="F56" s="200">
        <f>F55</f>
        <v>100000</v>
      </c>
    </row>
    <row r="57" spans="1:7" s="174" customFormat="1" ht="11.25" hidden="1">
      <c r="A57" s="188"/>
      <c r="B57" s="188"/>
      <c r="C57" s="189"/>
      <c r="D57" s="190"/>
      <c r="E57" s="191"/>
      <c r="F57" s="192"/>
    </row>
    <row r="58" spans="1:7" s="162" customFormat="1" ht="11.25" hidden="1">
      <c r="A58" s="184"/>
      <c r="B58" s="184"/>
      <c r="C58" s="209" t="s">
        <v>181</v>
      </c>
      <c r="D58" s="210">
        <v>87400</v>
      </c>
      <c r="E58" s="210"/>
      <c r="F58" s="210">
        <f t="shared" si="0"/>
        <v>87400</v>
      </c>
    </row>
    <row r="59" spans="1:7" s="174" customFormat="1" ht="10.5" hidden="1">
      <c r="A59" s="181">
        <v>90013</v>
      </c>
      <c r="B59" s="181">
        <v>6650</v>
      </c>
      <c r="C59" s="172" t="s">
        <v>161</v>
      </c>
      <c r="D59" s="173">
        <f>D58</f>
        <v>87400</v>
      </c>
      <c r="E59" s="173">
        <f>E58</f>
        <v>0</v>
      </c>
      <c r="F59" s="173">
        <f>F58</f>
        <v>87400</v>
      </c>
    </row>
    <row r="60" spans="1:7" s="174" customFormat="1" ht="11.25" hidden="1">
      <c r="A60" s="188"/>
      <c r="B60" s="188"/>
      <c r="C60" s="189"/>
      <c r="D60" s="190"/>
      <c r="E60" s="191"/>
      <c r="F60" s="192"/>
    </row>
    <row r="61" spans="1:7" s="162" customFormat="1" ht="11.25" hidden="1">
      <c r="A61" s="184"/>
      <c r="B61" s="184"/>
      <c r="C61" s="209" t="s">
        <v>182</v>
      </c>
      <c r="D61" s="210">
        <v>200000</v>
      </c>
      <c r="E61" s="210"/>
      <c r="F61" s="210">
        <f t="shared" si="0"/>
        <v>200000</v>
      </c>
    </row>
    <row r="62" spans="1:7" s="174" customFormat="1" ht="10.5" hidden="1">
      <c r="A62" s="181">
        <v>90015</v>
      </c>
      <c r="B62" s="181">
        <v>6050</v>
      </c>
      <c r="C62" s="172" t="s">
        <v>161</v>
      </c>
      <c r="D62" s="173">
        <f>D61</f>
        <v>200000</v>
      </c>
      <c r="E62" s="173">
        <f>E61</f>
        <v>0</v>
      </c>
      <c r="F62" s="173">
        <f>F61</f>
        <v>200000</v>
      </c>
    </row>
    <row r="63" spans="1:7" s="174" customFormat="1" ht="11.25" hidden="1">
      <c r="A63" s="188"/>
      <c r="B63" s="188"/>
      <c r="C63" s="189"/>
      <c r="D63" s="190"/>
      <c r="E63" s="191"/>
      <c r="F63" s="192"/>
    </row>
    <row r="64" spans="1:7" s="162" customFormat="1" ht="11.25" hidden="1">
      <c r="A64" s="157"/>
      <c r="B64" s="157"/>
      <c r="C64" s="163" t="s">
        <v>183</v>
      </c>
      <c r="D64" s="164">
        <v>25000</v>
      </c>
      <c r="E64" s="213"/>
      <c r="F64" s="164">
        <v>25000</v>
      </c>
      <c r="G64" s="234"/>
    </row>
    <row r="65" spans="1:6" s="162" customFormat="1" ht="11.25" hidden="1">
      <c r="A65" s="157"/>
      <c r="B65" s="157"/>
      <c r="C65" s="163" t="s">
        <v>184</v>
      </c>
      <c r="D65" s="164">
        <v>130000</v>
      </c>
      <c r="E65" s="235"/>
      <c r="F65" s="164">
        <f t="shared" si="0"/>
        <v>130000</v>
      </c>
    </row>
    <row r="66" spans="1:6" s="162" customFormat="1" ht="11.25" hidden="1">
      <c r="A66" s="329"/>
      <c r="B66" s="329"/>
      <c r="C66" s="330" t="s">
        <v>627</v>
      </c>
      <c r="D66" s="331">
        <v>50000</v>
      </c>
      <c r="E66" s="332"/>
      <c r="F66" s="333">
        <v>50000</v>
      </c>
    </row>
    <row r="67" spans="1:6" s="162" customFormat="1" ht="11.25" hidden="1">
      <c r="A67" s="167"/>
      <c r="B67" s="167"/>
      <c r="C67" s="168" t="s">
        <v>185</v>
      </c>
      <c r="D67" s="169">
        <v>200000</v>
      </c>
      <c r="E67" s="332"/>
      <c r="F67" s="333">
        <f>D67+E67</f>
        <v>200000</v>
      </c>
    </row>
    <row r="68" spans="1:6" s="162" customFormat="1" ht="11.25" hidden="1">
      <c r="A68" s="184"/>
      <c r="B68" s="184"/>
      <c r="C68" s="185" t="s">
        <v>186</v>
      </c>
      <c r="D68" s="186">
        <v>7450</v>
      </c>
      <c r="E68" s="236"/>
      <c r="F68" s="186">
        <f>D68+E68</f>
        <v>7450</v>
      </c>
    </row>
    <row r="69" spans="1:6" s="86" customFormat="1" ht="14.25" hidden="1">
      <c r="A69" s="181">
        <v>90017</v>
      </c>
      <c r="B69" s="181">
        <v>6210</v>
      </c>
      <c r="C69" s="172" t="s">
        <v>161</v>
      </c>
      <c r="D69" s="173">
        <f>SUM(D64:D68)</f>
        <v>412450</v>
      </c>
      <c r="E69" s="173">
        <f>SUM(E64:E68)</f>
        <v>0</v>
      </c>
      <c r="F69" s="173">
        <f>SUM(F64:F68)</f>
        <v>412450</v>
      </c>
    </row>
    <row r="70" spans="1:6" s="86" customFormat="1" ht="14.25" hidden="1">
      <c r="A70" s="188"/>
      <c r="B70" s="188"/>
      <c r="C70" s="189"/>
      <c r="D70" s="190"/>
      <c r="E70" s="237"/>
      <c r="F70" s="192"/>
    </row>
    <row r="71" spans="1:6" s="86" customFormat="1" ht="14.25" hidden="1">
      <c r="A71" s="202"/>
      <c r="B71" s="202"/>
      <c r="C71" s="238" t="s">
        <v>187</v>
      </c>
      <c r="D71" s="203">
        <v>25000</v>
      </c>
      <c r="E71" s="203"/>
      <c r="F71" s="203">
        <f>D71+E71</f>
        <v>25000</v>
      </c>
    </row>
    <row r="72" spans="1:6" hidden="1">
      <c r="A72" s="239"/>
      <c r="B72" s="239"/>
      <c r="C72" s="240" t="s">
        <v>188</v>
      </c>
      <c r="D72" s="241">
        <v>100000</v>
      </c>
      <c r="E72" s="242"/>
      <c r="F72" s="243">
        <f t="shared" si="0"/>
        <v>100000</v>
      </c>
    </row>
    <row r="73" spans="1:6" s="86" customFormat="1" ht="14.25" hidden="1">
      <c r="A73" s="181">
        <v>92114</v>
      </c>
      <c r="B73" s="181">
        <v>6220</v>
      </c>
      <c r="C73" s="172" t="s">
        <v>161</v>
      </c>
      <c r="D73" s="173">
        <f t="shared" ref="D73:E73" si="5">SUM(D71:D72)</f>
        <v>125000</v>
      </c>
      <c r="E73" s="173">
        <f t="shared" si="5"/>
        <v>0</v>
      </c>
      <c r="F73" s="173">
        <f>SUM(F71:F72)</f>
        <v>125000</v>
      </c>
    </row>
    <row r="74" spans="1:6" s="86" customFormat="1" ht="14.25">
      <c r="A74" s="188"/>
      <c r="B74" s="188"/>
      <c r="C74" s="189"/>
      <c r="D74" s="190"/>
      <c r="E74" s="237"/>
      <c r="F74" s="192"/>
    </row>
    <row r="75" spans="1:6">
      <c r="A75" s="157"/>
      <c r="B75" s="157"/>
      <c r="C75" s="163" t="s">
        <v>189</v>
      </c>
      <c r="D75" s="164">
        <v>9300</v>
      </c>
      <c r="E75" s="411">
        <v>6000</v>
      </c>
      <c r="F75" s="164">
        <f t="shared" si="0"/>
        <v>15300</v>
      </c>
    </row>
    <row r="76" spans="1:6" hidden="1">
      <c r="A76" s="157"/>
      <c r="B76" s="157"/>
      <c r="C76" s="163" t="s">
        <v>190</v>
      </c>
      <c r="D76" s="164">
        <v>10025</v>
      </c>
      <c r="E76" s="410"/>
      <c r="F76" s="164">
        <f t="shared" si="0"/>
        <v>10025</v>
      </c>
    </row>
    <row r="77" spans="1:6" ht="23.25" hidden="1">
      <c r="A77" s="157"/>
      <c r="B77" s="157"/>
      <c r="C77" s="163" t="s">
        <v>191</v>
      </c>
      <c r="D77" s="164">
        <v>8398</v>
      </c>
      <c r="E77" s="410"/>
      <c r="F77" s="164">
        <f t="shared" si="0"/>
        <v>8398</v>
      </c>
    </row>
    <row r="78" spans="1:6" hidden="1">
      <c r="A78" s="157"/>
      <c r="B78" s="157"/>
      <c r="C78" s="163" t="s">
        <v>192</v>
      </c>
      <c r="D78" s="164">
        <v>1000</v>
      </c>
      <c r="E78" s="164"/>
      <c r="F78" s="164">
        <f t="shared" si="0"/>
        <v>1000</v>
      </c>
    </row>
    <row r="79" spans="1:6" ht="23.25" hidden="1">
      <c r="A79" s="157"/>
      <c r="B79" s="157"/>
      <c r="C79" s="163" t="s">
        <v>193</v>
      </c>
      <c r="D79" s="164">
        <v>3000</v>
      </c>
      <c r="E79" s="164"/>
      <c r="F79" s="164">
        <f>D79+E79</f>
        <v>3000</v>
      </c>
    </row>
    <row r="80" spans="1:6" ht="23.25" hidden="1">
      <c r="A80" s="157"/>
      <c r="B80" s="157"/>
      <c r="C80" s="163" t="s">
        <v>194</v>
      </c>
      <c r="D80" s="164">
        <v>3187</v>
      </c>
      <c r="E80" s="164"/>
      <c r="F80" s="164">
        <f>D80+E80</f>
        <v>3187</v>
      </c>
    </row>
    <row r="81" spans="1:6" ht="23.25">
      <c r="A81" s="157"/>
      <c r="B81" s="157"/>
      <c r="C81" s="163" t="s">
        <v>195</v>
      </c>
      <c r="D81" s="164">
        <v>177000</v>
      </c>
      <c r="E81" s="164">
        <v>-6000</v>
      </c>
      <c r="F81" s="164">
        <f t="shared" si="0"/>
        <v>171000</v>
      </c>
    </row>
    <row r="82" spans="1:6" ht="23.25" hidden="1">
      <c r="A82" s="167"/>
      <c r="B82" s="167"/>
      <c r="C82" s="163" t="s">
        <v>196</v>
      </c>
      <c r="D82" s="164">
        <v>16000</v>
      </c>
      <c r="E82" s="164"/>
      <c r="F82" s="164">
        <f>D82+E82</f>
        <v>16000</v>
      </c>
    </row>
    <row r="83" spans="1:6" ht="23.25" hidden="1">
      <c r="A83" s="167"/>
      <c r="B83" s="167"/>
      <c r="C83" s="163" t="s">
        <v>197</v>
      </c>
      <c r="D83" s="164">
        <v>13000</v>
      </c>
      <c r="E83" s="244"/>
      <c r="F83" s="164">
        <f t="shared" si="0"/>
        <v>13000</v>
      </c>
    </row>
    <row r="84" spans="1:6" ht="23.25" hidden="1">
      <c r="A84" s="184"/>
      <c r="B84" s="184"/>
      <c r="C84" s="209" t="s">
        <v>198</v>
      </c>
      <c r="D84" s="210">
        <v>74435</v>
      </c>
      <c r="E84" s="210"/>
      <c r="F84" s="210">
        <f>D84+E84</f>
        <v>74435</v>
      </c>
    </row>
    <row r="85" spans="1:6" s="86" customFormat="1" ht="14.25">
      <c r="A85" s="181">
        <v>92695</v>
      </c>
      <c r="B85" s="181">
        <v>6050</v>
      </c>
      <c r="C85" s="172" t="s">
        <v>161</v>
      </c>
      <c r="D85" s="173">
        <f>SUM(D75:D84)</f>
        <v>315345</v>
      </c>
      <c r="E85" s="173">
        <f t="shared" ref="E85:F85" si="6">SUM(E75:E84)</f>
        <v>0</v>
      </c>
      <c r="F85" s="173">
        <f t="shared" si="6"/>
        <v>315345</v>
      </c>
    </row>
    <row r="86" spans="1:6" s="86" customFormat="1" ht="14.25">
      <c r="A86" s="334"/>
      <c r="B86" s="334"/>
      <c r="C86" s="335"/>
      <c r="D86" s="336"/>
      <c r="E86" s="336"/>
      <c r="F86" s="336"/>
    </row>
    <row r="87" spans="1:6">
      <c r="A87" s="245"/>
      <c r="B87" s="245"/>
      <c r="C87" s="246" t="s">
        <v>199</v>
      </c>
      <c r="D87" s="247">
        <f>D16+D22+D29+D39+D45+D53+D56+D62+D69+D73+D85+D59+D32+D36+D49</f>
        <v>4163256</v>
      </c>
      <c r="E87" s="247">
        <f>E16+E22+E29+E39+E45+E53+E56+E62+E69+E73+E85+E59+E32+E36+E49</f>
        <v>0</v>
      </c>
      <c r="F87" s="247">
        <f>F16+F22+F29+F39+F45+F53+F56+F62+F69+F73+F85+F59+F32+F36+F49</f>
        <v>4163256</v>
      </c>
    </row>
    <row r="91" spans="1:6">
      <c r="A91" s="153"/>
      <c r="B91" s="153"/>
      <c r="C91" s="191"/>
      <c r="D91" s="3" t="s">
        <v>130</v>
      </c>
      <c r="E91" s="2"/>
      <c r="F91" s="78"/>
    </row>
    <row r="92" spans="1:6">
      <c r="A92" s="153"/>
      <c r="B92" s="153"/>
      <c r="C92" s="191"/>
      <c r="D92" s="2"/>
      <c r="E92" s="2"/>
      <c r="F92" s="78"/>
    </row>
    <row r="93" spans="1:6">
      <c r="A93" s="153"/>
      <c r="B93" s="153"/>
      <c r="C93" s="191" t="s">
        <v>200</v>
      </c>
      <c r="D93" s="3" t="s">
        <v>8</v>
      </c>
      <c r="E93" s="2"/>
      <c r="F93" s="78"/>
    </row>
    <row r="94" spans="1:6">
      <c r="D94" s="148"/>
      <c r="E94" s="148"/>
    </row>
  </sheetData>
  <mergeCells count="3">
    <mergeCell ref="A6:F6"/>
    <mergeCell ref="A7:F7"/>
    <mergeCell ref="C43:C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topLeftCell="A24" workbookViewId="0">
      <selection activeCell="M35" sqref="M35"/>
    </sheetView>
  </sheetViews>
  <sheetFormatPr defaultRowHeight="15"/>
  <cols>
    <col min="1" max="1" width="6" customWidth="1"/>
    <col min="2" max="2" width="5.5703125" customWidth="1"/>
    <col min="3" max="3" width="5" customWidth="1"/>
    <col min="4" max="4" width="47.42578125" customWidth="1"/>
    <col min="5" max="5" width="10.140625" customWidth="1"/>
    <col min="7" max="7" width="10.28515625" customWidth="1"/>
    <col min="8" max="8" width="10" customWidth="1"/>
    <col min="10" max="10" width="10" customWidth="1"/>
  </cols>
  <sheetData>
    <row r="1" spans="1:10" ht="15.75">
      <c r="G1" s="6" t="s">
        <v>17</v>
      </c>
    </row>
    <row r="2" spans="1:10">
      <c r="G2" s="7" t="s">
        <v>145</v>
      </c>
    </row>
    <row r="3" spans="1:10">
      <c r="G3" s="7" t="s">
        <v>87</v>
      </c>
    </row>
    <row r="4" spans="1:10">
      <c r="G4" s="7" t="s">
        <v>146</v>
      </c>
    </row>
    <row r="6" spans="1:10" ht="30" customHeight="1">
      <c r="A6" s="359" t="s">
        <v>18</v>
      </c>
      <c r="B6" s="359"/>
      <c r="C6" s="359"/>
      <c r="D6" s="359"/>
      <c r="E6" s="359"/>
      <c r="F6" s="359"/>
      <c r="G6" s="359"/>
      <c r="H6" s="359"/>
      <c r="I6" s="359"/>
      <c r="J6" s="360"/>
    </row>
    <row r="7" spans="1:10">
      <c r="A7" s="338" t="s">
        <v>19</v>
      </c>
      <c r="B7" s="338"/>
      <c r="C7" s="338"/>
      <c r="D7" s="338"/>
      <c r="E7" s="338"/>
      <c r="F7" s="338"/>
      <c r="G7" s="338"/>
      <c r="H7" s="338"/>
      <c r="I7" s="338"/>
      <c r="J7" s="360"/>
    </row>
    <row r="8" spans="1:10">
      <c r="A8" s="8"/>
      <c r="B8" s="8"/>
      <c r="C8" s="8"/>
      <c r="D8" s="8"/>
      <c r="E8" s="8"/>
      <c r="F8" s="8"/>
      <c r="G8" s="8"/>
      <c r="H8" s="9"/>
      <c r="I8" s="10"/>
      <c r="J8" s="11"/>
    </row>
    <row r="9" spans="1:10" ht="39">
      <c r="A9" s="12" t="s">
        <v>1</v>
      </c>
      <c r="B9" s="12" t="s">
        <v>9</v>
      </c>
      <c r="C9" s="12" t="s">
        <v>10</v>
      </c>
      <c r="D9" s="13" t="s">
        <v>2</v>
      </c>
      <c r="E9" s="14" t="s">
        <v>20</v>
      </c>
      <c r="F9" s="14" t="s">
        <v>21</v>
      </c>
      <c r="G9" s="15" t="s">
        <v>22</v>
      </c>
      <c r="H9" s="16" t="s">
        <v>23</v>
      </c>
      <c r="I9" s="17" t="s">
        <v>21</v>
      </c>
      <c r="J9" s="17" t="s">
        <v>22</v>
      </c>
    </row>
    <row r="10" spans="1:10" hidden="1">
      <c r="A10" s="12" t="s">
        <v>24</v>
      </c>
      <c r="B10" s="12"/>
      <c r="C10" s="12"/>
      <c r="D10" s="18" t="s">
        <v>25</v>
      </c>
      <c r="E10" s="19">
        <f>E11</f>
        <v>390933.19</v>
      </c>
      <c r="F10" s="19">
        <f>F11</f>
        <v>0</v>
      </c>
      <c r="G10" s="20">
        <f>E10+F10</f>
        <v>390933.19</v>
      </c>
      <c r="H10" s="16">
        <f>H11</f>
        <v>390933.19</v>
      </c>
      <c r="I10" s="19">
        <f>I11</f>
        <v>0</v>
      </c>
      <c r="J10" s="19">
        <f>H10+I10</f>
        <v>390933.19</v>
      </c>
    </row>
    <row r="11" spans="1:10" hidden="1">
      <c r="A11" s="21"/>
      <c r="B11" s="21" t="s">
        <v>26</v>
      </c>
      <c r="C11" s="21"/>
      <c r="D11" s="22" t="s">
        <v>27</v>
      </c>
      <c r="E11" s="23">
        <f>E12</f>
        <v>390933.19</v>
      </c>
      <c r="F11" s="23">
        <f>F12</f>
        <v>0</v>
      </c>
      <c r="G11" s="20">
        <f t="shared" ref="G11:G12" si="0">E11+F11</f>
        <v>390933.19</v>
      </c>
      <c r="H11" s="81">
        <f t="shared" ref="H11:I11" si="1">SUM(H13:H18)</f>
        <v>390933.19</v>
      </c>
      <c r="I11" s="23">
        <f t="shared" si="1"/>
        <v>0</v>
      </c>
      <c r="J11" s="23">
        <f>SUM(J13:J18)</f>
        <v>390933.19</v>
      </c>
    </row>
    <row r="12" spans="1:10" ht="33.75" hidden="1">
      <c r="A12" s="21"/>
      <c r="B12" s="21"/>
      <c r="C12" s="21" t="s">
        <v>28</v>
      </c>
      <c r="D12" s="24" t="s">
        <v>29</v>
      </c>
      <c r="E12" s="25">
        <v>390933.19</v>
      </c>
      <c r="F12" s="25"/>
      <c r="G12" s="26">
        <f t="shared" si="0"/>
        <v>390933.19</v>
      </c>
      <c r="H12" s="27"/>
      <c r="I12" s="28"/>
      <c r="J12" s="28"/>
    </row>
    <row r="13" spans="1:10" hidden="1">
      <c r="A13" s="21"/>
      <c r="B13" s="21"/>
      <c r="C13" s="21" t="s">
        <v>30</v>
      </c>
      <c r="D13" s="24" t="s">
        <v>31</v>
      </c>
      <c r="E13" s="29"/>
      <c r="F13" s="28"/>
      <c r="G13" s="30"/>
      <c r="H13" s="81">
        <v>4900</v>
      </c>
      <c r="I13" s="23"/>
      <c r="J13" s="23">
        <f>H13+I13</f>
        <v>4900</v>
      </c>
    </row>
    <row r="14" spans="1:10" hidden="1">
      <c r="A14" s="21"/>
      <c r="B14" s="21"/>
      <c r="C14" s="21" t="s">
        <v>32</v>
      </c>
      <c r="D14" s="24" t="s">
        <v>33</v>
      </c>
      <c r="E14" s="29"/>
      <c r="F14" s="28"/>
      <c r="G14" s="30"/>
      <c r="H14" s="81">
        <v>837.63</v>
      </c>
      <c r="I14" s="23"/>
      <c r="J14" s="23">
        <f t="shared" ref="J14:J18" si="2">H14+I14</f>
        <v>837.63</v>
      </c>
    </row>
    <row r="15" spans="1:10" hidden="1">
      <c r="A15" s="21"/>
      <c r="B15" s="21"/>
      <c r="C15" s="21" t="s">
        <v>34</v>
      </c>
      <c r="D15" s="24" t="s">
        <v>35</v>
      </c>
      <c r="E15" s="29"/>
      <c r="F15" s="29"/>
      <c r="G15" s="31"/>
      <c r="H15" s="81">
        <v>119.66</v>
      </c>
      <c r="I15" s="23"/>
      <c r="J15" s="23">
        <f t="shared" si="2"/>
        <v>119.66</v>
      </c>
    </row>
    <row r="16" spans="1:10" hidden="1">
      <c r="A16" s="21"/>
      <c r="B16" s="21"/>
      <c r="C16" s="21" t="s">
        <v>5</v>
      </c>
      <c r="D16" s="24" t="s">
        <v>6</v>
      </c>
      <c r="E16" s="29"/>
      <c r="F16" s="29"/>
      <c r="G16" s="31"/>
      <c r="H16" s="81">
        <v>68.069999999999993</v>
      </c>
      <c r="I16" s="23"/>
      <c r="J16" s="23">
        <f t="shared" si="2"/>
        <v>68.069999999999993</v>
      </c>
    </row>
    <row r="17" spans="1:10" hidden="1">
      <c r="A17" s="21"/>
      <c r="B17" s="21"/>
      <c r="C17" s="21" t="s">
        <v>36</v>
      </c>
      <c r="D17" s="24" t="s">
        <v>37</v>
      </c>
      <c r="E17" s="29"/>
      <c r="F17" s="29"/>
      <c r="G17" s="31"/>
      <c r="H17" s="81">
        <v>1740</v>
      </c>
      <c r="I17" s="23"/>
      <c r="J17" s="23">
        <f t="shared" si="2"/>
        <v>1740</v>
      </c>
    </row>
    <row r="18" spans="1:10" hidden="1">
      <c r="A18" s="21"/>
      <c r="B18" s="21"/>
      <c r="C18" s="21" t="s">
        <v>38</v>
      </c>
      <c r="D18" s="24" t="s">
        <v>39</v>
      </c>
      <c r="E18" s="29"/>
      <c r="F18" s="29"/>
      <c r="G18" s="31"/>
      <c r="H18" s="81">
        <v>383267.83</v>
      </c>
      <c r="I18" s="23"/>
      <c r="J18" s="23">
        <f t="shared" si="2"/>
        <v>383267.83</v>
      </c>
    </row>
    <row r="19" spans="1:10">
      <c r="A19" s="12" t="s">
        <v>40</v>
      </c>
      <c r="B19" s="12"/>
      <c r="C19" s="12"/>
      <c r="D19" s="32" t="s">
        <v>41</v>
      </c>
      <c r="E19" s="33">
        <f>E20</f>
        <v>45938</v>
      </c>
      <c r="F19" s="33">
        <f t="shared" ref="F19:G20" si="3">F20</f>
        <v>520</v>
      </c>
      <c r="G19" s="34">
        <f t="shared" si="3"/>
        <v>46458</v>
      </c>
      <c r="H19" s="35">
        <f>H20</f>
        <v>45938</v>
      </c>
      <c r="I19" s="36">
        <f t="shared" ref="I19:J19" si="4">I20</f>
        <v>520</v>
      </c>
      <c r="J19" s="36">
        <f t="shared" si="4"/>
        <v>46458</v>
      </c>
    </row>
    <row r="20" spans="1:10">
      <c r="A20" s="37"/>
      <c r="B20" s="21" t="s">
        <v>42</v>
      </c>
      <c r="C20" s="38"/>
      <c r="D20" s="24" t="s">
        <v>43</v>
      </c>
      <c r="E20" s="39">
        <f>E21</f>
        <v>45938</v>
      </c>
      <c r="F20" s="39">
        <f t="shared" si="3"/>
        <v>520</v>
      </c>
      <c r="G20" s="40">
        <f t="shared" si="3"/>
        <v>46458</v>
      </c>
      <c r="H20" s="41">
        <f>SUM(H21:H27)</f>
        <v>45938</v>
      </c>
      <c r="I20" s="42">
        <f t="shared" ref="I20:J20" si="5">SUM(I21:I27)</f>
        <v>520</v>
      </c>
      <c r="J20" s="42">
        <f t="shared" si="5"/>
        <v>46458</v>
      </c>
    </row>
    <row r="21" spans="1:10" ht="33.75">
      <c r="A21" s="37"/>
      <c r="B21" s="43"/>
      <c r="C21" s="21" t="s">
        <v>28</v>
      </c>
      <c r="D21" s="24" t="s">
        <v>29</v>
      </c>
      <c r="E21" s="39">
        <v>45938</v>
      </c>
      <c r="F21" s="39">
        <v>520</v>
      </c>
      <c r="G21" s="40">
        <f>E21+F21</f>
        <v>46458</v>
      </c>
      <c r="H21" s="41"/>
      <c r="I21" s="44"/>
      <c r="J21" s="45"/>
    </row>
    <row r="22" spans="1:10">
      <c r="A22" s="43"/>
      <c r="B22" s="43"/>
      <c r="C22" s="21" t="s">
        <v>30</v>
      </c>
      <c r="D22" s="24" t="s">
        <v>31</v>
      </c>
      <c r="E22" s="39"/>
      <c r="F22" s="39"/>
      <c r="G22" s="40"/>
      <c r="H22" s="46">
        <v>25990</v>
      </c>
      <c r="I22" s="48">
        <v>436</v>
      </c>
      <c r="J22" s="47">
        <f>H22+I22</f>
        <v>26426</v>
      </c>
    </row>
    <row r="23" spans="1:10">
      <c r="A23" s="43"/>
      <c r="B23" s="43"/>
      <c r="C23" s="21" t="s">
        <v>32</v>
      </c>
      <c r="D23" s="24" t="s">
        <v>33</v>
      </c>
      <c r="E23" s="39"/>
      <c r="F23" s="39"/>
      <c r="G23" s="40"/>
      <c r="H23" s="46">
        <v>4401</v>
      </c>
      <c r="I23" s="48">
        <v>74</v>
      </c>
      <c r="J23" s="47">
        <f t="shared" ref="J23:J27" si="6">H23+I23</f>
        <v>4475</v>
      </c>
    </row>
    <row r="24" spans="1:10">
      <c r="A24" s="43"/>
      <c r="B24" s="43"/>
      <c r="C24" s="21" t="s">
        <v>34</v>
      </c>
      <c r="D24" s="24" t="s">
        <v>35</v>
      </c>
      <c r="E24" s="39"/>
      <c r="F24" s="39"/>
      <c r="G24" s="40"/>
      <c r="H24" s="46">
        <v>636</v>
      </c>
      <c r="I24" s="48">
        <v>10</v>
      </c>
      <c r="J24" s="47">
        <f t="shared" si="6"/>
        <v>646</v>
      </c>
    </row>
    <row r="25" spans="1:10" hidden="1">
      <c r="A25" s="43"/>
      <c r="B25" s="43"/>
      <c r="C25" s="21" t="s">
        <v>5</v>
      </c>
      <c r="D25" s="24" t="s">
        <v>6</v>
      </c>
      <c r="E25" s="39"/>
      <c r="F25" s="39"/>
      <c r="G25" s="40"/>
      <c r="H25" s="46">
        <v>700</v>
      </c>
      <c r="I25" s="48"/>
      <c r="J25" s="47">
        <f t="shared" si="6"/>
        <v>700</v>
      </c>
    </row>
    <row r="26" spans="1:10" hidden="1">
      <c r="A26" s="43"/>
      <c r="B26" s="43"/>
      <c r="C26" s="21" t="s">
        <v>36</v>
      </c>
      <c r="D26" s="24" t="s">
        <v>37</v>
      </c>
      <c r="E26" s="39"/>
      <c r="F26" s="39"/>
      <c r="G26" s="40"/>
      <c r="H26" s="46">
        <v>12911</v>
      </c>
      <c r="I26" s="48"/>
      <c r="J26" s="47">
        <f t="shared" si="6"/>
        <v>12911</v>
      </c>
    </row>
    <row r="27" spans="1:10" hidden="1">
      <c r="A27" s="43"/>
      <c r="B27" s="43"/>
      <c r="C27" s="21" t="s">
        <v>44</v>
      </c>
      <c r="D27" s="24" t="s">
        <v>45</v>
      </c>
      <c r="E27" s="39"/>
      <c r="F27" s="39"/>
      <c r="G27" s="40"/>
      <c r="H27" s="49">
        <v>1300</v>
      </c>
      <c r="I27" s="44"/>
      <c r="J27" s="47">
        <f t="shared" si="6"/>
        <v>1300</v>
      </c>
    </row>
    <row r="28" spans="1:10" ht="22.5">
      <c r="A28" s="12" t="s">
        <v>46</v>
      </c>
      <c r="B28" s="12"/>
      <c r="C28" s="12"/>
      <c r="D28" s="32" t="s">
        <v>47</v>
      </c>
      <c r="E28" s="34">
        <f t="shared" ref="E28:J28" si="7">E29+E43+E34</f>
        <v>41585</v>
      </c>
      <c r="F28" s="34">
        <f t="shared" si="7"/>
        <v>0</v>
      </c>
      <c r="G28" s="34">
        <f t="shared" si="7"/>
        <v>41585</v>
      </c>
      <c r="H28" s="35">
        <f t="shared" si="7"/>
        <v>41585</v>
      </c>
      <c r="I28" s="33">
        <f t="shared" si="7"/>
        <v>0</v>
      </c>
      <c r="J28" s="33">
        <f t="shared" si="7"/>
        <v>41585</v>
      </c>
    </row>
    <row r="29" spans="1:10" ht="22.5" hidden="1">
      <c r="A29" s="37"/>
      <c r="B29" s="21" t="s">
        <v>48</v>
      </c>
      <c r="C29" s="38"/>
      <c r="D29" s="24" t="s">
        <v>49</v>
      </c>
      <c r="E29" s="39">
        <f>E30</f>
        <v>1051</v>
      </c>
      <c r="F29" s="39">
        <f t="shared" ref="F29:G29" si="8">F30</f>
        <v>0</v>
      </c>
      <c r="G29" s="40">
        <f t="shared" si="8"/>
        <v>1051</v>
      </c>
      <c r="H29" s="41">
        <f>SUM(H31:H33)</f>
        <v>1051</v>
      </c>
      <c r="I29" s="42">
        <f t="shared" ref="I29:J29" si="9">SUM(I31:I33)</f>
        <v>0</v>
      </c>
      <c r="J29" s="42">
        <f t="shared" si="9"/>
        <v>1051</v>
      </c>
    </row>
    <row r="30" spans="1:10" ht="33.75" hidden="1">
      <c r="A30" s="37"/>
      <c r="B30" s="43"/>
      <c r="C30" s="21" t="s">
        <v>28</v>
      </c>
      <c r="D30" s="24" t="s">
        <v>29</v>
      </c>
      <c r="E30" s="39">
        <v>1051</v>
      </c>
      <c r="F30" s="39"/>
      <c r="G30" s="40">
        <v>1051</v>
      </c>
      <c r="H30" s="41"/>
      <c r="I30" s="44"/>
      <c r="J30" s="45"/>
    </row>
    <row r="31" spans="1:10" hidden="1">
      <c r="A31" s="37"/>
      <c r="B31" s="43"/>
      <c r="C31" s="21" t="s">
        <v>30</v>
      </c>
      <c r="D31" s="24" t="s">
        <v>31</v>
      </c>
      <c r="E31" s="39"/>
      <c r="F31" s="39"/>
      <c r="G31" s="40"/>
      <c r="H31" s="41">
        <v>880</v>
      </c>
      <c r="I31" s="44"/>
      <c r="J31" s="47">
        <f>H31+I31</f>
        <v>880</v>
      </c>
    </row>
    <row r="32" spans="1:10" hidden="1">
      <c r="A32" s="43"/>
      <c r="B32" s="43"/>
      <c r="C32" s="21" t="s">
        <v>32</v>
      </c>
      <c r="D32" s="24" t="s">
        <v>33</v>
      </c>
      <c r="E32" s="39"/>
      <c r="F32" s="39"/>
      <c r="G32" s="40"/>
      <c r="H32" s="41">
        <v>150</v>
      </c>
      <c r="I32" s="44"/>
      <c r="J32" s="47">
        <f t="shared" ref="J32:J33" si="10">H32+I32</f>
        <v>150</v>
      </c>
    </row>
    <row r="33" spans="1:10" hidden="1">
      <c r="A33" s="43"/>
      <c r="B33" s="43"/>
      <c r="C33" s="21" t="s">
        <v>34</v>
      </c>
      <c r="D33" s="24" t="s">
        <v>35</v>
      </c>
      <c r="E33" s="39"/>
      <c r="F33" s="39"/>
      <c r="G33" s="39"/>
      <c r="H33" s="41">
        <v>21</v>
      </c>
      <c r="I33" s="44"/>
      <c r="J33" s="47">
        <f t="shared" si="10"/>
        <v>21</v>
      </c>
    </row>
    <row r="34" spans="1:10" ht="33.75">
      <c r="A34" s="43"/>
      <c r="B34" s="21" t="s">
        <v>85</v>
      </c>
      <c r="C34" s="21"/>
      <c r="D34" s="77" t="s">
        <v>86</v>
      </c>
      <c r="E34" s="39">
        <f>E35</f>
        <v>32611</v>
      </c>
      <c r="F34" s="39">
        <f>F35</f>
        <v>0</v>
      </c>
      <c r="G34" s="39">
        <f>G35</f>
        <v>32611</v>
      </c>
      <c r="H34" s="55">
        <f>SUM(H36:H42)</f>
        <v>32611</v>
      </c>
      <c r="I34" s="55">
        <f>SUM(I36:I42)</f>
        <v>0</v>
      </c>
      <c r="J34" s="55">
        <f>SUM(J36:J42)</f>
        <v>32611</v>
      </c>
    </row>
    <row r="35" spans="1:10" ht="33.75">
      <c r="A35" s="43"/>
      <c r="B35" s="43"/>
      <c r="C35" s="21" t="s">
        <v>28</v>
      </c>
      <c r="D35" s="24" t="s">
        <v>29</v>
      </c>
      <c r="E35" s="39">
        <v>32611</v>
      </c>
      <c r="F35" s="39"/>
      <c r="G35" s="40">
        <f>E35+F35</f>
        <v>32611</v>
      </c>
      <c r="H35" s="79"/>
      <c r="I35" s="55"/>
      <c r="J35" s="80"/>
    </row>
    <row r="36" spans="1:10" hidden="1">
      <c r="A36" s="43"/>
      <c r="B36" s="43"/>
      <c r="C36" s="21" t="s">
        <v>52</v>
      </c>
      <c r="D36" s="24" t="s">
        <v>53</v>
      </c>
      <c r="E36" s="39"/>
      <c r="F36" s="39"/>
      <c r="G36" s="40"/>
      <c r="H36" s="79">
        <v>21000</v>
      </c>
      <c r="I36" s="55"/>
      <c r="J36" s="80">
        <f>H36+I36</f>
        <v>21000</v>
      </c>
    </row>
    <row r="37" spans="1:10" hidden="1">
      <c r="A37" s="43"/>
      <c r="B37" s="43"/>
      <c r="C37" s="21" t="s">
        <v>32</v>
      </c>
      <c r="D37" s="24" t="s">
        <v>33</v>
      </c>
      <c r="E37" s="39"/>
      <c r="F37" s="39"/>
      <c r="G37" s="40"/>
      <c r="H37" s="79">
        <v>932</v>
      </c>
      <c r="I37" s="55"/>
      <c r="J37" s="80">
        <f t="shared" ref="J37:J42" si="11">H37+I37</f>
        <v>932</v>
      </c>
    </row>
    <row r="38" spans="1:10" hidden="1">
      <c r="A38" s="43"/>
      <c r="B38" s="43"/>
      <c r="C38" s="21" t="s">
        <v>34</v>
      </c>
      <c r="D38" s="24" t="s">
        <v>35</v>
      </c>
      <c r="E38" s="39"/>
      <c r="F38" s="39"/>
      <c r="G38" s="40"/>
      <c r="H38" s="79">
        <v>133</v>
      </c>
      <c r="I38" s="55"/>
      <c r="J38" s="80">
        <f t="shared" si="11"/>
        <v>133</v>
      </c>
    </row>
    <row r="39" spans="1:10" hidden="1">
      <c r="A39" s="43"/>
      <c r="B39" s="43"/>
      <c r="C39" s="21" t="s">
        <v>54</v>
      </c>
      <c r="D39" s="24" t="s">
        <v>55</v>
      </c>
      <c r="E39" s="39"/>
      <c r="F39" s="39"/>
      <c r="G39" s="40"/>
      <c r="H39" s="79">
        <v>5446</v>
      </c>
      <c r="I39" s="55"/>
      <c r="J39" s="80">
        <f t="shared" si="11"/>
        <v>5446</v>
      </c>
    </row>
    <row r="40" spans="1:10">
      <c r="A40" s="43"/>
      <c r="B40" s="43"/>
      <c r="C40" s="21" t="s">
        <v>5</v>
      </c>
      <c r="D40" s="24" t="s">
        <v>6</v>
      </c>
      <c r="E40" s="39"/>
      <c r="F40" s="39"/>
      <c r="G40" s="40"/>
      <c r="H40" s="79">
        <v>1600</v>
      </c>
      <c r="I40" s="55">
        <v>-650</v>
      </c>
      <c r="J40" s="80">
        <f t="shared" si="11"/>
        <v>950</v>
      </c>
    </row>
    <row r="41" spans="1:10">
      <c r="A41" s="43"/>
      <c r="B41" s="43"/>
      <c r="C41" s="21" t="s">
        <v>36</v>
      </c>
      <c r="D41" s="24" t="s">
        <v>37</v>
      </c>
      <c r="E41" s="39"/>
      <c r="F41" s="39"/>
      <c r="G41" s="40"/>
      <c r="H41" s="79">
        <v>3200</v>
      </c>
      <c r="I41" s="55">
        <v>650</v>
      </c>
      <c r="J41" s="80">
        <f t="shared" si="11"/>
        <v>3850</v>
      </c>
    </row>
    <row r="42" spans="1:10" hidden="1">
      <c r="A42" s="43"/>
      <c r="B42" s="43"/>
      <c r="C42" s="57" t="s">
        <v>44</v>
      </c>
      <c r="D42" s="58" t="s">
        <v>45</v>
      </c>
      <c r="E42" s="39"/>
      <c r="F42" s="39"/>
      <c r="G42" s="40"/>
      <c r="H42" s="79">
        <v>300</v>
      </c>
      <c r="I42" s="55"/>
      <c r="J42" s="80">
        <f t="shared" si="11"/>
        <v>300</v>
      </c>
    </row>
    <row r="43" spans="1:10" hidden="1">
      <c r="A43" s="43"/>
      <c r="B43" s="43" t="s">
        <v>50</v>
      </c>
      <c r="C43" s="21"/>
      <c r="D43" s="24" t="s">
        <v>51</v>
      </c>
      <c r="E43" s="39">
        <f>E44</f>
        <v>7923</v>
      </c>
      <c r="F43" s="39">
        <f>F44</f>
        <v>0</v>
      </c>
      <c r="G43" s="39">
        <f>G44</f>
        <v>7923</v>
      </c>
      <c r="H43" s="50">
        <f>SUM(H45:H51)</f>
        <v>7923</v>
      </c>
      <c r="I43" s="39">
        <f t="shared" ref="I43:J43" si="12">SUM(I45:I51)</f>
        <v>0</v>
      </c>
      <c r="J43" s="51">
        <f t="shared" si="12"/>
        <v>7923</v>
      </c>
    </row>
    <row r="44" spans="1:10" ht="33.75" hidden="1">
      <c r="A44" s="43"/>
      <c r="B44" s="43"/>
      <c r="C44" s="21" t="s">
        <v>28</v>
      </c>
      <c r="D44" s="24" t="s">
        <v>29</v>
      </c>
      <c r="E44" s="52">
        <v>7923</v>
      </c>
      <c r="F44" s="52"/>
      <c r="G44" s="53">
        <f>E44+F44</f>
        <v>7923</v>
      </c>
      <c r="H44" s="54"/>
      <c r="I44" s="55"/>
      <c r="J44" s="56"/>
    </row>
    <row r="45" spans="1:10" hidden="1">
      <c r="A45" s="43"/>
      <c r="B45" s="43"/>
      <c r="C45" s="21" t="s">
        <v>52</v>
      </c>
      <c r="D45" s="24" t="s">
        <v>53</v>
      </c>
      <c r="E45" s="52"/>
      <c r="F45" s="52"/>
      <c r="G45" s="53"/>
      <c r="H45" s="54">
        <v>3675</v>
      </c>
      <c r="I45" s="52"/>
      <c r="J45" s="52">
        <f>H45+I45</f>
        <v>3675</v>
      </c>
    </row>
    <row r="46" spans="1:10" hidden="1">
      <c r="A46" s="43"/>
      <c r="B46" s="43"/>
      <c r="C46" s="21" t="s">
        <v>32</v>
      </c>
      <c r="D46" s="24" t="s">
        <v>33</v>
      </c>
      <c r="E46" s="52"/>
      <c r="F46" s="52"/>
      <c r="G46" s="53"/>
      <c r="H46" s="54">
        <v>283.51</v>
      </c>
      <c r="I46" s="52"/>
      <c r="J46" s="52">
        <f t="shared" ref="J46:J51" si="13">H46+I46</f>
        <v>283.51</v>
      </c>
    </row>
    <row r="47" spans="1:10" hidden="1">
      <c r="A47" s="43"/>
      <c r="B47" s="43"/>
      <c r="C47" s="21" t="s">
        <v>34</v>
      </c>
      <c r="D47" s="24" t="s">
        <v>35</v>
      </c>
      <c r="E47" s="52"/>
      <c r="F47" s="52"/>
      <c r="G47" s="53"/>
      <c r="H47" s="54">
        <v>30.17</v>
      </c>
      <c r="I47" s="52"/>
      <c r="J47" s="52">
        <f t="shared" si="13"/>
        <v>30.17</v>
      </c>
    </row>
    <row r="48" spans="1:10" hidden="1">
      <c r="A48" s="43"/>
      <c r="B48" s="43"/>
      <c r="C48" s="21" t="s">
        <v>54</v>
      </c>
      <c r="D48" s="24" t="s">
        <v>55</v>
      </c>
      <c r="E48" s="52"/>
      <c r="F48" s="52"/>
      <c r="G48" s="53"/>
      <c r="H48" s="54">
        <v>1658</v>
      </c>
      <c r="I48" s="52"/>
      <c r="J48" s="52">
        <f t="shared" si="13"/>
        <v>1658</v>
      </c>
    </row>
    <row r="49" spans="1:10" hidden="1">
      <c r="A49" s="43"/>
      <c r="B49" s="43"/>
      <c r="C49" s="21" t="s">
        <v>5</v>
      </c>
      <c r="D49" s="24" t="s">
        <v>6</v>
      </c>
      <c r="E49" s="52"/>
      <c r="F49" s="52"/>
      <c r="G49" s="53"/>
      <c r="H49" s="54">
        <v>1494.46</v>
      </c>
      <c r="I49" s="52"/>
      <c r="J49" s="52">
        <f t="shared" si="13"/>
        <v>1494.46</v>
      </c>
    </row>
    <row r="50" spans="1:10" hidden="1">
      <c r="A50" s="43"/>
      <c r="B50" s="43"/>
      <c r="C50" s="21" t="s">
        <v>36</v>
      </c>
      <c r="D50" s="24" t="s">
        <v>37</v>
      </c>
      <c r="E50" s="52"/>
      <c r="F50" s="52"/>
      <c r="G50" s="53"/>
      <c r="H50" s="54">
        <v>733.7</v>
      </c>
      <c r="I50" s="52"/>
      <c r="J50" s="52">
        <f t="shared" si="13"/>
        <v>733.7</v>
      </c>
    </row>
    <row r="51" spans="1:10" hidden="1">
      <c r="A51" s="43"/>
      <c r="B51" s="43"/>
      <c r="C51" s="57" t="s">
        <v>44</v>
      </c>
      <c r="D51" s="58" t="s">
        <v>45</v>
      </c>
      <c r="E51" s="52"/>
      <c r="F51" s="52"/>
      <c r="G51" s="53"/>
      <c r="H51" s="54">
        <v>48.16</v>
      </c>
      <c r="I51" s="52"/>
      <c r="J51" s="52">
        <f t="shared" si="13"/>
        <v>48.16</v>
      </c>
    </row>
    <row r="52" spans="1:10" hidden="1">
      <c r="A52" s="12" t="s">
        <v>56</v>
      </c>
      <c r="B52" s="12"/>
      <c r="C52" s="12"/>
      <c r="D52" s="32" t="s">
        <v>57</v>
      </c>
      <c r="E52" s="59">
        <f>E54</f>
        <v>11573.84</v>
      </c>
      <c r="F52" s="59">
        <f t="shared" ref="F52:G52" si="14">F54</f>
        <v>0</v>
      </c>
      <c r="G52" s="59">
        <f t="shared" si="14"/>
        <v>11573.84</v>
      </c>
      <c r="H52" s="59">
        <f t="shared" ref="H52:I52" si="15">H53</f>
        <v>11573.84</v>
      </c>
      <c r="I52" s="59">
        <f t="shared" si="15"/>
        <v>0</v>
      </c>
      <c r="J52" s="59">
        <f>J53</f>
        <v>11573.84</v>
      </c>
    </row>
    <row r="53" spans="1:10" hidden="1">
      <c r="A53" s="60"/>
      <c r="B53" s="61">
        <v>80101</v>
      </c>
      <c r="C53" s="62"/>
      <c r="D53" s="24" t="s">
        <v>58</v>
      </c>
      <c r="E53" s="52">
        <f>E54</f>
        <v>11573.84</v>
      </c>
      <c r="F53" s="52">
        <f t="shared" ref="F53:G53" si="16">F54</f>
        <v>0</v>
      </c>
      <c r="G53" s="53">
        <f t="shared" si="16"/>
        <v>11573.84</v>
      </c>
      <c r="H53" s="54">
        <f>SUM(H55:H58)</f>
        <v>11573.84</v>
      </c>
      <c r="I53" s="52">
        <f>SUM(I55:I58)</f>
        <v>0</v>
      </c>
      <c r="J53" s="52">
        <f>SUM(J55:J58)</f>
        <v>11573.84</v>
      </c>
    </row>
    <row r="54" spans="1:10" ht="33.75" hidden="1">
      <c r="A54" s="63"/>
      <c r="B54" s="64"/>
      <c r="C54" s="65">
        <v>2010</v>
      </c>
      <c r="D54" s="24" t="s">
        <v>29</v>
      </c>
      <c r="E54" s="52">
        <v>11573.84</v>
      </c>
      <c r="F54" s="52"/>
      <c r="G54" s="53">
        <f>E54+F54</f>
        <v>11573.84</v>
      </c>
      <c r="H54" s="54"/>
      <c r="I54" s="52"/>
      <c r="J54" s="52"/>
    </row>
    <row r="55" spans="1:10" hidden="1">
      <c r="A55" s="63"/>
      <c r="B55" s="66"/>
      <c r="C55" s="67" t="s">
        <v>30</v>
      </c>
      <c r="D55" s="68" t="s">
        <v>31</v>
      </c>
      <c r="E55" s="52"/>
      <c r="F55" s="52"/>
      <c r="G55" s="53"/>
      <c r="H55" s="54">
        <v>95.85</v>
      </c>
      <c r="I55" s="52"/>
      <c r="J55" s="52">
        <f t="shared" ref="J55:J58" si="17">H55+I55</f>
        <v>95.85</v>
      </c>
    </row>
    <row r="56" spans="1:10" hidden="1">
      <c r="A56" s="63"/>
      <c r="B56" s="66"/>
      <c r="C56" s="67" t="s">
        <v>32</v>
      </c>
      <c r="D56" s="68" t="s">
        <v>33</v>
      </c>
      <c r="E56" s="52"/>
      <c r="F56" s="52"/>
      <c r="G56" s="53"/>
      <c r="H56" s="54">
        <v>16.39</v>
      </c>
      <c r="I56" s="52"/>
      <c r="J56" s="52">
        <f t="shared" si="17"/>
        <v>16.39</v>
      </c>
    </row>
    <row r="57" spans="1:10" hidden="1">
      <c r="A57" s="63"/>
      <c r="B57" s="66"/>
      <c r="C57" s="67" t="s">
        <v>34</v>
      </c>
      <c r="D57" s="68" t="s">
        <v>35</v>
      </c>
      <c r="E57" s="52"/>
      <c r="F57" s="52"/>
      <c r="G57" s="53"/>
      <c r="H57" s="54">
        <v>2.35</v>
      </c>
      <c r="I57" s="52"/>
      <c r="J57" s="52">
        <f t="shared" si="17"/>
        <v>2.35</v>
      </c>
    </row>
    <row r="58" spans="1:10" hidden="1">
      <c r="A58" s="69"/>
      <c r="B58" s="70"/>
      <c r="C58" s="67" t="s">
        <v>59</v>
      </c>
      <c r="D58" s="24" t="s">
        <v>60</v>
      </c>
      <c r="E58" s="52"/>
      <c r="F58" s="52"/>
      <c r="G58" s="53"/>
      <c r="H58" s="54">
        <v>11459.25</v>
      </c>
      <c r="I58" s="52"/>
      <c r="J58" s="52">
        <f t="shared" si="17"/>
        <v>11459.25</v>
      </c>
    </row>
    <row r="59" spans="1:10" hidden="1">
      <c r="A59" s="12" t="s">
        <v>61</v>
      </c>
      <c r="B59" s="12"/>
      <c r="C59" s="12"/>
      <c r="D59" s="32" t="s">
        <v>62</v>
      </c>
      <c r="E59" s="59">
        <f t="shared" ref="E59:I60" si="18">E60</f>
        <v>1118</v>
      </c>
      <c r="F59" s="59">
        <f t="shared" si="18"/>
        <v>0</v>
      </c>
      <c r="G59" s="71">
        <f t="shared" si="18"/>
        <v>1118</v>
      </c>
      <c r="H59" s="59">
        <f t="shared" si="18"/>
        <v>1118</v>
      </c>
      <c r="I59" s="59">
        <f t="shared" si="18"/>
        <v>0</v>
      </c>
      <c r="J59" s="59">
        <f>J60</f>
        <v>1118</v>
      </c>
    </row>
    <row r="60" spans="1:10" hidden="1">
      <c r="A60" s="43"/>
      <c r="B60" s="21" t="s">
        <v>63</v>
      </c>
      <c r="C60" s="21"/>
      <c r="D60" s="24" t="s">
        <v>27</v>
      </c>
      <c r="E60" s="52">
        <f t="shared" si="18"/>
        <v>1118</v>
      </c>
      <c r="F60" s="52">
        <f t="shared" si="18"/>
        <v>0</v>
      </c>
      <c r="G60" s="53">
        <f t="shared" si="18"/>
        <v>1118</v>
      </c>
      <c r="H60" s="52">
        <f t="shared" ref="H60:I60" si="19">SUM(H62:H66)</f>
        <v>1118</v>
      </c>
      <c r="I60" s="52">
        <f t="shared" si="19"/>
        <v>0</v>
      </c>
      <c r="J60" s="52">
        <f>SUM(J62:J66)</f>
        <v>1118</v>
      </c>
    </row>
    <row r="61" spans="1:10" ht="33.75" hidden="1">
      <c r="A61" s="43"/>
      <c r="B61" s="43"/>
      <c r="C61" s="21" t="s">
        <v>28</v>
      </c>
      <c r="D61" s="24" t="s">
        <v>29</v>
      </c>
      <c r="E61" s="52">
        <v>1118</v>
      </c>
      <c r="F61" s="52"/>
      <c r="G61" s="53">
        <f>E61+F61</f>
        <v>1118</v>
      </c>
      <c r="H61" s="54"/>
      <c r="I61" s="52"/>
      <c r="J61" s="52"/>
    </row>
    <row r="62" spans="1:10" hidden="1">
      <c r="A62" s="43"/>
      <c r="B62" s="43"/>
      <c r="C62" s="21" t="s">
        <v>30</v>
      </c>
      <c r="D62" s="24" t="s">
        <v>31</v>
      </c>
      <c r="E62" s="52"/>
      <c r="F62" s="52"/>
      <c r="G62" s="53"/>
      <c r="H62" s="54">
        <v>746</v>
      </c>
      <c r="I62" s="52"/>
      <c r="J62" s="52">
        <f>H62+I62</f>
        <v>746</v>
      </c>
    </row>
    <row r="63" spans="1:10" hidden="1">
      <c r="A63" s="43"/>
      <c r="B63" s="43"/>
      <c r="C63" s="21" t="s">
        <v>32</v>
      </c>
      <c r="D63" s="24" t="s">
        <v>33</v>
      </c>
      <c r="E63" s="52"/>
      <c r="F63" s="52"/>
      <c r="G63" s="53"/>
      <c r="H63" s="54">
        <v>137</v>
      </c>
      <c r="I63" s="52"/>
      <c r="J63" s="52">
        <f t="shared" ref="J63:J66" si="20">H63+I63</f>
        <v>137</v>
      </c>
    </row>
    <row r="64" spans="1:10" hidden="1">
      <c r="A64" s="43"/>
      <c r="B64" s="43"/>
      <c r="C64" s="21" t="s">
        <v>34</v>
      </c>
      <c r="D64" s="24" t="s">
        <v>35</v>
      </c>
      <c r="E64" s="52"/>
      <c r="F64" s="52"/>
      <c r="G64" s="53"/>
      <c r="H64" s="54">
        <v>19</v>
      </c>
      <c r="I64" s="52"/>
      <c r="J64" s="52">
        <f t="shared" si="20"/>
        <v>19</v>
      </c>
    </row>
    <row r="65" spans="1:10" hidden="1">
      <c r="A65" s="43"/>
      <c r="B65" s="43"/>
      <c r="C65" s="21" t="s">
        <v>5</v>
      </c>
      <c r="D65" s="24" t="s">
        <v>6</v>
      </c>
      <c r="E65" s="52"/>
      <c r="F65" s="52"/>
      <c r="G65" s="53"/>
      <c r="H65" s="54">
        <v>106</v>
      </c>
      <c r="I65" s="52"/>
      <c r="J65" s="52">
        <f t="shared" si="20"/>
        <v>106</v>
      </c>
    </row>
    <row r="66" spans="1:10" hidden="1">
      <c r="A66" s="43"/>
      <c r="B66" s="43"/>
      <c r="C66" s="21" t="s">
        <v>36</v>
      </c>
      <c r="D66" s="24" t="s">
        <v>37</v>
      </c>
      <c r="E66" s="52"/>
      <c r="F66" s="52"/>
      <c r="G66" s="53"/>
      <c r="H66" s="54">
        <v>110</v>
      </c>
      <c r="I66" s="52"/>
      <c r="J66" s="52">
        <f t="shared" si="20"/>
        <v>110</v>
      </c>
    </row>
    <row r="67" spans="1:10">
      <c r="A67" s="12" t="s">
        <v>64</v>
      </c>
      <c r="B67" s="12"/>
      <c r="C67" s="12"/>
      <c r="D67" s="32" t="s">
        <v>65</v>
      </c>
      <c r="E67" s="33">
        <f>E68+E82+E89+E85</f>
        <v>1090467</v>
      </c>
      <c r="F67" s="33">
        <f t="shared" ref="F67:J67" si="21">F68+F82+F89+F85</f>
        <v>-15269</v>
      </c>
      <c r="G67" s="34">
        <f t="shared" si="21"/>
        <v>1075198</v>
      </c>
      <c r="H67" s="35">
        <f t="shared" si="21"/>
        <v>1090467</v>
      </c>
      <c r="I67" s="33">
        <f t="shared" si="21"/>
        <v>-15269</v>
      </c>
      <c r="J67" s="33">
        <f t="shared" si="21"/>
        <v>1075198</v>
      </c>
    </row>
    <row r="68" spans="1:10" ht="33.75">
      <c r="A68" s="37"/>
      <c r="B68" s="21" t="s">
        <v>66</v>
      </c>
      <c r="C68" s="38"/>
      <c r="D68" s="24" t="s">
        <v>67</v>
      </c>
      <c r="E68" s="39">
        <f>E69</f>
        <v>1044834</v>
      </c>
      <c r="F68" s="39">
        <f t="shared" ref="F68:G68" si="22">F69</f>
        <v>-15000</v>
      </c>
      <c r="G68" s="40">
        <f t="shared" si="22"/>
        <v>1029834</v>
      </c>
      <c r="H68" s="41">
        <f>SUM(H70:H81)</f>
        <v>1044834</v>
      </c>
      <c r="I68" s="42">
        <f t="shared" ref="I68:J68" si="23">SUM(I70:I81)</f>
        <v>-15000</v>
      </c>
      <c r="J68" s="42">
        <f t="shared" si="23"/>
        <v>1029834</v>
      </c>
    </row>
    <row r="69" spans="1:10" ht="33.75">
      <c r="A69" s="37"/>
      <c r="B69" s="43"/>
      <c r="C69" s="21" t="s">
        <v>28</v>
      </c>
      <c r="D69" s="24" t="s">
        <v>29</v>
      </c>
      <c r="E69" s="39">
        <v>1044834</v>
      </c>
      <c r="F69" s="39">
        <v>-15000</v>
      </c>
      <c r="G69" s="40">
        <f>E69+F69</f>
        <v>1029834</v>
      </c>
      <c r="H69" s="41"/>
      <c r="I69" s="44"/>
      <c r="J69" s="45"/>
    </row>
    <row r="70" spans="1:10">
      <c r="A70" s="43"/>
      <c r="B70" s="43"/>
      <c r="C70" s="21" t="s">
        <v>68</v>
      </c>
      <c r="D70" s="24" t="s">
        <v>69</v>
      </c>
      <c r="E70" s="39"/>
      <c r="F70" s="39"/>
      <c r="G70" s="40"/>
      <c r="H70" s="41">
        <v>979000</v>
      </c>
      <c r="I70" s="48">
        <v>-17454</v>
      </c>
      <c r="J70" s="47">
        <f>H70+I70</f>
        <v>961546</v>
      </c>
    </row>
    <row r="71" spans="1:10" hidden="1">
      <c r="A71" s="43"/>
      <c r="B71" s="43"/>
      <c r="C71" s="21" t="s">
        <v>30</v>
      </c>
      <c r="D71" s="24" t="s">
        <v>31</v>
      </c>
      <c r="E71" s="39"/>
      <c r="F71" s="39"/>
      <c r="G71" s="40"/>
      <c r="H71" s="41">
        <v>19525</v>
      </c>
      <c r="I71" s="44"/>
      <c r="J71" s="47">
        <f t="shared" ref="J71:J81" si="24">H71+I71</f>
        <v>19525</v>
      </c>
    </row>
    <row r="72" spans="1:10">
      <c r="A72" s="43"/>
      <c r="B72" s="43"/>
      <c r="C72" s="21" t="s">
        <v>32</v>
      </c>
      <c r="D72" s="24" t="s">
        <v>33</v>
      </c>
      <c r="E72" s="39"/>
      <c r="F72" s="39"/>
      <c r="G72" s="40"/>
      <c r="H72" s="41">
        <v>36796</v>
      </c>
      <c r="I72" s="48">
        <v>2904</v>
      </c>
      <c r="J72" s="47">
        <f t="shared" si="24"/>
        <v>39700</v>
      </c>
    </row>
    <row r="73" spans="1:10" hidden="1">
      <c r="A73" s="43"/>
      <c r="B73" s="43"/>
      <c r="C73" s="21" t="s">
        <v>34</v>
      </c>
      <c r="D73" s="24" t="s">
        <v>35</v>
      </c>
      <c r="E73" s="39"/>
      <c r="F73" s="39"/>
      <c r="G73" s="40"/>
      <c r="H73" s="41">
        <v>503</v>
      </c>
      <c r="I73" s="44"/>
      <c r="J73" s="47">
        <f t="shared" si="24"/>
        <v>503</v>
      </c>
    </row>
    <row r="74" spans="1:10" hidden="1">
      <c r="A74" s="43"/>
      <c r="B74" s="43"/>
      <c r="C74" s="21" t="s">
        <v>5</v>
      </c>
      <c r="D74" s="24" t="s">
        <v>6</v>
      </c>
      <c r="E74" s="39"/>
      <c r="F74" s="39"/>
      <c r="G74" s="40"/>
      <c r="H74" s="41">
        <v>850</v>
      </c>
      <c r="I74" s="48"/>
      <c r="J74" s="47">
        <f>H74+I74</f>
        <v>850</v>
      </c>
    </row>
    <row r="75" spans="1:10" hidden="1">
      <c r="A75" s="43"/>
      <c r="B75" s="43"/>
      <c r="C75" s="21" t="s">
        <v>15</v>
      </c>
      <c r="D75" s="24" t="s">
        <v>16</v>
      </c>
      <c r="E75" s="39"/>
      <c r="F75" s="39"/>
      <c r="G75" s="40"/>
      <c r="H75" s="41">
        <v>500</v>
      </c>
      <c r="I75" s="48"/>
      <c r="J75" s="47">
        <f t="shared" ref="J75:J76" si="25">H75+I75</f>
        <v>500</v>
      </c>
    </row>
    <row r="76" spans="1:10" hidden="1">
      <c r="A76" s="43"/>
      <c r="B76" s="43"/>
      <c r="C76" s="21" t="s">
        <v>36</v>
      </c>
      <c r="D76" s="24" t="s">
        <v>37</v>
      </c>
      <c r="E76" s="39"/>
      <c r="F76" s="39"/>
      <c r="G76" s="40"/>
      <c r="H76" s="41">
        <v>4456</v>
      </c>
      <c r="I76" s="48"/>
      <c r="J76" s="47">
        <f t="shared" si="25"/>
        <v>4456</v>
      </c>
    </row>
    <row r="77" spans="1:10" ht="22.5">
      <c r="A77" s="43"/>
      <c r="B77" s="43"/>
      <c r="C77" s="21" t="s">
        <v>70</v>
      </c>
      <c r="D77" s="24" t="s">
        <v>71</v>
      </c>
      <c r="E77" s="39"/>
      <c r="F77" s="39"/>
      <c r="G77" s="40"/>
      <c r="H77" s="41">
        <v>800</v>
      </c>
      <c r="I77" s="48">
        <v>-300</v>
      </c>
      <c r="J77" s="47">
        <f t="shared" si="24"/>
        <v>500</v>
      </c>
    </row>
    <row r="78" spans="1:10" hidden="1">
      <c r="A78" s="43"/>
      <c r="B78" s="43"/>
      <c r="C78" s="21" t="s">
        <v>44</v>
      </c>
      <c r="D78" s="24" t="s">
        <v>45</v>
      </c>
      <c r="E78" s="39"/>
      <c r="F78" s="39"/>
      <c r="G78" s="40"/>
      <c r="H78" s="41">
        <v>50</v>
      </c>
      <c r="I78" s="48"/>
      <c r="J78" s="47">
        <f t="shared" si="24"/>
        <v>50</v>
      </c>
    </row>
    <row r="79" spans="1:10" hidden="1">
      <c r="A79" s="43"/>
      <c r="B79" s="43"/>
      <c r="C79" s="21" t="s">
        <v>72</v>
      </c>
      <c r="D79" s="24" t="s">
        <v>73</v>
      </c>
      <c r="E79" s="39"/>
      <c r="F79" s="39"/>
      <c r="G79" s="40"/>
      <c r="H79" s="41">
        <v>1094</v>
      </c>
      <c r="I79" s="48"/>
      <c r="J79" s="47">
        <f t="shared" si="24"/>
        <v>1094</v>
      </c>
    </row>
    <row r="80" spans="1:10" hidden="1">
      <c r="A80" s="43"/>
      <c r="B80" s="43"/>
      <c r="C80" s="21" t="s">
        <v>74</v>
      </c>
      <c r="D80" s="24" t="s">
        <v>75</v>
      </c>
      <c r="E80" s="39"/>
      <c r="F80" s="39"/>
      <c r="G80" s="40"/>
      <c r="H80" s="41">
        <v>560</v>
      </c>
      <c r="I80" s="48"/>
      <c r="J80" s="47">
        <f>I80+H80</f>
        <v>560</v>
      </c>
    </row>
    <row r="81" spans="1:10" ht="22.5">
      <c r="A81" s="43"/>
      <c r="B81" s="43"/>
      <c r="C81" s="21" t="s">
        <v>76</v>
      </c>
      <c r="D81" s="24" t="s">
        <v>77</v>
      </c>
      <c r="E81" s="39"/>
      <c r="F81" s="39"/>
      <c r="G81" s="40"/>
      <c r="H81" s="41">
        <v>700</v>
      </c>
      <c r="I81" s="48">
        <v>-150</v>
      </c>
      <c r="J81" s="47">
        <f t="shared" si="24"/>
        <v>550</v>
      </c>
    </row>
    <row r="82" spans="1:10" ht="45">
      <c r="A82" s="37"/>
      <c r="B82" s="21" t="s">
        <v>78</v>
      </c>
      <c r="C82" s="38"/>
      <c r="D82" s="24" t="s">
        <v>79</v>
      </c>
      <c r="E82" s="39">
        <f>E83</f>
        <v>3000</v>
      </c>
      <c r="F82" s="39">
        <f t="shared" ref="F82:G82" si="26">F83</f>
        <v>-269</v>
      </c>
      <c r="G82" s="40">
        <f t="shared" si="26"/>
        <v>2731</v>
      </c>
      <c r="H82" s="41">
        <f>SUM(H84)</f>
        <v>3000</v>
      </c>
      <c r="I82" s="42">
        <f>SUM(I84)</f>
        <v>-269</v>
      </c>
      <c r="J82" s="42">
        <f>SUM(J84)</f>
        <v>2731</v>
      </c>
    </row>
    <row r="83" spans="1:10" ht="33.75">
      <c r="A83" s="37"/>
      <c r="B83" s="43"/>
      <c r="C83" s="21" t="s">
        <v>28</v>
      </c>
      <c r="D83" s="24" t="s">
        <v>29</v>
      </c>
      <c r="E83" s="39">
        <v>3000</v>
      </c>
      <c r="F83" s="39">
        <v>-269</v>
      </c>
      <c r="G83" s="40">
        <f>E83+F83</f>
        <v>2731</v>
      </c>
      <c r="H83" s="41"/>
      <c r="I83" s="44"/>
      <c r="J83" s="45"/>
    </row>
    <row r="84" spans="1:10">
      <c r="A84" s="37"/>
      <c r="B84" s="43"/>
      <c r="C84" s="21" t="s">
        <v>80</v>
      </c>
      <c r="D84" s="24" t="s">
        <v>81</v>
      </c>
      <c r="E84" s="39"/>
      <c r="F84" s="39"/>
      <c r="G84" s="40"/>
      <c r="H84" s="41">
        <v>3000</v>
      </c>
      <c r="I84" s="48">
        <v>-269</v>
      </c>
      <c r="J84" s="47">
        <f>H84+I84</f>
        <v>2731</v>
      </c>
    </row>
    <row r="85" spans="1:10" hidden="1">
      <c r="A85" s="37"/>
      <c r="B85" s="21" t="s">
        <v>82</v>
      </c>
      <c r="C85" s="21"/>
      <c r="D85" s="24" t="s">
        <v>83</v>
      </c>
      <c r="E85" s="39">
        <f>E86</f>
        <v>471</v>
      </c>
      <c r="F85" s="39">
        <f>F86</f>
        <v>0</v>
      </c>
      <c r="G85" s="40">
        <f>G86</f>
        <v>471</v>
      </c>
      <c r="H85" s="41">
        <f>H87+H88</f>
        <v>471</v>
      </c>
      <c r="I85" s="48">
        <f>SUM(I87:I88)</f>
        <v>0</v>
      </c>
      <c r="J85" s="72">
        <f>SUM(J87:J88)</f>
        <v>471</v>
      </c>
    </row>
    <row r="86" spans="1:10" ht="33.75" hidden="1">
      <c r="A86" s="37"/>
      <c r="B86" s="43"/>
      <c r="C86" s="21" t="s">
        <v>28</v>
      </c>
      <c r="D86" s="24" t="s">
        <v>29</v>
      </c>
      <c r="E86" s="39">
        <v>471</v>
      </c>
      <c r="F86" s="39"/>
      <c r="G86" s="40">
        <f>E86+F86</f>
        <v>471</v>
      </c>
      <c r="H86" s="41"/>
      <c r="I86" s="44"/>
      <c r="J86" s="47"/>
    </row>
    <row r="87" spans="1:10" hidden="1">
      <c r="A87" s="37"/>
      <c r="B87" s="43"/>
      <c r="C87" s="21" t="s">
        <v>68</v>
      </c>
      <c r="D87" s="24" t="s">
        <v>69</v>
      </c>
      <c r="E87" s="39"/>
      <c r="F87" s="39"/>
      <c r="G87" s="40"/>
      <c r="H87" s="41">
        <v>462</v>
      </c>
      <c r="I87" s="48"/>
      <c r="J87" s="47">
        <f>H87+I87</f>
        <v>462</v>
      </c>
    </row>
    <row r="88" spans="1:10" hidden="1">
      <c r="A88" s="37"/>
      <c r="B88" s="43"/>
      <c r="C88" s="21" t="s">
        <v>5</v>
      </c>
      <c r="D88" s="24" t="s">
        <v>6</v>
      </c>
      <c r="E88" s="39"/>
      <c r="F88" s="39"/>
      <c r="G88" s="40"/>
      <c r="H88" s="41">
        <v>9</v>
      </c>
      <c r="I88" s="48"/>
      <c r="J88" s="47">
        <f>H88+I88</f>
        <v>9</v>
      </c>
    </row>
    <row r="89" spans="1:10" hidden="1">
      <c r="A89" s="37"/>
      <c r="B89" s="21" t="s">
        <v>84</v>
      </c>
      <c r="C89" s="21"/>
      <c r="D89" s="24" t="s">
        <v>27</v>
      </c>
      <c r="E89" s="39">
        <f>E90</f>
        <v>42162</v>
      </c>
      <c r="F89" s="39">
        <f>F90</f>
        <v>0</v>
      </c>
      <c r="G89" s="40">
        <f>G90</f>
        <v>42162</v>
      </c>
      <c r="H89" s="41">
        <f>SUM(H91:H96)</f>
        <v>42162</v>
      </c>
      <c r="I89" s="48">
        <f>SUM(I91:I96)</f>
        <v>0</v>
      </c>
      <c r="J89" s="48">
        <f>SUM(J91:J96)</f>
        <v>42162</v>
      </c>
    </row>
    <row r="90" spans="1:10" ht="33.75" hidden="1">
      <c r="A90" s="37"/>
      <c r="B90" s="43"/>
      <c r="C90" s="21" t="s">
        <v>28</v>
      </c>
      <c r="D90" s="24" t="s">
        <v>29</v>
      </c>
      <c r="E90" s="39">
        <v>42162</v>
      </c>
      <c r="F90" s="39"/>
      <c r="G90" s="40">
        <f>E90+F90</f>
        <v>42162</v>
      </c>
      <c r="H90" s="41"/>
      <c r="I90" s="44"/>
      <c r="J90" s="45"/>
    </row>
    <row r="91" spans="1:10" hidden="1">
      <c r="A91" s="37"/>
      <c r="B91" s="43"/>
      <c r="C91" s="21" t="s">
        <v>68</v>
      </c>
      <c r="D91" s="24" t="s">
        <v>69</v>
      </c>
      <c r="E91" s="39"/>
      <c r="F91" s="39"/>
      <c r="G91" s="40"/>
      <c r="H91" s="73">
        <v>40000</v>
      </c>
      <c r="I91" s="48"/>
      <c r="J91" s="72">
        <f>H91+I91</f>
        <v>40000</v>
      </c>
    </row>
    <row r="92" spans="1:10" hidden="1">
      <c r="A92" s="37"/>
      <c r="B92" s="43"/>
      <c r="C92" s="21" t="s">
        <v>30</v>
      </c>
      <c r="D92" s="24" t="s">
        <v>31</v>
      </c>
      <c r="E92" s="39"/>
      <c r="F92" s="39"/>
      <c r="G92" s="40"/>
      <c r="H92" s="73">
        <v>797</v>
      </c>
      <c r="I92" s="48"/>
      <c r="J92" s="72">
        <f>H92+I92</f>
        <v>797</v>
      </c>
    </row>
    <row r="93" spans="1:10" hidden="1">
      <c r="A93" s="37"/>
      <c r="B93" s="43"/>
      <c r="C93" s="21" t="s">
        <v>32</v>
      </c>
      <c r="D93" s="24" t="s">
        <v>33</v>
      </c>
      <c r="E93" s="39"/>
      <c r="F93" s="39"/>
      <c r="G93" s="40"/>
      <c r="H93" s="73">
        <v>145</v>
      </c>
      <c r="I93" s="48"/>
      <c r="J93" s="72">
        <f t="shared" ref="J93:J96" si="27">H93+I93</f>
        <v>145</v>
      </c>
    </row>
    <row r="94" spans="1:10" hidden="1">
      <c r="A94" s="37"/>
      <c r="B94" s="43"/>
      <c r="C94" s="21" t="s">
        <v>34</v>
      </c>
      <c r="D94" s="24" t="s">
        <v>35</v>
      </c>
      <c r="E94" s="39"/>
      <c r="F94" s="39"/>
      <c r="G94" s="40"/>
      <c r="H94" s="73">
        <v>20</v>
      </c>
      <c r="I94" s="48"/>
      <c r="J94" s="72">
        <f t="shared" si="27"/>
        <v>20</v>
      </c>
    </row>
    <row r="95" spans="1:10" hidden="1">
      <c r="A95" s="37"/>
      <c r="B95" s="43"/>
      <c r="C95" s="21" t="s">
        <v>5</v>
      </c>
      <c r="D95" s="24" t="s">
        <v>6</v>
      </c>
      <c r="E95" s="39"/>
      <c r="F95" s="39"/>
      <c r="G95" s="40"/>
      <c r="H95" s="73">
        <v>630</v>
      </c>
      <c r="I95" s="48"/>
      <c r="J95" s="72">
        <f t="shared" si="27"/>
        <v>630</v>
      </c>
    </row>
    <row r="96" spans="1:10" hidden="1">
      <c r="A96" s="43"/>
      <c r="B96" s="43"/>
      <c r="C96" s="74">
        <v>4300</v>
      </c>
      <c r="D96" s="24" t="s">
        <v>37</v>
      </c>
      <c r="E96" s="75"/>
      <c r="F96" s="75"/>
      <c r="G96" s="76"/>
      <c r="H96" s="73">
        <v>570</v>
      </c>
      <c r="I96" s="48"/>
      <c r="J96" s="72">
        <f t="shared" si="27"/>
        <v>570</v>
      </c>
    </row>
    <row r="97" spans="1:10">
      <c r="A97" s="361" t="s">
        <v>3</v>
      </c>
      <c r="B97" s="361"/>
      <c r="C97" s="361"/>
      <c r="D97" s="361"/>
      <c r="E97" s="33">
        <f t="shared" ref="E97:J97" si="28">E11+E67+E28+E52+E19+E59</f>
        <v>1581615.03</v>
      </c>
      <c r="F97" s="33">
        <f t="shared" si="28"/>
        <v>-14749</v>
      </c>
      <c r="G97" s="33">
        <f t="shared" si="28"/>
        <v>1566866.03</v>
      </c>
      <c r="H97" s="33">
        <f t="shared" si="28"/>
        <v>1581615.03</v>
      </c>
      <c r="I97" s="33">
        <f t="shared" si="28"/>
        <v>-14749</v>
      </c>
      <c r="J97" s="33">
        <f t="shared" si="28"/>
        <v>1566866.03</v>
      </c>
    </row>
    <row r="98" spans="1:10" ht="12.75" customHeight="1"/>
    <row r="99" spans="1:10">
      <c r="A99" s="78"/>
      <c r="B99" s="78"/>
      <c r="C99" s="78"/>
      <c r="D99" s="78"/>
      <c r="G99" s="3" t="s">
        <v>130</v>
      </c>
      <c r="H99" s="2"/>
      <c r="I99" s="78"/>
    </row>
    <row r="100" spans="1:10">
      <c r="A100" s="78"/>
      <c r="B100" s="78"/>
      <c r="C100" s="78"/>
      <c r="D100" s="78"/>
      <c r="G100" s="2"/>
      <c r="H100" s="2"/>
      <c r="I100" s="78"/>
    </row>
    <row r="101" spans="1:10">
      <c r="A101" s="78"/>
      <c r="B101" s="78"/>
      <c r="C101" s="78"/>
      <c r="D101" s="78"/>
      <c r="G101" s="3" t="s">
        <v>8</v>
      </c>
      <c r="H101" s="2"/>
      <c r="I101" s="78"/>
    </row>
  </sheetData>
  <mergeCells count="3">
    <mergeCell ref="A6:J6"/>
    <mergeCell ref="A7:J7"/>
    <mergeCell ref="A97:D9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D1" sqref="D1"/>
    </sheetView>
  </sheetViews>
  <sheetFormatPr defaultColWidth="15" defaultRowHeight="15"/>
  <cols>
    <col min="1" max="1" width="4.85546875" customWidth="1"/>
    <col min="2" max="2" width="7" customWidth="1"/>
    <col min="3" max="3" width="41.140625" customWidth="1"/>
    <col min="4" max="5" width="10.28515625" customWidth="1"/>
    <col min="6" max="6" width="11.42578125" customWidth="1"/>
  </cols>
  <sheetData>
    <row r="1" spans="1:10">
      <c r="D1" s="249" t="s">
        <v>237</v>
      </c>
      <c r="E1" s="249"/>
      <c r="F1" s="249"/>
    </row>
    <row r="2" spans="1:10">
      <c r="A2" s="2"/>
      <c r="B2" s="2"/>
      <c r="C2" s="2"/>
      <c r="D2" s="7" t="s">
        <v>145</v>
      </c>
      <c r="E2" s="2"/>
      <c r="F2" s="2"/>
      <c r="H2" s="2"/>
      <c r="I2" s="2"/>
      <c r="J2" s="2"/>
    </row>
    <row r="3" spans="1:10">
      <c r="A3" s="2"/>
      <c r="B3" s="2"/>
      <c r="C3" s="2"/>
      <c r="D3" s="7" t="s">
        <v>87</v>
      </c>
      <c r="E3" s="2"/>
      <c r="F3" s="2"/>
      <c r="H3" s="2"/>
      <c r="I3" s="2"/>
      <c r="J3" s="2"/>
    </row>
    <row r="4" spans="1:10">
      <c r="A4" s="2"/>
      <c r="B4" s="2"/>
      <c r="C4" s="2"/>
      <c r="D4" s="7" t="s">
        <v>146</v>
      </c>
      <c r="E4" s="2"/>
      <c r="F4" s="2"/>
      <c r="H4" s="2"/>
      <c r="I4" s="2"/>
      <c r="J4" s="2"/>
    </row>
    <row r="7" spans="1:10" ht="33" customHeight="1">
      <c r="A7" s="365" t="s">
        <v>204</v>
      </c>
      <c r="B7" s="365"/>
      <c r="C7" s="365"/>
      <c r="D7" s="365"/>
      <c r="E7" s="365"/>
      <c r="F7" s="365"/>
    </row>
    <row r="8" spans="1:10" s="1" customFormat="1" ht="14.25" customHeight="1">
      <c r="A8" s="338" t="s">
        <v>205</v>
      </c>
      <c r="B8" s="338"/>
      <c r="C8" s="338"/>
      <c r="D8" s="338"/>
      <c r="E8" s="338"/>
      <c r="F8" s="338"/>
      <c r="G8" s="143"/>
      <c r="H8" s="143"/>
      <c r="I8" s="143"/>
      <c r="J8" s="144"/>
    </row>
    <row r="9" spans="1:10" ht="9" customHeight="1"/>
    <row r="10" spans="1:10" ht="25.5" customHeight="1">
      <c r="A10" s="366" t="s">
        <v>206</v>
      </c>
      <c r="B10" s="367"/>
      <c r="C10" s="367"/>
      <c r="D10" s="367"/>
      <c r="E10" s="367"/>
      <c r="F10" s="367"/>
    </row>
    <row r="11" spans="1:10" ht="21" hidden="1" customHeight="1">
      <c r="A11" s="250"/>
      <c r="B11" s="250"/>
      <c r="C11" s="250"/>
      <c r="D11" s="368" t="s">
        <v>207</v>
      </c>
      <c r="E11" s="369"/>
      <c r="F11" s="370"/>
    </row>
    <row r="12" spans="1:10" ht="22.5">
      <c r="A12" s="251" t="s">
        <v>1</v>
      </c>
      <c r="B12" s="251" t="s">
        <v>208</v>
      </c>
      <c r="C12" s="251" t="s">
        <v>209</v>
      </c>
      <c r="D12" s="252" t="s">
        <v>210</v>
      </c>
      <c r="E12" s="252" t="s">
        <v>211</v>
      </c>
      <c r="F12" s="252" t="s">
        <v>128</v>
      </c>
    </row>
    <row r="13" spans="1:10" hidden="1">
      <c r="A13" s="253">
        <v>921</v>
      </c>
      <c r="B13" s="253">
        <v>92114</v>
      </c>
      <c r="C13" s="371" t="s">
        <v>212</v>
      </c>
      <c r="D13" s="254">
        <v>832534</v>
      </c>
      <c r="E13" s="254"/>
      <c r="F13" s="255">
        <f t="shared" ref="F13:F14" si="0">D13+E13</f>
        <v>832534</v>
      </c>
    </row>
    <row r="14" spans="1:10" hidden="1">
      <c r="A14" s="256">
        <v>921</v>
      </c>
      <c r="B14" s="256">
        <v>92116</v>
      </c>
      <c r="C14" s="372"/>
      <c r="D14" s="257">
        <v>161820</v>
      </c>
      <c r="E14" s="257"/>
      <c r="F14" s="255">
        <f t="shared" si="0"/>
        <v>161820</v>
      </c>
    </row>
    <row r="15" spans="1:10" s="261" customFormat="1" hidden="1">
      <c r="A15" s="258"/>
      <c r="B15" s="258"/>
      <c r="C15" s="259" t="s">
        <v>213</v>
      </c>
      <c r="D15" s="260">
        <f>SUM(D13:D14)</f>
        <v>994354</v>
      </c>
      <c r="E15" s="260">
        <f>SUM(E13:E14)</f>
        <v>0</v>
      </c>
      <c r="F15" s="260">
        <f>SUM(F13:F14)</f>
        <v>994354</v>
      </c>
    </row>
    <row r="16" spans="1:10" hidden="1">
      <c r="A16" s="256"/>
      <c r="B16" s="256"/>
      <c r="C16" s="262"/>
      <c r="D16" s="263"/>
      <c r="E16" s="264"/>
      <c r="F16" s="265"/>
    </row>
    <row r="17" spans="1:7" hidden="1">
      <c r="A17" s="256"/>
      <c r="B17" s="256"/>
      <c r="C17" s="262"/>
      <c r="D17" s="362" t="s">
        <v>214</v>
      </c>
      <c r="E17" s="363"/>
      <c r="F17" s="364"/>
    </row>
    <row r="18" spans="1:7" ht="22.5" hidden="1">
      <c r="A18" s="256">
        <v>900</v>
      </c>
      <c r="B18" s="256">
        <v>90017</v>
      </c>
      <c r="C18" s="266" t="s">
        <v>215</v>
      </c>
      <c r="D18" s="257">
        <v>1912723</v>
      </c>
      <c r="E18" s="257"/>
      <c r="F18" s="255">
        <f>D18+E18</f>
        <v>1912723</v>
      </c>
    </row>
    <row r="19" spans="1:7" hidden="1">
      <c r="A19" s="256"/>
      <c r="B19" s="256"/>
      <c r="C19" s="259" t="s">
        <v>216</v>
      </c>
      <c r="D19" s="267">
        <f>SUM(D18)</f>
        <v>1912723</v>
      </c>
      <c r="E19" s="267">
        <f t="shared" ref="E19:F19" si="1">SUM(E18)</f>
        <v>0</v>
      </c>
      <c r="F19" s="267">
        <f t="shared" si="1"/>
        <v>1912723</v>
      </c>
    </row>
    <row r="20" spans="1:7" hidden="1">
      <c r="A20" s="256"/>
      <c r="B20" s="256"/>
      <c r="C20" s="262"/>
      <c r="D20" s="268"/>
      <c r="E20" s="269"/>
      <c r="F20" s="270"/>
    </row>
    <row r="21" spans="1:7">
      <c r="A21" s="256"/>
      <c r="B21" s="256"/>
      <c r="D21" s="362" t="s">
        <v>217</v>
      </c>
      <c r="E21" s="363"/>
      <c r="F21" s="364"/>
      <c r="G21" s="271"/>
    </row>
    <row r="22" spans="1:7" ht="33.75" hidden="1">
      <c r="A22" s="256">
        <v>600</v>
      </c>
      <c r="B22" s="256">
        <v>60004</v>
      </c>
      <c r="C22" s="266" t="s">
        <v>218</v>
      </c>
      <c r="D22" s="255">
        <v>64000</v>
      </c>
      <c r="E22" s="257"/>
      <c r="F22" s="257">
        <f>D22+E22</f>
        <v>64000</v>
      </c>
      <c r="G22" s="271"/>
    </row>
    <row r="23" spans="1:7" ht="22.5">
      <c r="A23" s="256">
        <v>801</v>
      </c>
      <c r="B23" s="256">
        <v>80103</v>
      </c>
      <c r="C23" s="266" t="s">
        <v>219</v>
      </c>
      <c r="D23" s="272">
        <v>3177</v>
      </c>
      <c r="E23" s="272">
        <v>4000</v>
      </c>
      <c r="F23" s="272">
        <f t="shared" ref="F23:F27" si="2">D23+E23</f>
        <v>7177</v>
      </c>
      <c r="G23" s="271"/>
    </row>
    <row r="24" spans="1:7" ht="45.75" hidden="1">
      <c r="A24" s="256">
        <v>801</v>
      </c>
      <c r="B24" s="256">
        <v>80104</v>
      </c>
      <c r="C24" s="273" t="s">
        <v>236</v>
      </c>
      <c r="D24" s="272">
        <v>264600</v>
      </c>
      <c r="E24" s="272"/>
      <c r="F24" s="272">
        <f t="shared" si="2"/>
        <v>264600</v>
      </c>
      <c r="G24" s="271"/>
    </row>
    <row r="25" spans="1:7" ht="22.5" hidden="1">
      <c r="A25" s="256">
        <v>801</v>
      </c>
      <c r="B25" s="256">
        <v>80106</v>
      </c>
      <c r="C25" s="266" t="s">
        <v>220</v>
      </c>
      <c r="D25" s="272">
        <v>3200</v>
      </c>
      <c r="E25" s="272"/>
      <c r="F25" s="272">
        <f t="shared" si="2"/>
        <v>3200</v>
      </c>
      <c r="G25" s="271"/>
    </row>
    <row r="26" spans="1:7" ht="22.5" hidden="1">
      <c r="A26" s="256">
        <v>900</v>
      </c>
      <c r="B26" s="256">
        <v>90002</v>
      </c>
      <c r="C26" s="274" t="s">
        <v>221</v>
      </c>
      <c r="D26" s="275">
        <v>15000</v>
      </c>
      <c r="E26" s="276"/>
      <c r="F26" s="277">
        <f>D26+E26</f>
        <v>15000</v>
      </c>
      <c r="G26" s="271"/>
    </row>
    <row r="27" spans="1:7" ht="22.5" hidden="1">
      <c r="A27" s="256">
        <v>900</v>
      </c>
      <c r="B27" s="256">
        <v>90017</v>
      </c>
      <c r="C27" s="266" t="s">
        <v>222</v>
      </c>
      <c r="D27" s="255">
        <v>412450</v>
      </c>
      <c r="E27" s="257"/>
      <c r="F27" s="272">
        <f t="shared" si="2"/>
        <v>412450</v>
      </c>
      <c r="G27" s="271"/>
    </row>
    <row r="28" spans="1:7" ht="22.5" hidden="1">
      <c r="A28" s="256">
        <v>921</v>
      </c>
      <c r="B28" s="256">
        <v>92114</v>
      </c>
      <c r="C28" s="266" t="s">
        <v>223</v>
      </c>
      <c r="D28" s="255">
        <v>125000</v>
      </c>
      <c r="E28" s="257"/>
      <c r="F28" s="257">
        <f>D28+E28</f>
        <v>125000</v>
      </c>
      <c r="G28" s="271"/>
    </row>
    <row r="29" spans="1:7">
      <c r="A29" s="256"/>
      <c r="B29" s="256"/>
      <c r="C29" s="278" t="s">
        <v>224</v>
      </c>
      <c r="D29" s="279">
        <f>SUM(D22:D28)</f>
        <v>887427</v>
      </c>
      <c r="E29" s="279">
        <f>SUM(E22:E28)</f>
        <v>4000</v>
      </c>
      <c r="F29" s="279">
        <f>SUM(F22:F28)</f>
        <v>891427</v>
      </c>
      <c r="G29" s="271"/>
    </row>
    <row r="30" spans="1:7">
      <c r="A30" s="256"/>
      <c r="B30" s="256"/>
      <c r="C30" s="280"/>
      <c r="D30" s="262"/>
      <c r="E30" s="257"/>
      <c r="F30" s="257"/>
      <c r="G30" s="271"/>
    </row>
    <row r="31" spans="1:7">
      <c r="A31" s="373" t="s">
        <v>225</v>
      </c>
      <c r="B31" s="374"/>
      <c r="C31" s="375"/>
      <c r="D31" s="281">
        <f>D15+D19+D29</f>
        <v>3794504</v>
      </c>
      <c r="E31" s="281">
        <f>E15+E19+E29</f>
        <v>4000</v>
      </c>
      <c r="F31" s="281">
        <f>F15+F19+F29</f>
        <v>3798504</v>
      </c>
    </row>
    <row r="34" spans="1:6">
      <c r="A34" s="250" t="s">
        <v>226</v>
      </c>
      <c r="B34" s="282"/>
      <c r="C34" s="283"/>
      <c r="D34" s="284"/>
      <c r="E34" s="284"/>
      <c r="F34" s="285"/>
    </row>
    <row r="35" spans="1:6">
      <c r="A35" s="286" t="s">
        <v>1</v>
      </c>
      <c r="B35" s="286" t="s">
        <v>208</v>
      </c>
      <c r="C35" s="286" t="s">
        <v>209</v>
      </c>
      <c r="D35" s="376" t="s">
        <v>207</v>
      </c>
      <c r="E35" s="377"/>
      <c r="F35" s="377"/>
    </row>
    <row r="36" spans="1:6" ht="34.5">
      <c r="A36" s="286">
        <v>801</v>
      </c>
      <c r="B36" s="286">
        <v>80101</v>
      </c>
      <c r="C36" s="273" t="s">
        <v>227</v>
      </c>
      <c r="D36" s="255">
        <v>699717</v>
      </c>
      <c r="E36" s="255">
        <v>25341</v>
      </c>
      <c r="F36" s="287">
        <f>D36+E36</f>
        <v>725058</v>
      </c>
    </row>
    <row r="37" spans="1:6" ht="34.5">
      <c r="A37" s="286">
        <v>801</v>
      </c>
      <c r="B37" s="286">
        <v>80103</v>
      </c>
      <c r="C37" s="273" t="s">
        <v>228</v>
      </c>
      <c r="D37" s="257">
        <v>218272</v>
      </c>
      <c r="E37" s="255">
        <v>-25341</v>
      </c>
      <c r="F37" s="287">
        <f t="shared" ref="F37:F39" si="3">D37+E37</f>
        <v>192931</v>
      </c>
    </row>
    <row r="38" spans="1:6" ht="23.25" hidden="1">
      <c r="A38" s="286">
        <v>801</v>
      </c>
      <c r="B38" s="286">
        <v>80104</v>
      </c>
      <c r="C38" s="273" t="s">
        <v>229</v>
      </c>
      <c r="D38" s="255">
        <v>1163388</v>
      </c>
      <c r="E38" s="257"/>
      <c r="F38" s="287">
        <f t="shared" si="3"/>
        <v>1163388</v>
      </c>
    </row>
    <row r="39" spans="1:6" ht="23.25" hidden="1">
      <c r="A39" s="286">
        <v>801</v>
      </c>
      <c r="B39" s="286">
        <v>80104</v>
      </c>
      <c r="C39" s="273" t="s">
        <v>230</v>
      </c>
      <c r="D39" s="257">
        <v>255013</v>
      </c>
      <c r="E39" s="255"/>
      <c r="F39" s="287">
        <f t="shared" si="3"/>
        <v>255013</v>
      </c>
    </row>
    <row r="40" spans="1:6">
      <c r="A40" s="286"/>
      <c r="B40" s="286"/>
      <c r="C40" s="288" t="s">
        <v>213</v>
      </c>
      <c r="D40" s="289">
        <f>SUM(D36:D39)</f>
        <v>2336390</v>
      </c>
      <c r="E40" s="289">
        <f>SUM(E36:E39)</f>
        <v>0</v>
      </c>
      <c r="F40" s="289">
        <f t="shared" ref="F40" si="4">SUM(F36:F39)</f>
        <v>2336390</v>
      </c>
    </row>
    <row r="41" spans="1:6">
      <c r="A41" s="290"/>
      <c r="B41" s="290"/>
      <c r="C41" s="291"/>
      <c r="D41" s="264"/>
      <c r="E41" s="292"/>
      <c r="F41" s="292"/>
    </row>
    <row r="42" spans="1:6" hidden="1">
      <c r="A42" s="293" t="s">
        <v>1</v>
      </c>
      <c r="B42" s="293" t="s">
        <v>208</v>
      </c>
      <c r="C42" s="293" t="s">
        <v>209</v>
      </c>
      <c r="D42" s="378" t="s">
        <v>231</v>
      </c>
      <c r="E42" s="379"/>
      <c r="F42" s="379"/>
    </row>
    <row r="43" spans="1:6" ht="48.75" hidden="1">
      <c r="A43" s="294">
        <v>853</v>
      </c>
      <c r="B43" s="294">
        <v>85395</v>
      </c>
      <c r="C43" s="295" t="s">
        <v>232</v>
      </c>
      <c r="D43" s="296">
        <v>9000</v>
      </c>
      <c r="E43" s="297"/>
      <c r="F43" s="297">
        <f>D43+E43</f>
        <v>9000</v>
      </c>
    </row>
    <row r="44" spans="1:6" ht="24" hidden="1">
      <c r="A44" s="294">
        <v>921</v>
      </c>
      <c r="B44" s="294">
        <v>92120</v>
      </c>
      <c r="C44" s="298" t="s">
        <v>233</v>
      </c>
      <c r="D44" s="299">
        <v>19849</v>
      </c>
      <c r="E44" s="296"/>
      <c r="F44" s="297">
        <f>D44+E44</f>
        <v>19849</v>
      </c>
    </row>
    <row r="45" spans="1:6" ht="24.75" hidden="1">
      <c r="A45" s="293">
        <v>926</v>
      </c>
      <c r="B45" s="293">
        <v>92695</v>
      </c>
      <c r="C45" s="295" t="s">
        <v>234</v>
      </c>
      <c r="D45" s="297">
        <v>56000</v>
      </c>
      <c r="E45" s="297"/>
      <c r="F45" s="297">
        <f>D45+E45</f>
        <v>56000</v>
      </c>
    </row>
    <row r="46" spans="1:6" hidden="1">
      <c r="A46" s="293"/>
      <c r="B46" s="293"/>
      <c r="C46" s="300" t="s">
        <v>224</v>
      </c>
      <c r="D46" s="301">
        <f>SUM(D43:D45)</f>
        <v>84849</v>
      </c>
      <c r="E46" s="301">
        <f t="shared" ref="E46:F46" si="5">SUM(E43:E45)</f>
        <v>0</v>
      </c>
      <c r="F46" s="301">
        <f t="shared" si="5"/>
        <v>84849</v>
      </c>
    </row>
    <row r="47" spans="1:6">
      <c r="A47" s="293"/>
      <c r="B47" s="293"/>
      <c r="C47" s="300"/>
      <c r="D47" s="301"/>
      <c r="E47" s="301"/>
      <c r="F47" s="301"/>
    </row>
    <row r="48" spans="1:6" s="303" customFormat="1">
      <c r="A48" s="380" t="s">
        <v>235</v>
      </c>
      <c r="B48" s="381"/>
      <c r="C48" s="382"/>
      <c r="D48" s="302">
        <f>D40+D46</f>
        <v>2421239</v>
      </c>
      <c r="E48" s="302">
        <f>E40+E46</f>
        <v>0</v>
      </c>
      <c r="F48" s="302">
        <f>F40+F46</f>
        <v>2421239</v>
      </c>
    </row>
    <row r="51" spans="4:6">
      <c r="D51" s="3" t="s">
        <v>130</v>
      </c>
      <c r="E51" s="2"/>
      <c r="F51" s="249"/>
    </row>
    <row r="52" spans="4:6">
      <c r="D52" s="2"/>
      <c r="E52" s="2"/>
      <c r="F52" s="249"/>
    </row>
    <row r="53" spans="4:6">
      <c r="D53" s="3" t="s">
        <v>8</v>
      </c>
      <c r="E53" s="2"/>
      <c r="F53" s="249"/>
    </row>
  </sheetData>
  <mergeCells count="11">
    <mergeCell ref="D21:F21"/>
    <mergeCell ref="A31:C31"/>
    <mergeCell ref="D35:F35"/>
    <mergeCell ref="D42:F42"/>
    <mergeCell ref="A48:C48"/>
    <mergeCell ref="D17:F17"/>
    <mergeCell ref="A7:F7"/>
    <mergeCell ref="A8:F8"/>
    <mergeCell ref="A10:F10"/>
    <mergeCell ref="D11:F11"/>
    <mergeCell ref="C13:C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topLeftCell="A2" workbookViewId="0">
      <selection activeCell="E24" sqref="E24"/>
    </sheetView>
  </sheetViews>
  <sheetFormatPr defaultRowHeight="14.25"/>
  <cols>
    <col min="1" max="1" width="4.28515625" style="82" customWidth="1"/>
    <col min="2" max="2" width="45" style="83" customWidth="1"/>
    <col min="3" max="3" width="11.28515625" style="84" customWidth="1"/>
    <col min="4" max="4" width="6.5703125" style="84" customWidth="1"/>
    <col min="5" max="5" width="8.28515625" style="84" customWidth="1"/>
    <col min="6" max="6" width="6.7109375" style="85" customWidth="1"/>
    <col min="7" max="7" width="7.28515625" style="85" customWidth="1"/>
    <col min="8" max="8" width="7" style="85" customWidth="1"/>
    <col min="9" max="9" width="6.28515625" style="85" customWidth="1"/>
    <col min="10" max="10" width="5.140625" style="85" customWidth="1"/>
    <col min="11" max="11" width="5.5703125" style="85" customWidth="1"/>
    <col min="12" max="12" width="5.140625" style="85" customWidth="1"/>
    <col min="13" max="13" width="5.7109375" style="85" customWidth="1"/>
    <col min="14" max="14" width="5.5703125" style="85" customWidth="1"/>
    <col min="15" max="15" width="6.140625" style="85" customWidth="1"/>
    <col min="16" max="16" width="5.5703125" style="85" customWidth="1"/>
    <col min="17" max="17" width="4.85546875" style="85" customWidth="1"/>
    <col min="18" max="18" width="5.85546875" style="85" customWidth="1"/>
    <col min="19" max="19" width="5.7109375" style="85" customWidth="1"/>
    <col min="20" max="20" width="5.7109375" style="85" hidden="1" customWidth="1"/>
    <col min="21" max="21" width="6" style="85" hidden="1" customWidth="1"/>
    <col min="22" max="22" width="5.7109375" style="85" hidden="1" customWidth="1"/>
    <col min="23" max="23" width="6" style="85" hidden="1" customWidth="1"/>
    <col min="24" max="24" width="6.140625" style="85" hidden="1" customWidth="1"/>
    <col min="25" max="25" width="5.42578125" style="85" hidden="1" customWidth="1"/>
    <col min="26" max="26" width="6.42578125" style="85" hidden="1" customWidth="1"/>
    <col min="27" max="27" width="12.7109375" style="86" customWidth="1"/>
    <col min="28" max="253" width="9.140625" style="86"/>
    <col min="254" max="254" width="4.28515625" style="86" customWidth="1"/>
    <col min="255" max="255" width="24.5703125" style="86" customWidth="1"/>
    <col min="256" max="256" width="7.7109375" style="86" customWidth="1"/>
    <col min="257" max="257" width="7" style="86" customWidth="1"/>
    <col min="258" max="258" width="9.42578125" style="86" customWidth="1"/>
    <col min="259" max="259" width="8" style="86" customWidth="1"/>
    <col min="260" max="261" width="7.85546875" style="86" customWidth="1"/>
    <col min="262" max="263" width="7" style="86" customWidth="1"/>
    <col min="264" max="264" width="6.85546875" style="86" customWidth="1"/>
    <col min="265" max="265" width="7.7109375" style="86" customWidth="1"/>
    <col min="266" max="266" width="7.85546875" style="86" customWidth="1"/>
    <col min="267" max="267" width="9.28515625" style="86" customWidth="1"/>
    <col min="268" max="268" width="9.140625" style="86" customWidth="1"/>
    <col min="269" max="269" width="8.42578125" style="86" customWidth="1"/>
    <col min="270" max="270" width="5.7109375" style="86" customWidth="1"/>
    <col min="271" max="271" width="7.7109375" style="86" customWidth="1"/>
    <col min="272" max="272" width="8.5703125" style="86" customWidth="1"/>
    <col min="273" max="273" width="8.42578125" style="86" customWidth="1"/>
    <col min="274" max="274" width="9.140625" style="86" customWidth="1"/>
    <col min="275" max="275" width="6" style="86" customWidth="1"/>
    <col min="276" max="276" width="7" style="86" customWidth="1"/>
    <col min="277" max="277" width="9.140625" style="86" customWidth="1"/>
    <col min="278" max="509" width="9.140625" style="86"/>
    <col min="510" max="510" width="4.28515625" style="86" customWidth="1"/>
    <col min="511" max="511" width="24.5703125" style="86" customWidth="1"/>
    <col min="512" max="512" width="7.7109375" style="86" customWidth="1"/>
    <col min="513" max="513" width="7" style="86" customWidth="1"/>
    <col min="514" max="514" width="9.42578125" style="86" customWidth="1"/>
    <col min="515" max="515" width="8" style="86" customWidth="1"/>
    <col min="516" max="517" width="7.85546875" style="86" customWidth="1"/>
    <col min="518" max="519" width="7" style="86" customWidth="1"/>
    <col min="520" max="520" width="6.85546875" style="86" customWidth="1"/>
    <col min="521" max="521" width="7.7109375" style="86" customWidth="1"/>
    <col min="522" max="522" width="7.85546875" style="86" customWidth="1"/>
    <col min="523" max="523" width="9.28515625" style="86" customWidth="1"/>
    <col min="524" max="524" width="9.140625" style="86" customWidth="1"/>
    <col min="525" max="525" width="8.42578125" style="86" customWidth="1"/>
    <col min="526" max="526" width="5.7109375" style="86" customWidth="1"/>
    <col min="527" max="527" width="7.7109375" style="86" customWidth="1"/>
    <col min="528" max="528" width="8.5703125" style="86" customWidth="1"/>
    <col min="529" max="529" width="8.42578125" style="86" customWidth="1"/>
    <col min="530" max="530" width="9.140625" style="86" customWidth="1"/>
    <col min="531" max="531" width="6" style="86" customWidth="1"/>
    <col min="532" max="532" width="7" style="86" customWidth="1"/>
    <col min="533" max="533" width="9.140625" style="86" customWidth="1"/>
    <col min="534" max="765" width="9.140625" style="86"/>
    <col min="766" max="766" width="4.28515625" style="86" customWidth="1"/>
    <col min="767" max="767" width="24.5703125" style="86" customWidth="1"/>
    <col min="768" max="768" width="7.7109375" style="86" customWidth="1"/>
    <col min="769" max="769" width="7" style="86" customWidth="1"/>
    <col min="770" max="770" width="9.42578125" style="86" customWidth="1"/>
    <col min="771" max="771" width="8" style="86" customWidth="1"/>
    <col min="772" max="773" width="7.85546875" style="86" customWidth="1"/>
    <col min="774" max="775" width="7" style="86" customWidth="1"/>
    <col min="776" max="776" width="6.85546875" style="86" customWidth="1"/>
    <col min="777" max="777" width="7.7109375" style="86" customWidth="1"/>
    <col min="778" max="778" width="7.85546875" style="86" customWidth="1"/>
    <col min="779" max="779" width="9.28515625" style="86" customWidth="1"/>
    <col min="780" max="780" width="9.140625" style="86" customWidth="1"/>
    <col min="781" max="781" width="8.42578125" style="86" customWidth="1"/>
    <col min="782" max="782" width="5.7109375" style="86" customWidth="1"/>
    <col min="783" max="783" width="7.7109375" style="86" customWidth="1"/>
    <col min="784" max="784" width="8.5703125" style="86" customWidth="1"/>
    <col min="785" max="785" width="8.42578125" style="86" customWidth="1"/>
    <col min="786" max="786" width="9.140625" style="86" customWidth="1"/>
    <col min="787" max="787" width="6" style="86" customWidth="1"/>
    <col min="788" max="788" width="7" style="86" customWidth="1"/>
    <col min="789" max="789" width="9.140625" style="86" customWidth="1"/>
    <col min="790" max="1021" width="9.140625" style="86"/>
    <col min="1022" max="1022" width="4.28515625" style="86" customWidth="1"/>
    <col min="1023" max="1023" width="24.5703125" style="86" customWidth="1"/>
    <col min="1024" max="1024" width="7.7109375" style="86" customWidth="1"/>
    <col min="1025" max="1025" width="7" style="86" customWidth="1"/>
    <col min="1026" max="1026" width="9.42578125" style="86" customWidth="1"/>
    <col min="1027" max="1027" width="8" style="86" customWidth="1"/>
    <col min="1028" max="1029" width="7.85546875" style="86" customWidth="1"/>
    <col min="1030" max="1031" width="7" style="86" customWidth="1"/>
    <col min="1032" max="1032" width="6.85546875" style="86" customWidth="1"/>
    <col min="1033" max="1033" width="7.7109375" style="86" customWidth="1"/>
    <col min="1034" max="1034" width="7.85546875" style="86" customWidth="1"/>
    <col min="1035" max="1035" width="9.28515625" style="86" customWidth="1"/>
    <col min="1036" max="1036" width="9.140625" style="86" customWidth="1"/>
    <col min="1037" max="1037" width="8.42578125" style="86" customWidth="1"/>
    <col min="1038" max="1038" width="5.7109375" style="86" customWidth="1"/>
    <col min="1039" max="1039" width="7.7109375" style="86" customWidth="1"/>
    <col min="1040" max="1040" width="8.5703125" style="86" customWidth="1"/>
    <col min="1041" max="1041" width="8.42578125" style="86" customWidth="1"/>
    <col min="1042" max="1042" width="9.140625" style="86" customWidth="1"/>
    <col min="1043" max="1043" width="6" style="86" customWidth="1"/>
    <col min="1044" max="1044" width="7" style="86" customWidth="1"/>
    <col min="1045" max="1045" width="9.140625" style="86" customWidth="1"/>
    <col min="1046" max="1277" width="9.140625" style="86"/>
    <col min="1278" max="1278" width="4.28515625" style="86" customWidth="1"/>
    <col min="1279" max="1279" width="24.5703125" style="86" customWidth="1"/>
    <col min="1280" max="1280" width="7.7109375" style="86" customWidth="1"/>
    <col min="1281" max="1281" width="7" style="86" customWidth="1"/>
    <col min="1282" max="1282" width="9.42578125" style="86" customWidth="1"/>
    <col min="1283" max="1283" width="8" style="86" customWidth="1"/>
    <col min="1284" max="1285" width="7.85546875" style="86" customWidth="1"/>
    <col min="1286" max="1287" width="7" style="86" customWidth="1"/>
    <col min="1288" max="1288" width="6.85546875" style="86" customWidth="1"/>
    <col min="1289" max="1289" width="7.7109375" style="86" customWidth="1"/>
    <col min="1290" max="1290" width="7.85546875" style="86" customWidth="1"/>
    <col min="1291" max="1291" width="9.28515625" style="86" customWidth="1"/>
    <col min="1292" max="1292" width="9.140625" style="86" customWidth="1"/>
    <col min="1293" max="1293" width="8.42578125" style="86" customWidth="1"/>
    <col min="1294" max="1294" width="5.7109375" style="86" customWidth="1"/>
    <col min="1295" max="1295" width="7.7109375" style="86" customWidth="1"/>
    <col min="1296" max="1296" width="8.5703125" style="86" customWidth="1"/>
    <col min="1297" max="1297" width="8.42578125" style="86" customWidth="1"/>
    <col min="1298" max="1298" width="9.140625" style="86" customWidth="1"/>
    <col min="1299" max="1299" width="6" style="86" customWidth="1"/>
    <col min="1300" max="1300" width="7" style="86" customWidth="1"/>
    <col min="1301" max="1301" width="9.140625" style="86" customWidth="1"/>
    <col min="1302" max="1533" width="9.140625" style="86"/>
    <col min="1534" max="1534" width="4.28515625" style="86" customWidth="1"/>
    <col min="1535" max="1535" width="24.5703125" style="86" customWidth="1"/>
    <col min="1536" max="1536" width="7.7109375" style="86" customWidth="1"/>
    <col min="1537" max="1537" width="7" style="86" customWidth="1"/>
    <col min="1538" max="1538" width="9.42578125" style="86" customWidth="1"/>
    <col min="1539" max="1539" width="8" style="86" customWidth="1"/>
    <col min="1540" max="1541" width="7.85546875" style="86" customWidth="1"/>
    <col min="1542" max="1543" width="7" style="86" customWidth="1"/>
    <col min="1544" max="1544" width="6.85546875" style="86" customWidth="1"/>
    <col min="1545" max="1545" width="7.7109375" style="86" customWidth="1"/>
    <col min="1546" max="1546" width="7.85546875" style="86" customWidth="1"/>
    <col min="1547" max="1547" width="9.28515625" style="86" customWidth="1"/>
    <col min="1548" max="1548" width="9.140625" style="86" customWidth="1"/>
    <col min="1549" max="1549" width="8.42578125" style="86" customWidth="1"/>
    <col min="1550" max="1550" width="5.7109375" style="86" customWidth="1"/>
    <col min="1551" max="1551" width="7.7109375" style="86" customWidth="1"/>
    <col min="1552" max="1552" width="8.5703125" style="86" customWidth="1"/>
    <col min="1553" max="1553" width="8.42578125" style="86" customWidth="1"/>
    <col min="1554" max="1554" width="9.140625" style="86" customWidth="1"/>
    <col min="1555" max="1555" width="6" style="86" customWidth="1"/>
    <col min="1556" max="1556" width="7" style="86" customWidth="1"/>
    <col min="1557" max="1557" width="9.140625" style="86" customWidth="1"/>
    <col min="1558" max="1789" width="9.140625" style="86"/>
    <col min="1790" max="1790" width="4.28515625" style="86" customWidth="1"/>
    <col min="1791" max="1791" width="24.5703125" style="86" customWidth="1"/>
    <col min="1792" max="1792" width="7.7109375" style="86" customWidth="1"/>
    <col min="1793" max="1793" width="7" style="86" customWidth="1"/>
    <col min="1794" max="1794" width="9.42578125" style="86" customWidth="1"/>
    <col min="1795" max="1795" width="8" style="86" customWidth="1"/>
    <col min="1796" max="1797" width="7.85546875" style="86" customWidth="1"/>
    <col min="1798" max="1799" width="7" style="86" customWidth="1"/>
    <col min="1800" max="1800" width="6.85546875" style="86" customWidth="1"/>
    <col min="1801" max="1801" width="7.7109375" style="86" customWidth="1"/>
    <col min="1802" max="1802" width="7.85546875" style="86" customWidth="1"/>
    <col min="1803" max="1803" width="9.28515625" style="86" customWidth="1"/>
    <col min="1804" max="1804" width="9.140625" style="86" customWidth="1"/>
    <col min="1805" max="1805" width="8.42578125" style="86" customWidth="1"/>
    <col min="1806" max="1806" width="5.7109375" style="86" customWidth="1"/>
    <col min="1807" max="1807" width="7.7109375" style="86" customWidth="1"/>
    <col min="1808" max="1808" width="8.5703125" style="86" customWidth="1"/>
    <col min="1809" max="1809" width="8.42578125" style="86" customWidth="1"/>
    <col min="1810" max="1810" width="9.140625" style="86" customWidth="1"/>
    <col min="1811" max="1811" width="6" style="86" customWidth="1"/>
    <col min="1812" max="1812" width="7" style="86" customWidth="1"/>
    <col min="1813" max="1813" width="9.140625" style="86" customWidth="1"/>
    <col min="1814" max="2045" width="9.140625" style="86"/>
    <col min="2046" max="2046" width="4.28515625" style="86" customWidth="1"/>
    <col min="2047" max="2047" width="24.5703125" style="86" customWidth="1"/>
    <col min="2048" max="2048" width="7.7109375" style="86" customWidth="1"/>
    <col min="2049" max="2049" width="7" style="86" customWidth="1"/>
    <col min="2050" max="2050" width="9.42578125" style="86" customWidth="1"/>
    <col min="2051" max="2051" width="8" style="86" customWidth="1"/>
    <col min="2052" max="2053" width="7.85546875" style="86" customWidth="1"/>
    <col min="2054" max="2055" width="7" style="86" customWidth="1"/>
    <col min="2056" max="2056" width="6.85546875" style="86" customWidth="1"/>
    <col min="2057" max="2057" width="7.7109375" style="86" customWidth="1"/>
    <col min="2058" max="2058" width="7.85546875" style="86" customWidth="1"/>
    <col min="2059" max="2059" width="9.28515625" style="86" customWidth="1"/>
    <col min="2060" max="2060" width="9.140625" style="86" customWidth="1"/>
    <col min="2061" max="2061" width="8.42578125" style="86" customWidth="1"/>
    <col min="2062" max="2062" width="5.7109375" style="86" customWidth="1"/>
    <col min="2063" max="2063" width="7.7109375" style="86" customWidth="1"/>
    <col min="2064" max="2064" width="8.5703125" style="86" customWidth="1"/>
    <col min="2065" max="2065" width="8.42578125" style="86" customWidth="1"/>
    <col min="2066" max="2066" width="9.140625" style="86" customWidth="1"/>
    <col min="2067" max="2067" width="6" style="86" customWidth="1"/>
    <col min="2068" max="2068" width="7" style="86" customWidth="1"/>
    <col min="2069" max="2069" width="9.140625" style="86" customWidth="1"/>
    <col min="2070" max="2301" width="9.140625" style="86"/>
    <col min="2302" max="2302" width="4.28515625" style="86" customWidth="1"/>
    <col min="2303" max="2303" width="24.5703125" style="86" customWidth="1"/>
    <col min="2304" max="2304" width="7.7109375" style="86" customWidth="1"/>
    <col min="2305" max="2305" width="7" style="86" customWidth="1"/>
    <col min="2306" max="2306" width="9.42578125" style="86" customWidth="1"/>
    <col min="2307" max="2307" width="8" style="86" customWidth="1"/>
    <col min="2308" max="2309" width="7.85546875" style="86" customWidth="1"/>
    <col min="2310" max="2311" width="7" style="86" customWidth="1"/>
    <col min="2312" max="2312" width="6.85546875" style="86" customWidth="1"/>
    <col min="2313" max="2313" width="7.7109375" style="86" customWidth="1"/>
    <col min="2314" max="2314" width="7.85546875" style="86" customWidth="1"/>
    <col min="2315" max="2315" width="9.28515625" style="86" customWidth="1"/>
    <col min="2316" max="2316" width="9.140625" style="86" customWidth="1"/>
    <col min="2317" max="2317" width="8.42578125" style="86" customWidth="1"/>
    <col min="2318" max="2318" width="5.7109375" style="86" customWidth="1"/>
    <col min="2319" max="2319" width="7.7109375" style="86" customWidth="1"/>
    <col min="2320" max="2320" width="8.5703125" style="86" customWidth="1"/>
    <col min="2321" max="2321" width="8.42578125" style="86" customWidth="1"/>
    <col min="2322" max="2322" width="9.140625" style="86" customWidth="1"/>
    <col min="2323" max="2323" width="6" style="86" customWidth="1"/>
    <col min="2324" max="2324" width="7" style="86" customWidth="1"/>
    <col min="2325" max="2325" width="9.140625" style="86" customWidth="1"/>
    <col min="2326" max="2557" width="9.140625" style="86"/>
    <col min="2558" max="2558" width="4.28515625" style="86" customWidth="1"/>
    <col min="2559" max="2559" width="24.5703125" style="86" customWidth="1"/>
    <col min="2560" max="2560" width="7.7109375" style="86" customWidth="1"/>
    <col min="2561" max="2561" width="7" style="86" customWidth="1"/>
    <col min="2562" max="2562" width="9.42578125" style="86" customWidth="1"/>
    <col min="2563" max="2563" width="8" style="86" customWidth="1"/>
    <col min="2564" max="2565" width="7.85546875" style="86" customWidth="1"/>
    <col min="2566" max="2567" width="7" style="86" customWidth="1"/>
    <col min="2568" max="2568" width="6.85546875" style="86" customWidth="1"/>
    <col min="2569" max="2569" width="7.7109375" style="86" customWidth="1"/>
    <col min="2570" max="2570" width="7.85546875" style="86" customWidth="1"/>
    <col min="2571" max="2571" width="9.28515625" style="86" customWidth="1"/>
    <col min="2572" max="2572" width="9.140625" style="86" customWidth="1"/>
    <col min="2573" max="2573" width="8.42578125" style="86" customWidth="1"/>
    <col min="2574" max="2574" width="5.7109375" style="86" customWidth="1"/>
    <col min="2575" max="2575" width="7.7109375" style="86" customWidth="1"/>
    <col min="2576" max="2576" width="8.5703125" style="86" customWidth="1"/>
    <col min="2577" max="2577" width="8.42578125" style="86" customWidth="1"/>
    <col min="2578" max="2578" width="9.140625" style="86" customWidth="1"/>
    <col min="2579" max="2579" width="6" style="86" customWidth="1"/>
    <col min="2580" max="2580" width="7" style="86" customWidth="1"/>
    <col min="2581" max="2581" width="9.140625" style="86" customWidth="1"/>
    <col min="2582" max="2813" width="9.140625" style="86"/>
    <col min="2814" max="2814" width="4.28515625" style="86" customWidth="1"/>
    <col min="2815" max="2815" width="24.5703125" style="86" customWidth="1"/>
    <col min="2816" max="2816" width="7.7109375" style="86" customWidth="1"/>
    <col min="2817" max="2817" width="7" style="86" customWidth="1"/>
    <col min="2818" max="2818" width="9.42578125" style="86" customWidth="1"/>
    <col min="2819" max="2819" width="8" style="86" customWidth="1"/>
    <col min="2820" max="2821" width="7.85546875" style="86" customWidth="1"/>
    <col min="2822" max="2823" width="7" style="86" customWidth="1"/>
    <col min="2824" max="2824" width="6.85546875" style="86" customWidth="1"/>
    <col min="2825" max="2825" width="7.7109375" style="86" customWidth="1"/>
    <col min="2826" max="2826" width="7.85546875" style="86" customWidth="1"/>
    <col min="2827" max="2827" width="9.28515625" style="86" customWidth="1"/>
    <col min="2828" max="2828" width="9.140625" style="86" customWidth="1"/>
    <col min="2829" max="2829" width="8.42578125" style="86" customWidth="1"/>
    <col min="2830" max="2830" width="5.7109375" style="86" customWidth="1"/>
    <col min="2831" max="2831" width="7.7109375" style="86" customWidth="1"/>
    <col min="2832" max="2832" width="8.5703125" style="86" customWidth="1"/>
    <col min="2833" max="2833" width="8.42578125" style="86" customWidth="1"/>
    <col min="2834" max="2834" width="9.140625" style="86" customWidth="1"/>
    <col min="2835" max="2835" width="6" style="86" customWidth="1"/>
    <col min="2836" max="2836" width="7" style="86" customWidth="1"/>
    <col min="2837" max="2837" width="9.140625" style="86" customWidth="1"/>
    <col min="2838" max="3069" width="9.140625" style="86"/>
    <col min="3070" max="3070" width="4.28515625" style="86" customWidth="1"/>
    <col min="3071" max="3071" width="24.5703125" style="86" customWidth="1"/>
    <col min="3072" max="3072" width="7.7109375" style="86" customWidth="1"/>
    <col min="3073" max="3073" width="7" style="86" customWidth="1"/>
    <col min="3074" max="3074" width="9.42578125" style="86" customWidth="1"/>
    <col min="3075" max="3075" width="8" style="86" customWidth="1"/>
    <col min="3076" max="3077" width="7.85546875" style="86" customWidth="1"/>
    <col min="3078" max="3079" width="7" style="86" customWidth="1"/>
    <col min="3080" max="3080" width="6.85546875" style="86" customWidth="1"/>
    <col min="3081" max="3081" width="7.7109375" style="86" customWidth="1"/>
    <col min="3082" max="3082" width="7.85546875" style="86" customWidth="1"/>
    <col min="3083" max="3083" width="9.28515625" style="86" customWidth="1"/>
    <col min="3084" max="3084" width="9.140625" style="86" customWidth="1"/>
    <col min="3085" max="3085" width="8.42578125" style="86" customWidth="1"/>
    <col min="3086" max="3086" width="5.7109375" style="86" customWidth="1"/>
    <col min="3087" max="3087" width="7.7109375" style="86" customWidth="1"/>
    <col min="3088" max="3088" width="8.5703125" style="86" customWidth="1"/>
    <col min="3089" max="3089" width="8.42578125" style="86" customWidth="1"/>
    <col min="3090" max="3090" width="9.140625" style="86" customWidth="1"/>
    <col min="3091" max="3091" width="6" style="86" customWidth="1"/>
    <col min="3092" max="3092" width="7" style="86" customWidth="1"/>
    <col min="3093" max="3093" width="9.140625" style="86" customWidth="1"/>
    <col min="3094" max="3325" width="9.140625" style="86"/>
    <col min="3326" max="3326" width="4.28515625" style="86" customWidth="1"/>
    <col min="3327" max="3327" width="24.5703125" style="86" customWidth="1"/>
    <col min="3328" max="3328" width="7.7109375" style="86" customWidth="1"/>
    <col min="3329" max="3329" width="7" style="86" customWidth="1"/>
    <col min="3330" max="3330" width="9.42578125" style="86" customWidth="1"/>
    <col min="3331" max="3331" width="8" style="86" customWidth="1"/>
    <col min="3332" max="3333" width="7.85546875" style="86" customWidth="1"/>
    <col min="3334" max="3335" width="7" style="86" customWidth="1"/>
    <col min="3336" max="3336" width="6.85546875" style="86" customWidth="1"/>
    <col min="3337" max="3337" width="7.7109375" style="86" customWidth="1"/>
    <col min="3338" max="3338" width="7.85546875" style="86" customWidth="1"/>
    <col min="3339" max="3339" width="9.28515625" style="86" customWidth="1"/>
    <col min="3340" max="3340" width="9.140625" style="86" customWidth="1"/>
    <col min="3341" max="3341" width="8.42578125" style="86" customWidth="1"/>
    <col min="3342" max="3342" width="5.7109375" style="86" customWidth="1"/>
    <col min="3343" max="3343" width="7.7109375" style="86" customWidth="1"/>
    <col min="3344" max="3344" width="8.5703125" style="86" customWidth="1"/>
    <col min="3345" max="3345" width="8.42578125" style="86" customWidth="1"/>
    <col min="3346" max="3346" width="9.140625" style="86" customWidth="1"/>
    <col min="3347" max="3347" width="6" style="86" customWidth="1"/>
    <col min="3348" max="3348" width="7" style="86" customWidth="1"/>
    <col min="3349" max="3349" width="9.140625" style="86" customWidth="1"/>
    <col min="3350" max="3581" width="9.140625" style="86"/>
    <col min="3582" max="3582" width="4.28515625" style="86" customWidth="1"/>
    <col min="3583" max="3583" width="24.5703125" style="86" customWidth="1"/>
    <col min="3584" max="3584" width="7.7109375" style="86" customWidth="1"/>
    <col min="3585" max="3585" width="7" style="86" customWidth="1"/>
    <col min="3586" max="3586" width="9.42578125" style="86" customWidth="1"/>
    <col min="3587" max="3587" width="8" style="86" customWidth="1"/>
    <col min="3588" max="3589" width="7.85546875" style="86" customWidth="1"/>
    <col min="3590" max="3591" width="7" style="86" customWidth="1"/>
    <col min="3592" max="3592" width="6.85546875" style="86" customWidth="1"/>
    <col min="3593" max="3593" width="7.7109375" style="86" customWidth="1"/>
    <col min="3594" max="3594" width="7.85546875" style="86" customWidth="1"/>
    <col min="3595" max="3595" width="9.28515625" style="86" customWidth="1"/>
    <col min="3596" max="3596" width="9.140625" style="86" customWidth="1"/>
    <col min="3597" max="3597" width="8.42578125" style="86" customWidth="1"/>
    <col min="3598" max="3598" width="5.7109375" style="86" customWidth="1"/>
    <col min="3599" max="3599" width="7.7109375" style="86" customWidth="1"/>
    <col min="3600" max="3600" width="8.5703125" style="86" customWidth="1"/>
    <col min="3601" max="3601" width="8.42578125" style="86" customWidth="1"/>
    <col min="3602" max="3602" width="9.140625" style="86" customWidth="1"/>
    <col min="3603" max="3603" width="6" style="86" customWidth="1"/>
    <col min="3604" max="3604" width="7" style="86" customWidth="1"/>
    <col min="3605" max="3605" width="9.140625" style="86" customWidth="1"/>
    <col min="3606" max="3837" width="9.140625" style="86"/>
    <col min="3838" max="3838" width="4.28515625" style="86" customWidth="1"/>
    <col min="3839" max="3839" width="24.5703125" style="86" customWidth="1"/>
    <col min="3840" max="3840" width="7.7109375" style="86" customWidth="1"/>
    <col min="3841" max="3841" width="7" style="86" customWidth="1"/>
    <col min="3842" max="3842" width="9.42578125" style="86" customWidth="1"/>
    <col min="3843" max="3843" width="8" style="86" customWidth="1"/>
    <col min="3844" max="3845" width="7.85546875" style="86" customWidth="1"/>
    <col min="3846" max="3847" width="7" style="86" customWidth="1"/>
    <col min="3848" max="3848" width="6.85546875" style="86" customWidth="1"/>
    <col min="3849" max="3849" width="7.7109375" style="86" customWidth="1"/>
    <col min="3850" max="3850" width="7.85546875" style="86" customWidth="1"/>
    <col min="3851" max="3851" width="9.28515625" style="86" customWidth="1"/>
    <col min="3852" max="3852" width="9.140625" style="86" customWidth="1"/>
    <col min="3853" max="3853" width="8.42578125" style="86" customWidth="1"/>
    <col min="3854" max="3854" width="5.7109375" style="86" customWidth="1"/>
    <col min="3855" max="3855" width="7.7109375" style="86" customWidth="1"/>
    <col min="3856" max="3856" width="8.5703125" style="86" customWidth="1"/>
    <col min="3857" max="3857" width="8.42578125" style="86" customWidth="1"/>
    <col min="3858" max="3858" width="9.140625" style="86" customWidth="1"/>
    <col min="3859" max="3859" width="6" style="86" customWidth="1"/>
    <col min="3860" max="3860" width="7" style="86" customWidth="1"/>
    <col min="3861" max="3861" width="9.140625" style="86" customWidth="1"/>
    <col min="3862" max="4093" width="9.140625" style="86"/>
    <col min="4094" max="4094" width="4.28515625" style="86" customWidth="1"/>
    <col min="4095" max="4095" width="24.5703125" style="86" customWidth="1"/>
    <col min="4096" max="4096" width="7.7109375" style="86" customWidth="1"/>
    <col min="4097" max="4097" width="7" style="86" customWidth="1"/>
    <col min="4098" max="4098" width="9.42578125" style="86" customWidth="1"/>
    <col min="4099" max="4099" width="8" style="86" customWidth="1"/>
    <col min="4100" max="4101" width="7.85546875" style="86" customWidth="1"/>
    <col min="4102" max="4103" width="7" style="86" customWidth="1"/>
    <col min="4104" max="4104" width="6.85546875" style="86" customWidth="1"/>
    <col min="4105" max="4105" width="7.7109375" style="86" customWidth="1"/>
    <col min="4106" max="4106" width="7.85546875" style="86" customWidth="1"/>
    <col min="4107" max="4107" width="9.28515625" style="86" customWidth="1"/>
    <col min="4108" max="4108" width="9.140625" style="86" customWidth="1"/>
    <col min="4109" max="4109" width="8.42578125" style="86" customWidth="1"/>
    <col min="4110" max="4110" width="5.7109375" style="86" customWidth="1"/>
    <col min="4111" max="4111" width="7.7109375" style="86" customWidth="1"/>
    <col min="4112" max="4112" width="8.5703125" style="86" customWidth="1"/>
    <col min="4113" max="4113" width="8.42578125" style="86" customWidth="1"/>
    <col min="4114" max="4114" width="9.140625" style="86" customWidth="1"/>
    <col min="4115" max="4115" width="6" style="86" customWidth="1"/>
    <col min="4116" max="4116" width="7" style="86" customWidth="1"/>
    <col min="4117" max="4117" width="9.140625" style="86" customWidth="1"/>
    <col min="4118" max="4349" width="9.140625" style="86"/>
    <col min="4350" max="4350" width="4.28515625" style="86" customWidth="1"/>
    <col min="4351" max="4351" width="24.5703125" style="86" customWidth="1"/>
    <col min="4352" max="4352" width="7.7109375" style="86" customWidth="1"/>
    <col min="4353" max="4353" width="7" style="86" customWidth="1"/>
    <col min="4354" max="4354" width="9.42578125" style="86" customWidth="1"/>
    <col min="4355" max="4355" width="8" style="86" customWidth="1"/>
    <col min="4356" max="4357" width="7.85546875" style="86" customWidth="1"/>
    <col min="4358" max="4359" width="7" style="86" customWidth="1"/>
    <col min="4360" max="4360" width="6.85546875" style="86" customWidth="1"/>
    <col min="4361" max="4361" width="7.7109375" style="86" customWidth="1"/>
    <col min="4362" max="4362" width="7.85546875" style="86" customWidth="1"/>
    <col min="4363" max="4363" width="9.28515625" style="86" customWidth="1"/>
    <col min="4364" max="4364" width="9.140625" style="86" customWidth="1"/>
    <col min="4365" max="4365" width="8.42578125" style="86" customWidth="1"/>
    <col min="4366" max="4366" width="5.7109375" style="86" customWidth="1"/>
    <col min="4367" max="4367" width="7.7109375" style="86" customWidth="1"/>
    <col min="4368" max="4368" width="8.5703125" style="86" customWidth="1"/>
    <col min="4369" max="4369" width="8.42578125" style="86" customWidth="1"/>
    <col min="4370" max="4370" width="9.140625" style="86" customWidth="1"/>
    <col min="4371" max="4371" width="6" style="86" customWidth="1"/>
    <col min="4372" max="4372" width="7" style="86" customWidth="1"/>
    <col min="4373" max="4373" width="9.140625" style="86" customWidth="1"/>
    <col min="4374" max="4605" width="9.140625" style="86"/>
    <col min="4606" max="4606" width="4.28515625" style="86" customWidth="1"/>
    <col min="4607" max="4607" width="24.5703125" style="86" customWidth="1"/>
    <col min="4608" max="4608" width="7.7109375" style="86" customWidth="1"/>
    <col min="4609" max="4609" width="7" style="86" customWidth="1"/>
    <col min="4610" max="4610" width="9.42578125" style="86" customWidth="1"/>
    <col min="4611" max="4611" width="8" style="86" customWidth="1"/>
    <col min="4612" max="4613" width="7.85546875" style="86" customWidth="1"/>
    <col min="4614" max="4615" width="7" style="86" customWidth="1"/>
    <col min="4616" max="4616" width="6.85546875" style="86" customWidth="1"/>
    <col min="4617" max="4617" width="7.7109375" style="86" customWidth="1"/>
    <col min="4618" max="4618" width="7.85546875" style="86" customWidth="1"/>
    <col min="4619" max="4619" width="9.28515625" style="86" customWidth="1"/>
    <col min="4620" max="4620" width="9.140625" style="86" customWidth="1"/>
    <col min="4621" max="4621" width="8.42578125" style="86" customWidth="1"/>
    <col min="4622" max="4622" width="5.7109375" style="86" customWidth="1"/>
    <col min="4623" max="4623" width="7.7109375" style="86" customWidth="1"/>
    <col min="4624" max="4624" width="8.5703125" style="86" customWidth="1"/>
    <col min="4625" max="4625" width="8.42578125" style="86" customWidth="1"/>
    <col min="4626" max="4626" width="9.140625" style="86" customWidth="1"/>
    <col min="4627" max="4627" width="6" style="86" customWidth="1"/>
    <col min="4628" max="4628" width="7" style="86" customWidth="1"/>
    <col min="4629" max="4629" width="9.140625" style="86" customWidth="1"/>
    <col min="4630" max="4861" width="9.140625" style="86"/>
    <col min="4862" max="4862" width="4.28515625" style="86" customWidth="1"/>
    <col min="4863" max="4863" width="24.5703125" style="86" customWidth="1"/>
    <col min="4864" max="4864" width="7.7109375" style="86" customWidth="1"/>
    <col min="4865" max="4865" width="7" style="86" customWidth="1"/>
    <col min="4866" max="4866" width="9.42578125" style="86" customWidth="1"/>
    <col min="4867" max="4867" width="8" style="86" customWidth="1"/>
    <col min="4868" max="4869" width="7.85546875" style="86" customWidth="1"/>
    <col min="4870" max="4871" width="7" style="86" customWidth="1"/>
    <col min="4872" max="4872" width="6.85546875" style="86" customWidth="1"/>
    <col min="4873" max="4873" width="7.7109375" style="86" customWidth="1"/>
    <col min="4874" max="4874" width="7.85546875" style="86" customWidth="1"/>
    <col min="4875" max="4875" width="9.28515625" style="86" customWidth="1"/>
    <col min="4876" max="4876" width="9.140625" style="86" customWidth="1"/>
    <col min="4877" max="4877" width="8.42578125" style="86" customWidth="1"/>
    <col min="4878" max="4878" width="5.7109375" style="86" customWidth="1"/>
    <col min="4879" max="4879" width="7.7109375" style="86" customWidth="1"/>
    <col min="4880" max="4880" width="8.5703125" style="86" customWidth="1"/>
    <col min="4881" max="4881" width="8.42578125" style="86" customWidth="1"/>
    <col min="4882" max="4882" width="9.140625" style="86" customWidth="1"/>
    <col min="4883" max="4883" width="6" style="86" customWidth="1"/>
    <col min="4884" max="4884" width="7" style="86" customWidth="1"/>
    <col min="4885" max="4885" width="9.140625" style="86" customWidth="1"/>
    <col min="4886" max="5117" width="9.140625" style="86"/>
    <col min="5118" max="5118" width="4.28515625" style="86" customWidth="1"/>
    <col min="5119" max="5119" width="24.5703125" style="86" customWidth="1"/>
    <col min="5120" max="5120" width="7.7109375" style="86" customWidth="1"/>
    <col min="5121" max="5121" width="7" style="86" customWidth="1"/>
    <col min="5122" max="5122" width="9.42578125" style="86" customWidth="1"/>
    <col min="5123" max="5123" width="8" style="86" customWidth="1"/>
    <col min="5124" max="5125" width="7.85546875" style="86" customWidth="1"/>
    <col min="5126" max="5127" width="7" style="86" customWidth="1"/>
    <col min="5128" max="5128" width="6.85546875" style="86" customWidth="1"/>
    <col min="5129" max="5129" width="7.7109375" style="86" customWidth="1"/>
    <col min="5130" max="5130" width="7.85546875" style="86" customWidth="1"/>
    <col min="5131" max="5131" width="9.28515625" style="86" customWidth="1"/>
    <col min="5132" max="5132" width="9.140625" style="86" customWidth="1"/>
    <col min="5133" max="5133" width="8.42578125" style="86" customWidth="1"/>
    <col min="5134" max="5134" width="5.7109375" style="86" customWidth="1"/>
    <col min="5135" max="5135" width="7.7109375" style="86" customWidth="1"/>
    <col min="5136" max="5136" width="8.5703125" style="86" customWidth="1"/>
    <col min="5137" max="5137" width="8.42578125" style="86" customWidth="1"/>
    <col min="5138" max="5138" width="9.140625" style="86" customWidth="1"/>
    <col min="5139" max="5139" width="6" style="86" customWidth="1"/>
    <col min="5140" max="5140" width="7" style="86" customWidth="1"/>
    <col min="5141" max="5141" width="9.140625" style="86" customWidth="1"/>
    <col min="5142" max="5373" width="9.140625" style="86"/>
    <col min="5374" max="5374" width="4.28515625" style="86" customWidth="1"/>
    <col min="5375" max="5375" width="24.5703125" style="86" customWidth="1"/>
    <col min="5376" max="5376" width="7.7109375" style="86" customWidth="1"/>
    <col min="5377" max="5377" width="7" style="86" customWidth="1"/>
    <col min="5378" max="5378" width="9.42578125" style="86" customWidth="1"/>
    <col min="5379" max="5379" width="8" style="86" customWidth="1"/>
    <col min="5380" max="5381" width="7.85546875" style="86" customWidth="1"/>
    <col min="5382" max="5383" width="7" style="86" customWidth="1"/>
    <col min="5384" max="5384" width="6.85546875" style="86" customWidth="1"/>
    <col min="5385" max="5385" width="7.7109375" style="86" customWidth="1"/>
    <col min="5386" max="5386" width="7.85546875" style="86" customWidth="1"/>
    <col min="5387" max="5387" width="9.28515625" style="86" customWidth="1"/>
    <col min="5388" max="5388" width="9.140625" style="86" customWidth="1"/>
    <col min="5389" max="5389" width="8.42578125" style="86" customWidth="1"/>
    <col min="5390" max="5390" width="5.7109375" style="86" customWidth="1"/>
    <col min="5391" max="5391" width="7.7109375" style="86" customWidth="1"/>
    <col min="5392" max="5392" width="8.5703125" style="86" customWidth="1"/>
    <col min="5393" max="5393" width="8.42578125" style="86" customWidth="1"/>
    <col min="5394" max="5394" width="9.140625" style="86" customWidth="1"/>
    <col min="5395" max="5395" width="6" style="86" customWidth="1"/>
    <col min="5396" max="5396" width="7" style="86" customWidth="1"/>
    <col min="5397" max="5397" width="9.140625" style="86" customWidth="1"/>
    <col min="5398" max="5629" width="9.140625" style="86"/>
    <col min="5630" max="5630" width="4.28515625" style="86" customWidth="1"/>
    <col min="5631" max="5631" width="24.5703125" style="86" customWidth="1"/>
    <col min="5632" max="5632" width="7.7109375" style="86" customWidth="1"/>
    <col min="5633" max="5633" width="7" style="86" customWidth="1"/>
    <col min="5634" max="5634" width="9.42578125" style="86" customWidth="1"/>
    <col min="5635" max="5635" width="8" style="86" customWidth="1"/>
    <col min="5636" max="5637" width="7.85546875" style="86" customWidth="1"/>
    <col min="5638" max="5639" width="7" style="86" customWidth="1"/>
    <col min="5640" max="5640" width="6.85546875" style="86" customWidth="1"/>
    <col min="5641" max="5641" width="7.7109375" style="86" customWidth="1"/>
    <col min="5642" max="5642" width="7.85546875" style="86" customWidth="1"/>
    <col min="5643" max="5643" width="9.28515625" style="86" customWidth="1"/>
    <col min="5644" max="5644" width="9.140625" style="86" customWidth="1"/>
    <col min="5645" max="5645" width="8.42578125" style="86" customWidth="1"/>
    <col min="5646" max="5646" width="5.7109375" style="86" customWidth="1"/>
    <col min="5647" max="5647" width="7.7109375" style="86" customWidth="1"/>
    <col min="5648" max="5648" width="8.5703125" style="86" customWidth="1"/>
    <col min="5649" max="5649" width="8.42578125" style="86" customWidth="1"/>
    <col min="5650" max="5650" width="9.140625" style="86" customWidth="1"/>
    <col min="5651" max="5651" width="6" style="86" customWidth="1"/>
    <col min="5652" max="5652" width="7" style="86" customWidth="1"/>
    <col min="5653" max="5653" width="9.140625" style="86" customWidth="1"/>
    <col min="5654" max="5885" width="9.140625" style="86"/>
    <col min="5886" max="5886" width="4.28515625" style="86" customWidth="1"/>
    <col min="5887" max="5887" width="24.5703125" style="86" customWidth="1"/>
    <col min="5888" max="5888" width="7.7109375" style="86" customWidth="1"/>
    <col min="5889" max="5889" width="7" style="86" customWidth="1"/>
    <col min="5890" max="5890" width="9.42578125" style="86" customWidth="1"/>
    <col min="5891" max="5891" width="8" style="86" customWidth="1"/>
    <col min="5892" max="5893" width="7.85546875" style="86" customWidth="1"/>
    <col min="5894" max="5895" width="7" style="86" customWidth="1"/>
    <col min="5896" max="5896" width="6.85546875" style="86" customWidth="1"/>
    <col min="5897" max="5897" width="7.7109375" style="86" customWidth="1"/>
    <col min="5898" max="5898" width="7.85546875" style="86" customWidth="1"/>
    <col min="5899" max="5899" width="9.28515625" style="86" customWidth="1"/>
    <col min="5900" max="5900" width="9.140625" style="86" customWidth="1"/>
    <col min="5901" max="5901" width="8.42578125" style="86" customWidth="1"/>
    <col min="5902" max="5902" width="5.7109375" style="86" customWidth="1"/>
    <col min="5903" max="5903" width="7.7109375" style="86" customWidth="1"/>
    <col min="5904" max="5904" width="8.5703125" style="86" customWidth="1"/>
    <col min="5905" max="5905" width="8.42578125" style="86" customWidth="1"/>
    <col min="5906" max="5906" width="9.140625" style="86" customWidth="1"/>
    <col min="5907" max="5907" width="6" style="86" customWidth="1"/>
    <col min="5908" max="5908" width="7" style="86" customWidth="1"/>
    <col min="5909" max="5909" width="9.140625" style="86" customWidth="1"/>
    <col min="5910" max="6141" width="9.140625" style="86"/>
    <col min="6142" max="6142" width="4.28515625" style="86" customWidth="1"/>
    <col min="6143" max="6143" width="24.5703125" style="86" customWidth="1"/>
    <col min="6144" max="6144" width="7.7109375" style="86" customWidth="1"/>
    <col min="6145" max="6145" width="7" style="86" customWidth="1"/>
    <col min="6146" max="6146" width="9.42578125" style="86" customWidth="1"/>
    <col min="6147" max="6147" width="8" style="86" customWidth="1"/>
    <col min="6148" max="6149" width="7.85546875" style="86" customWidth="1"/>
    <col min="6150" max="6151" width="7" style="86" customWidth="1"/>
    <col min="6152" max="6152" width="6.85546875" style="86" customWidth="1"/>
    <col min="6153" max="6153" width="7.7109375" style="86" customWidth="1"/>
    <col min="6154" max="6154" width="7.85546875" style="86" customWidth="1"/>
    <col min="6155" max="6155" width="9.28515625" style="86" customWidth="1"/>
    <col min="6156" max="6156" width="9.140625" style="86" customWidth="1"/>
    <col min="6157" max="6157" width="8.42578125" style="86" customWidth="1"/>
    <col min="6158" max="6158" width="5.7109375" style="86" customWidth="1"/>
    <col min="6159" max="6159" width="7.7109375" style="86" customWidth="1"/>
    <col min="6160" max="6160" width="8.5703125" style="86" customWidth="1"/>
    <col min="6161" max="6161" width="8.42578125" style="86" customWidth="1"/>
    <col min="6162" max="6162" width="9.140625" style="86" customWidth="1"/>
    <col min="6163" max="6163" width="6" style="86" customWidth="1"/>
    <col min="6164" max="6164" width="7" style="86" customWidth="1"/>
    <col min="6165" max="6165" width="9.140625" style="86" customWidth="1"/>
    <col min="6166" max="6397" width="9.140625" style="86"/>
    <col min="6398" max="6398" width="4.28515625" style="86" customWidth="1"/>
    <col min="6399" max="6399" width="24.5703125" style="86" customWidth="1"/>
    <col min="6400" max="6400" width="7.7109375" style="86" customWidth="1"/>
    <col min="6401" max="6401" width="7" style="86" customWidth="1"/>
    <col min="6402" max="6402" width="9.42578125" style="86" customWidth="1"/>
    <col min="6403" max="6403" width="8" style="86" customWidth="1"/>
    <col min="6404" max="6405" width="7.85546875" style="86" customWidth="1"/>
    <col min="6406" max="6407" width="7" style="86" customWidth="1"/>
    <col min="6408" max="6408" width="6.85546875" style="86" customWidth="1"/>
    <col min="6409" max="6409" width="7.7109375" style="86" customWidth="1"/>
    <col min="6410" max="6410" width="7.85546875" style="86" customWidth="1"/>
    <col min="6411" max="6411" width="9.28515625" style="86" customWidth="1"/>
    <col min="6412" max="6412" width="9.140625" style="86" customWidth="1"/>
    <col min="6413" max="6413" width="8.42578125" style="86" customWidth="1"/>
    <col min="6414" max="6414" width="5.7109375" style="86" customWidth="1"/>
    <col min="6415" max="6415" width="7.7109375" style="86" customWidth="1"/>
    <col min="6416" max="6416" width="8.5703125" style="86" customWidth="1"/>
    <col min="6417" max="6417" width="8.42578125" style="86" customWidth="1"/>
    <col min="6418" max="6418" width="9.140625" style="86" customWidth="1"/>
    <col min="6419" max="6419" width="6" style="86" customWidth="1"/>
    <col min="6420" max="6420" width="7" style="86" customWidth="1"/>
    <col min="6421" max="6421" width="9.140625" style="86" customWidth="1"/>
    <col min="6422" max="6653" width="9.140625" style="86"/>
    <col min="6654" max="6654" width="4.28515625" style="86" customWidth="1"/>
    <col min="6655" max="6655" width="24.5703125" style="86" customWidth="1"/>
    <col min="6656" max="6656" width="7.7109375" style="86" customWidth="1"/>
    <col min="6657" max="6657" width="7" style="86" customWidth="1"/>
    <col min="6658" max="6658" width="9.42578125" style="86" customWidth="1"/>
    <col min="6659" max="6659" width="8" style="86" customWidth="1"/>
    <col min="6660" max="6661" width="7.85546875" style="86" customWidth="1"/>
    <col min="6662" max="6663" width="7" style="86" customWidth="1"/>
    <col min="6664" max="6664" width="6.85546875" style="86" customWidth="1"/>
    <col min="6665" max="6665" width="7.7109375" style="86" customWidth="1"/>
    <col min="6666" max="6666" width="7.85546875" style="86" customWidth="1"/>
    <col min="6667" max="6667" width="9.28515625" style="86" customWidth="1"/>
    <col min="6668" max="6668" width="9.140625" style="86" customWidth="1"/>
    <col min="6669" max="6669" width="8.42578125" style="86" customWidth="1"/>
    <col min="6670" max="6670" width="5.7109375" style="86" customWidth="1"/>
    <col min="6671" max="6671" width="7.7109375" style="86" customWidth="1"/>
    <col min="6672" max="6672" width="8.5703125" style="86" customWidth="1"/>
    <col min="6673" max="6673" width="8.42578125" style="86" customWidth="1"/>
    <col min="6674" max="6674" width="9.140625" style="86" customWidth="1"/>
    <col min="6675" max="6675" width="6" style="86" customWidth="1"/>
    <col min="6676" max="6676" width="7" style="86" customWidth="1"/>
    <col min="6677" max="6677" width="9.140625" style="86" customWidth="1"/>
    <col min="6678" max="6909" width="9.140625" style="86"/>
    <col min="6910" max="6910" width="4.28515625" style="86" customWidth="1"/>
    <col min="6911" max="6911" width="24.5703125" style="86" customWidth="1"/>
    <col min="6912" max="6912" width="7.7109375" style="86" customWidth="1"/>
    <col min="6913" max="6913" width="7" style="86" customWidth="1"/>
    <col min="6914" max="6914" width="9.42578125" style="86" customWidth="1"/>
    <col min="6915" max="6915" width="8" style="86" customWidth="1"/>
    <col min="6916" max="6917" width="7.85546875" style="86" customWidth="1"/>
    <col min="6918" max="6919" width="7" style="86" customWidth="1"/>
    <col min="6920" max="6920" width="6.85546875" style="86" customWidth="1"/>
    <col min="6921" max="6921" width="7.7109375" style="86" customWidth="1"/>
    <col min="6922" max="6922" width="7.85546875" style="86" customWidth="1"/>
    <col min="6923" max="6923" width="9.28515625" style="86" customWidth="1"/>
    <col min="6924" max="6924" width="9.140625" style="86" customWidth="1"/>
    <col min="6925" max="6925" width="8.42578125" style="86" customWidth="1"/>
    <col min="6926" max="6926" width="5.7109375" style="86" customWidth="1"/>
    <col min="6927" max="6927" width="7.7109375" style="86" customWidth="1"/>
    <col min="6928" max="6928" width="8.5703125" style="86" customWidth="1"/>
    <col min="6929" max="6929" width="8.42578125" style="86" customWidth="1"/>
    <col min="6930" max="6930" width="9.140625" style="86" customWidth="1"/>
    <col min="6931" max="6931" width="6" style="86" customWidth="1"/>
    <col min="6932" max="6932" width="7" style="86" customWidth="1"/>
    <col min="6933" max="6933" width="9.140625" style="86" customWidth="1"/>
    <col min="6934" max="7165" width="9.140625" style="86"/>
    <col min="7166" max="7166" width="4.28515625" style="86" customWidth="1"/>
    <col min="7167" max="7167" width="24.5703125" style="86" customWidth="1"/>
    <col min="7168" max="7168" width="7.7109375" style="86" customWidth="1"/>
    <col min="7169" max="7169" width="7" style="86" customWidth="1"/>
    <col min="7170" max="7170" width="9.42578125" style="86" customWidth="1"/>
    <col min="7171" max="7171" width="8" style="86" customWidth="1"/>
    <col min="7172" max="7173" width="7.85546875" style="86" customWidth="1"/>
    <col min="7174" max="7175" width="7" style="86" customWidth="1"/>
    <col min="7176" max="7176" width="6.85546875" style="86" customWidth="1"/>
    <col min="7177" max="7177" width="7.7109375" style="86" customWidth="1"/>
    <col min="7178" max="7178" width="7.85546875" style="86" customWidth="1"/>
    <col min="7179" max="7179" width="9.28515625" style="86" customWidth="1"/>
    <col min="7180" max="7180" width="9.140625" style="86" customWidth="1"/>
    <col min="7181" max="7181" width="8.42578125" style="86" customWidth="1"/>
    <col min="7182" max="7182" width="5.7109375" style="86" customWidth="1"/>
    <col min="7183" max="7183" width="7.7109375" style="86" customWidth="1"/>
    <col min="7184" max="7184" width="8.5703125" style="86" customWidth="1"/>
    <col min="7185" max="7185" width="8.42578125" style="86" customWidth="1"/>
    <col min="7186" max="7186" width="9.140625" style="86" customWidth="1"/>
    <col min="7187" max="7187" width="6" style="86" customWidth="1"/>
    <col min="7188" max="7188" width="7" style="86" customWidth="1"/>
    <col min="7189" max="7189" width="9.140625" style="86" customWidth="1"/>
    <col min="7190" max="7421" width="9.140625" style="86"/>
    <col min="7422" max="7422" width="4.28515625" style="86" customWidth="1"/>
    <col min="7423" max="7423" width="24.5703125" style="86" customWidth="1"/>
    <col min="7424" max="7424" width="7.7109375" style="86" customWidth="1"/>
    <col min="7425" max="7425" width="7" style="86" customWidth="1"/>
    <col min="7426" max="7426" width="9.42578125" style="86" customWidth="1"/>
    <col min="7427" max="7427" width="8" style="86" customWidth="1"/>
    <col min="7428" max="7429" width="7.85546875" style="86" customWidth="1"/>
    <col min="7430" max="7431" width="7" style="86" customWidth="1"/>
    <col min="7432" max="7432" width="6.85546875" style="86" customWidth="1"/>
    <col min="7433" max="7433" width="7.7109375" style="86" customWidth="1"/>
    <col min="7434" max="7434" width="7.85546875" style="86" customWidth="1"/>
    <col min="7435" max="7435" width="9.28515625" style="86" customWidth="1"/>
    <col min="7436" max="7436" width="9.140625" style="86" customWidth="1"/>
    <col min="7437" max="7437" width="8.42578125" style="86" customWidth="1"/>
    <col min="7438" max="7438" width="5.7109375" style="86" customWidth="1"/>
    <col min="7439" max="7439" width="7.7109375" style="86" customWidth="1"/>
    <col min="7440" max="7440" width="8.5703125" style="86" customWidth="1"/>
    <col min="7441" max="7441" width="8.42578125" style="86" customWidth="1"/>
    <col min="7442" max="7442" width="9.140625" style="86" customWidth="1"/>
    <col min="7443" max="7443" width="6" style="86" customWidth="1"/>
    <col min="7444" max="7444" width="7" style="86" customWidth="1"/>
    <col min="7445" max="7445" width="9.140625" style="86" customWidth="1"/>
    <col min="7446" max="7677" width="9.140625" style="86"/>
    <col min="7678" max="7678" width="4.28515625" style="86" customWidth="1"/>
    <col min="7679" max="7679" width="24.5703125" style="86" customWidth="1"/>
    <col min="7680" max="7680" width="7.7109375" style="86" customWidth="1"/>
    <col min="7681" max="7681" width="7" style="86" customWidth="1"/>
    <col min="7682" max="7682" width="9.42578125" style="86" customWidth="1"/>
    <col min="7683" max="7683" width="8" style="86" customWidth="1"/>
    <col min="7684" max="7685" width="7.85546875" style="86" customWidth="1"/>
    <col min="7686" max="7687" width="7" style="86" customWidth="1"/>
    <col min="7688" max="7688" width="6.85546875" style="86" customWidth="1"/>
    <col min="7689" max="7689" width="7.7109375" style="86" customWidth="1"/>
    <col min="7690" max="7690" width="7.85546875" style="86" customWidth="1"/>
    <col min="7691" max="7691" width="9.28515625" style="86" customWidth="1"/>
    <col min="7692" max="7692" width="9.140625" style="86" customWidth="1"/>
    <col min="7693" max="7693" width="8.42578125" style="86" customWidth="1"/>
    <col min="7694" max="7694" width="5.7109375" style="86" customWidth="1"/>
    <col min="7695" max="7695" width="7.7109375" style="86" customWidth="1"/>
    <col min="7696" max="7696" width="8.5703125" style="86" customWidth="1"/>
    <col min="7697" max="7697" width="8.42578125" style="86" customWidth="1"/>
    <col min="7698" max="7698" width="9.140625" style="86" customWidth="1"/>
    <col min="7699" max="7699" width="6" style="86" customWidth="1"/>
    <col min="7700" max="7700" width="7" style="86" customWidth="1"/>
    <col min="7701" max="7701" width="9.140625" style="86" customWidth="1"/>
    <col min="7702" max="7933" width="9.140625" style="86"/>
    <col min="7934" max="7934" width="4.28515625" style="86" customWidth="1"/>
    <col min="7935" max="7935" width="24.5703125" style="86" customWidth="1"/>
    <col min="7936" max="7936" width="7.7109375" style="86" customWidth="1"/>
    <col min="7937" max="7937" width="7" style="86" customWidth="1"/>
    <col min="7938" max="7938" width="9.42578125" style="86" customWidth="1"/>
    <col min="7939" max="7939" width="8" style="86" customWidth="1"/>
    <col min="7940" max="7941" width="7.85546875" style="86" customWidth="1"/>
    <col min="7942" max="7943" width="7" style="86" customWidth="1"/>
    <col min="7944" max="7944" width="6.85546875" style="86" customWidth="1"/>
    <col min="7945" max="7945" width="7.7109375" style="86" customWidth="1"/>
    <col min="7946" max="7946" width="7.85546875" style="86" customWidth="1"/>
    <col min="7947" max="7947" width="9.28515625" style="86" customWidth="1"/>
    <col min="7948" max="7948" width="9.140625" style="86" customWidth="1"/>
    <col min="7949" max="7949" width="8.42578125" style="86" customWidth="1"/>
    <col min="7950" max="7950" width="5.7109375" style="86" customWidth="1"/>
    <col min="7951" max="7951" width="7.7109375" style="86" customWidth="1"/>
    <col min="7952" max="7952" width="8.5703125" style="86" customWidth="1"/>
    <col min="7953" max="7953" width="8.42578125" style="86" customWidth="1"/>
    <col min="7954" max="7954" width="9.140625" style="86" customWidth="1"/>
    <col min="7955" max="7955" width="6" style="86" customWidth="1"/>
    <col min="7956" max="7956" width="7" style="86" customWidth="1"/>
    <col min="7957" max="7957" width="9.140625" style="86" customWidth="1"/>
    <col min="7958" max="8189" width="9.140625" style="86"/>
    <col min="8190" max="8190" width="4.28515625" style="86" customWidth="1"/>
    <col min="8191" max="8191" width="24.5703125" style="86" customWidth="1"/>
    <col min="8192" max="8192" width="7.7109375" style="86" customWidth="1"/>
    <col min="8193" max="8193" width="7" style="86" customWidth="1"/>
    <col min="8194" max="8194" width="9.42578125" style="86" customWidth="1"/>
    <col min="8195" max="8195" width="8" style="86" customWidth="1"/>
    <col min="8196" max="8197" width="7.85546875" style="86" customWidth="1"/>
    <col min="8198" max="8199" width="7" style="86" customWidth="1"/>
    <col min="8200" max="8200" width="6.85546875" style="86" customWidth="1"/>
    <col min="8201" max="8201" width="7.7109375" style="86" customWidth="1"/>
    <col min="8202" max="8202" width="7.85546875" style="86" customWidth="1"/>
    <col min="8203" max="8203" width="9.28515625" style="86" customWidth="1"/>
    <col min="8204" max="8204" width="9.140625" style="86" customWidth="1"/>
    <col min="8205" max="8205" width="8.42578125" style="86" customWidth="1"/>
    <col min="8206" max="8206" width="5.7109375" style="86" customWidth="1"/>
    <col min="8207" max="8207" width="7.7109375" style="86" customWidth="1"/>
    <col min="8208" max="8208" width="8.5703125" style="86" customWidth="1"/>
    <col min="8209" max="8209" width="8.42578125" style="86" customWidth="1"/>
    <col min="8210" max="8210" width="9.140625" style="86" customWidth="1"/>
    <col min="8211" max="8211" width="6" style="86" customWidth="1"/>
    <col min="8212" max="8212" width="7" style="86" customWidth="1"/>
    <col min="8213" max="8213" width="9.140625" style="86" customWidth="1"/>
    <col min="8214" max="8445" width="9.140625" style="86"/>
    <col min="8446" max="8446" width="4.28515625" style="86" customWidth="1"/>
    <col min="8447" max="8447" width="24.5703125" style="86" customWidth="1"/>
    <col min="8448" max="8448" width="7.7109375" style="86" customWidth="1"/>
    <col min="8449" max="8449" width="7" style="86" customWidth="1"/>
    <col min="8450" max="8450" width="9.42578125" style="86" customWidth="1"/>
    <col min="8451" max="8451" width="8" style="86" customWidth="1"/>
    <col min="8452" max="8453" width="7.85546875" style="86" customWidth="1"/>
    <col min="8454" max="8455" width="7" style="86" customWidth="1"/>
    <col min="8456" max="8456" width="6.85546875" style="86" customWidth="1"/>
    <col min="8457" max="8457" width="7.7109375" style="86" customWidth="1"/>
    <col min="8458" max="8458" width="7.85546875" style="86" customWidth="1"/>
    <col min="8459" max="8459" width="9.28515625" style="86" customWidth="1"/>
    <col min="8460" max="8460" width="9.140625" style="86" customWidth="1"/>
    <col min="8461" max="8461" width="8.42578125" style="86" customWidth="1"/>
    <col min="8462" max="8462" width="5.7109375" style="86" customWidth="1"/>
    <col min="8463" max="8463" width="7.7109375" style="86" customWidth="1"/>
    <col min="8464" max="8464" width="8.5703125" style="86" customWidth="1"/>
    <col min="8465" max="8465" width="8.42578125" style="86" customWidth="1"/>
    <col min="8466" max="8466" width="9.140625" style="86" customWidth="1"/>
    <col min="8467" max="8467" width="6" style="86" customWidth="1"/>
    <col min="8468" max="8468" width="7" style="86" customWidth="1"/>
    <col min="8469" max="8469" width="9.140625" style="86" customWidth="1"/>
    <col min="8470" max="8701" width="9.140625" style="86"/>
    <col min="8702" max="8702" width="4.28515625" style="86" customWidth="1"/>
    <col min="8703" max="8703" width="24.5703125" style="86" customWidth="1"/>
    <col min="8704" max="8704" width="7.7109375" style="86" customWidth="1"/>
    <col min="8705" max="8705" width="7" style="86" customWidth="1"/>
    <col min="8706" max="8706" width="9.42578125" style="86" customWidth="1"/>
    <col min="8707" max="8707" width="8" style="86" customWidth="1"/>
    <col min="8708" max="8709" width="7.85546875" style="86" customWidth="1"/>
    <col min="8710" max="8711" width="7" style="86" customWidth="1"/>
    <col min="8712" max="8712" width="6.85546875" style="86" customWidth="1"/>
    <col min="8713" max="8713" width="7.7109375" style="86" customWidth="1"/>
    <col min="8714" max="8714" width="7.85546875" style="86" customWidth="1"/>
    <col min="8715" max="8715" width="9.28515625" style="86" customWidth="1"/>
    <col min="8716" max="8716" width="9.140625" style="86" customWidth="1"/>
    <col min="8717" max="8717" width="8.42578125" style="86" customWidth="1"/>
    <col min="8718" max="8718" width="5.7109375" style="86" customWidth="1"/>
    <col min="8719" max="8719" width="7.7109375" style="86" customWidth="1"/>
    <col min="8720" max="8720" width="8.5703125" style="86" customWidth="1"/>
    <col min="8721" max="8721" width="8.42578125" style="86" customWidth="1"/>
    <col min="8722" max="8722" width="9.140625" style="86" customWidth="1"/>
    <col min="8723" max="8723" width="6" style="86" customWidth="1"/>
    <col min="8724" max="8724" width="7" style="86" customWidth="1"/>
    <col min="8725" max="8725" width="9.140625" style="86" customWidth="1"/>
    <col min="8726" max="8957" width="9.140625" style="86"/>
    <col min="8958" max="8958" width="4.28515625" style="86" customWidth="1"/>
    <col min="8959" max="8959" width="24.5703125" style="86" customWidth="1"/>
    <col min="8960" max="8960" width="7.7109375" style="86" customWidth="1"/>
    <col min="8961" max="8961" width="7" style="86" customWidth="1"/>
    <col min="8962" max="8962" width="9.42578125" style="86" customWidth="1"/>
    <col min="8963" max="8963" width="8" style="86" customWidth="1"/>
    <col min="8964" max="8965" width="7.85546875" style="86" customWidth="1"/>
    <col min="8966" max="8967" width="7" style="86" customWidth="1"/>
    <col min="8968" max="8968" width="6.85546875" style="86" customWidth="1"/>
    <col min="8969" max="8969" width="7.7109375" style="86" customWidth="1"/>
    <col min="8970" max="8970" width="7.85546875" style="86" customWidth="1"/>
    <col min="8971" max="8971" width="9.28515625" style="86" customWidth="1"/>
    <col min="8972" max="8972" width="9.140625" style="86" customWidth="1"/>
    <col min="8973" max="8973" width="8.42578125" style="86" customWidth="1"/>
    <col min="8974" max="8974" width="5.7109375" style="86" customWidth="1"/>
    <col min="8975" max="8975" width="7.7109375" style="86" customWidth="1"/>
    <col min="8976" max="8976" width="8.5703125" style="86" customWidth="1"/>
    <col min="8977" max="8977" width="8.42578125" style="86" customWidth="1"/>
    <col min="8978" max="8978" width="9.140625" style="86" customWidth="1"/>
    <col min="8979" max="8979" width="6" style="86" customWidth="1"/>
    <col min="8980" max="8980" width="7" style="86" customWidth="1"/>
    <col min="8981" max="8981" width="9.140625" style="86" customWidth="1"/>
    <col min="8982" max="9213" width="9.140625" style="86"/>
    <col min="9214" max="9214" width="4.28515625" style="86" customWidth="1"/>
    <col min="9215" max="9215" width="24.5703125" style="86" customWidth="1"/>
    <col min="9216" max="9216" width="7.7109375" style="86" customWidth="1"/>
    <col min="9217" max="9217" width="7" style="86" customWidth="1"/>
    <col min="9218" max="9218" width="9.42578125" style="86" customWidth="1"/>
    <col min="9219" max="9219" width="8" style="86" customWidth="1"/>
    <col min="9220" max="9221" width="7.85546875" style="86" customWidth="1"/>
    <col min="9222" max="9223" width="7" style="86" customWidth="1"/>
    <col min="9224" max="9224" width="6.85546875" style="86" customWidth="1"/>
    <col min="9225" max="9225" width="7.7109375" style="86" customWidth="1"/>
    <col min="9226" max="9226" width="7.85546875" style="86" customWidth="1"/>
    <col min="9227" max="9227" width="9.28515625" style="86" customWidth="1"/>
    <col min="9228" max="9228" width="9.140625" style="86" customWidth="1"/>
    <col min="9229" max="9229" width="8.42578125" style="86" customWidth="1"/>
    <col min="9230" max="9230" width="5.7109375" style="86" customWidth="1"/>
    <col min="9231" max="9231" width="7.7109375" style="86" customWidth="1"/>
    <col min="9232" max="9232" width="8.5703125" style="86" customWidth="1"/>
    <col min="9233" max="9233" width="8.42578125" style="86" customWidth="1"/>
    <col min="9234" max="9234" width="9.140625" style="86" customWidth="1"/>
    <col min="9235" max="9235" width="6" style="86" customWidth="1"/>
    <col min="9236" max="9236" width="7" style="86" customWidth="1"/>
    <col min="9237" max="9237" width="9.140625" style="86" customWidth="1"/>
    <col min="9238" max="9469" width="9.140625" style="86"/>
    <col min="9470" max="9470" width="4.28515625" style="86" customWidth="1"/>
    <col min="9471" max="9471" width="24.5703125" style="86" customWidth="1"/>
    <col min="9472" max="9472" width="7.7109375" style="86" customWidth="1"/>
    <col min="9473" max="9473" width="7" style="86" customWidth="1"/>
    <col min="9474" max="9474" width="9.42578125" style="86" customWidth="1"/>
    <col min="9475" max="9475" width="8" style="86" customWidth="1"/>
    <col min="9476" max="9477" width="7.85546875" style="86" customWidth="1"/>
    <col min="9478" max="9479" width="7" style="86" customWidth="1"/>
    <col min="9480" max="9480" width="6.85546875" style="86" customWidth="1"/>
    <col min="9481" max="9481" width="7.7109375" style="86" customWidth="1"/>
    <col min="9482" max="9482" width="7.85546875" style="86" customWidth="1"/>
    <col min="9483" max="9483" width="9.28515625" style="86" customWidth="1"/>
    <col min="9484" max="9484" width="9.140625" style="86" customWidth="1"/>
    <col min="9485" max="9485" width="8.42578125" style="86" customWidth="1"/>
    <col min="9486" max="9486" width="5.7109375" style="86" customWidth="1"/>
    <col min="9487" max="9487" width="7.7109375" style="86" customWidth="1"/>
    <col min="9488" max="9488" width="8.5703125" style="86" customWidth="1"/>
    <col min="9489" max="9489" width="8.42578125" style="86" customWidth="1"/>
    <col min="9490" max="9490" width="9.140625" style="86" customWidth="1"/>
    <col min="9491" max="9491" width="6" style="86" customWidth="1"/>
    <col min="9492" max="9492" width="7" style="86" customWidth="1"/>
    <col min="9493" max="9493" width="9.140625" style="86" customWidth="1"/>
    <col min="9494" max="9725" width="9.140625" style="86"/>
    <col min="9726" max="9726" width="4.28515625" style="86" customWidth="1"/>
    <col min="9727" max="9727" width="24.5703125" style="86" customWidth="1"/>
    <col min="9728" max="9728" width="7.7109375" style="86" customWidth="1"/>
    <col min="9729" max="9729" width="7" style="86" customWidth="1"/>
    <col min="9730" max="9730" width="9.42578125" style="86" customWidth="1"/>
    <col min="9731" max="9731" width="8" style="86" customWidth="1"/>
    <col min="9732" max="9733" width="7.85546875" style="86" customWidth="1"/>
    <col min="9734" max="9735" width="7" style="86" customWidth="1"/>
    <col min="9736" max="9736" width="6.85546875" style="86" customWidth="1"/>
    <col min="9737" max="9737" width="7.7109375" style="86" customWidth="1"/>
    <col min="9738" max="9738" width="7.85546875" style="86" customWidth="1"/>
    <col min="9739" max="9739" width="9.28515625" style="86" customWidth="1"/>
    <col min="9740" max="9740" width="9.140625" style="86" customWidth="1"/>
    <col min="9741" max="9741" width="8.42578125" style="86" customWidth="1"/>
    <col min="9742" max="9742" width="5.7109375" style="86" customWidth="1"/>
    <col min="9743" max="9743" width="7.7109375" style="86" customWidth="1"/>
    <col min="9744" max="9744" width="8.5703125" style="86" customWidth="1"/>
    <col min="9745" max="9745" width="8.42578125" style="86" customWidth="1"/>
    <col min="9746" max="9746" width="9.140625" style="86" customWidth="1"/>
    <col min="9747" max="9747" width="6" style="86" customWidth="1"/>
    <col min="9748" max="9748" width="7" style="86" customWidth="1"/>
    <col min="9749" max="9749" width="9.140625" style="86" customWidth="1"/>
    <col min="9750" max="9981" width="9.140625" style="86"/>
    <col min="9982" max="9982" width="4.28515625" style="86" customWidth="1"/>
    <col min="9983" max="9983" width="24.5703125" style="86" customWidth="1"/>
    <col min="9984" max="9984" width="7.7109375" style="86" customWidth="1"/>
    <col min="9985" max="9985" width="7" style="86" customWidth="1"/>
    <col min="9986" max="9986" width="9.42578125" style="86" customWidth="1"/>
    <col min="9987" max="9987" width="8" style="86" customWidth="1"/>
    <col min="9988" max="9989" width="7.85546875" style="86" customWidth="1"/>
    <col min="9990" max="9991" width="7" style="86" customWidth="1"/>
    <col min="9992" max="9992" width="6.85546875" style="86" customWidth="1"/>
    <col min="9993" max="9993" width="7.7109375" style="86" customWidth="1"/>
    <col min="9994" max="9994" width="7.85546875" style="86" customWidth="1"/>
    <col min="9995" max="9995" width="9.28515625" style="86" customWidth="1"/>
    <col min="9996" max="9996" width="9.140625" style="86" customWidth="1"/>
    <col min="9997" max="9997" width="8.42578125" style="86" customWidth="1"/>
    <col min="9998" max="9998" width="5.7109375" style="86" customWidth="1"/>
    <col min="9999" max="9999" width="7.7109375" style="86" customWidth="1"/>
    <col min="10000" max="10000" width="8.5703125" style="86" customWidth="1"/>
    <col min="10001" max="10001" width="8.42578125" style="86" customWidth="1"/>
    <col min="10002" max="10002" width="9.140625" style="86" customWidth="1"/>
    <col min="10003" max="10003" width="6" style="86" customWidth="1"/>
    <col min="10004" max="10004" width="7" style="86" customWidth="1"/>
    <col min="10005" max="10005" width="9.140625" style="86" customWidth="1"/>
    <col min="10006" max="10237" width="9.140625" style="86"/>
    <col min="10238" max="10238" width="4.28515625" style="86" customWidth="1"/>
    <col min="10239" max="10239" width="24.5703125" style="86" customWidth="1"/>
    <col min="10240" max="10240" width="7.7109375" style="86" customWidth="1"/>
    <col min="10241" max="10241" width="7" style="86" customWidth="1"/>
    <col min="10242" max="10242" width="9.42578125" style="86" customWidth="1"/>
    <col min="10243" max="10243" width="8" style="86" customWidth="1"/>
    <col min="10244" max="10245" width="7.85546875" style="86" customWidth="1"/>
    <col min="10246" max="10247" width="7" style="86" customWidth="1"/>
    <col min="10248" max="10248" width="6.85546875" style="86" customWidth="1"/>
    <col min="10249" max="10249" width="7.7109375" style="86" customWidth="1"/>
    <col min="10250" max="10250" width="7.85546875" style="86" customWidth="1"/>
    <col min="10251" max="10251" width="9.28515625" style="86" customWidth="1"/>
    <col min="10252" max="10252" width="9.140625" style="86" customWidth="1"/>
    <col min="10253" max="10253" width="8.42578125" style="86" customWidth="1"/>
    <col min="10254" max="10254" width="5.7109375" style="86" customWidth="1"/>
    <col min="10255" max="10255" width="7.7109375" style="86" customWidth="1"/>
    <col min="10256" max="10256" width="8.5703125" style="86" customWidth="1"/>
    <col min="10257" max="10257" width="8.42578125" style="86" customWidth="1"/>
    <col min="10258" max="10258" width="9.140625" style="86" customWidth="1"/>
    <col min="10259" max="10259" width="6" style="86" customWidth="1"/>
    <col min="10260" max="10260" width="7" style="86" customWidth="1"/>
    <col min="10261" max="10261" width="9.140625" style="86" customWidth="1"/>
    <col min="10262" max="10493" width="9.140625" style="86"/>
    <col min="10494" max="10494" width="4.28515625" style="86" customWidth="1"/>
    <col min="10495" max="10495" width="24.5703125" style="86" customWidth="1"/>
    <col min="10496" max="10496" width="7.7109375" style="86" customWidth="1"/>
    <col min="10497" max="10497" width="7" style="86" customWidth="1"/>
    <col min="10498" max="10498" width="9.42578125" style="86" customWidth="1"/>
    <col min="10499" max="10499" width="8" style="86" customWidth="1"/>
    <col min="10500" max="10501" width="7.85546875" style="86" customWidth="1"/>
    <col min="10502" max="10503" width="7" style="86" customWidth="1"/>
    <col min="10504" max="10504" width="6.85546875" style="86" customWidth="1"/>
    <col min="10505" max="10505" width="7.7109375" style="86" customWidth="1"/>
    <col min="10506" max="10506" width="7.85546875" style="86" customWidth="1"/>
    <col min="10507" max="10507" width="9.28515625" style="86" customWidth="1"/>
    <col min="10508" max="10508" width="9.140625" style="86" customWidth="1"/>
    <col min="10509" max="10509" width="8.42578125" style="86" customWidth="1"/>
    <col min="10510" max="10510" width="5.7109375" style="86" customWidth="1"/>
    <col min="10511" max="10511" width="7.7109375" style="86" customWidth="1"/>
    <col min="10512" max="10512" width="8.5703125" style="86" customWidth="1"/>
    <col min="10513" max="10513" width="8.42578125" style="86" customWidth="1"/>
    <col min="10514" max="10514" width="9.140625" style="86" customWidth="1"/>
    <col min="10515" max="10515" width="6" style="86" customWidth="1"/>
    <col min="10516" max="10516" width="7" style="86" customWidth="1"/>
    <col min="10517" max="10517" width="9.140625" style="86" customWidth="1"/>
    <col min="10518" max="10749" width="9.140625" style="86"/>
    <col min="10750" max="10750" width="4.28515625" style="86" customWidth="1"/>
    <col min="10751" max="10751" width="24.5703125" style="86" customWidth="1"/>
    <col min="10752" max="10752" width="7.7109375" style="86" customWidth="1"/>
    <col min="10753" max="10753" width="7" style="86" customWidth="1"/>
    <col min="10754" max="10754" width="9.42578125" style="86" customWidth="1"/>
    <col min="10755" max="10755" width="8" style="86" customWidth="1"/>
    <col min="10756" max="10757" width="7.85546875" style="86" customWidth="1"/>
    <col min="10758" max="10759" width="7" style="86" customWidth="1"/>
    <col min="10760" max="10760" width="6.85546875" style="86" customWidth="1"/>
    <col min="10761" max="10761" width="7.7109375" style="86" customWidth="1"/>
    <col min="10762" max="10762" width="7.85546875" style="86" customWidth="1"/>
    <col min="10763" max="10763" width="9.28515625" style="86" customWidth="1"/>
    <col min="10764" max="10764" width="9.140625" style="86" customWidth="1"/>
    <col min="10765" max="10765" width="8.42578125" style="86" customWidth="1"/>
    <col min="10766" max="10766" width="5.7109375" style="86" customWidth="1"/>
    <col min="10767" max="10767" width="7.7109375" style="86" customWidth="1"/>
    <col min="10768" max="10768" width="8.5703125" style="86" customWidth="1"/>
    <col min="10769" max="10769" width="8.42578125" style="86" customWidth="1"/>
    <col min="10770" max="10770" width="9.140625" style="86" customWidth="1"/>
    <col min="10771" max="10771" width="6" style="86" customWidth="1"/>
    <col min="10772" max="10772" width="7" style="86" customWidth="1"/>
    <col min="10773" max="10773" width="9.140625" style="86" customWidth="1"/>
    <col min="10774" max="11005" width="9.140625" style="86"/>
    <col min="11006" max="11006" width="4.28515625" style="86" customWidth="1"/>
    <col min="11007" max="11007" width="24.5703125" style="86" customWidth="1"/>
    <col min="11008" max="11008" width="7.7109375" style="86" customWidth="1"/>
    <col min="11009" max="11009" width="7" style="86" customWidth="1"/>
    <col min="11010" max="11010" width="9.42578125" style="86" customWidth="1"/>
    <col min="11011" max="11011" width="8" style="86" customWidth="1"/>
    <col min="11012" max="11013" width="7.85546875" style="86" customWidth="1"/>
    <col min="11014" max="11015" width="7" style="86" customWidth="1"/>
    <col min="11016" max="11016" width="6.85546875" style="86" customWidth="1"/>
    <col min="11017" max="11017" width="7.7109375" style="86" customWidth="1"/>
    <col min="11018" max="11018" width="7.85546875" style="86" customWidth="1"/>
    <col min="11019" max="11019" width="9.28515625" style="86" customWidth="1"/>
    <col min="11020" max="11020" width="9.140625" style="86" customWidth="1"/>
    <col min="11021" max="11021" width="8.42578125" style="86" customWidth="1"/>
    <col min="11022" max="11022" width="5.7109375" style="86" customWidth="1"/>
    <col min="11023" max="11023" width="7.7109375" style="86" customWidth="1"/>
    <col min="11024" max="11024" width="8.5703125" style="86" customWidth="1"/>
    <col min="11025" max="11025" width="8.42578125" style="86" customWidth="1"/>
    <col min="11026" max="11026" width="9.140625" style="86" customWidth="1"/>
    <col min="11027" max="11027" width="6" style="86" customWidth="1"/>
    <col min="11028" max="11028" width="7" style="86" customWidth="1"/>
    <col min="11029" max="11029" width="9.140625" style="86" customWidth="1"/>
    <col min="11030" max="11261" width="9.140625" style="86"/>
    <col min="11262" max="11262" width="4.28515625" style="86" customWidth="1"/>
    <col min="11263" max="11263" width="24.5703125" style="86" customWidth="1"/>
    <col min="11264" max="11264" width="7.7109375" style="86" customWidth="1"/>
    <col min="11265" max="11265" width="7" style="86" customWidth="1"/>
    <col min="11266" max="11266" width="9.42578125" style="86" customWidth="1"/>
    <col min="11267" max="11267" width="8" style="86" customWidth="1"/>
    <col min="11268" max="11269" width="7.85546875" style="86" customWidth="1"/>
    <col min="11270" max="11271" width="7" style="86" customWidth="1"/>
    <col min="11272" max="11272" width="6.85546875" style="86" customWidth="1"/>
    <col min="11273" max="11273" width="7.7109375" style="86" customWidth="1"/>
    <col min="11274" max="11274" width="7.85546875" style="86" customWidth="1"/>
    <col min="11275" max="11275" width="9.28515625" style="86" customWidth="1"/>
    <col min="11276" max="11276" width="9.140625" style="86" customWidth="1"/>
    <col min="11277" max="11277" width="8.42578125" style="86" customWidth="1"/>
    <col min="11278" max="11278" width="5.7109375" style="86" customWidth="1"/>
    <col min="11279" max="11279" width="7.7109375" style="86" customWidth="1"/>
    <col min="11280" max="11280" width="8.5703125" style="86" customWidth="1"/>
    <col min="11281" max="11281" width="8.42578125" style="86" customWidth="1"/>
    <col min="11282" max="11282" width="9.140625" style="86" customWidth="1"/>
    <col min="11283" max="11283" width="6" style="86" customWidth="1"/>
    <col min="11284" max="11284" width="7" style="86" customWidth="1"/>
    <col min="11285" max="11285" width="9.140625" style="86" customWidth="1"/>
    <col min="11286" max="11517" width="9.140625" style="86"/>
    <col min="11518" max="11518" width="4.28515625" style="86" customWidth="1"/>
    <col min="11519" max="11519" width="24.5703125" style="86" customWidth="1"/>
    <col min="11520" max="11520" width="7.7109375" style="86" customWidth="1"/>
    <col min="11521" max="11521" width="7" style="86" customWidth="1"/>
    <col min="11522" max="11522" width="9.42578125" style="86" customWidth="1"/>
    <col min="11523" max="11523" width="8" style="86" customWidth="1"/>
    <col min="11524" max="11525" width="7.85546875" style="86" customWidth="1"/>
    <col min="11526" max="11527" width="7" style="86" customWidth="1"/>
    <col min="11528" max="11528" width="6.85546875" style="86" customWidth="1"/>
    <col min="11529" max="11529" width="7.7109375" style="86" customWidth="1"/>
    <col min="11530" max="11530" width="7.85546875" style="86" customWidth="1"/>
    <col min="11531" max="11531" width="9.28515625" style="86" customWidth="1"/>
    <col min="11532" max="11532" width="9.140625" style="86" customWidth="1"/>
    <col min="11533" max="11533" width="8.42578125" style="86" customWidth="1"/>
    <col min="11534" max="11534" width="5.7109375" style="86" customWidth="1"/>
    <col min="11535" max="11535" width="7.7109375" style="86" customWidth="1"/>
    <col min="11536" max="11536" width="8.5703125" style="86" customWidth="1"/>
    <col min="11537" max="11537" width="8.42578125" style="86" customWidth="1"/>
    <col min="11538" max="11538" width="9.140625" style="86" customWidth="1"/>
    <col min="11539" max="11539" width="6" style="86" customWidth="1"/>
    <col min="11540" max="11540" width="7" style="86" customWidth="1"/>
    <col min="11541" max="11541" width="9.140625" style="86" customWidth="1"/>
    <col min="11542" max="11773" width="9.140625" style="86"/>
    <col min="11774" max="11774" width="4.28515625" style="86" customWidth="1"/>
    <col min="11775" max="11775" width="24.5703125" style="86" customWidth="1"/>
    <col min="11776" max="11776" width="7.7109375" style="86" customWidth="1"/>
    <col min="11777" max="11777" width="7" style="86" customWidth="1"/>
    <col min="11778" max="11778" width="9.42578125" style="86" customWidth="1"/>
    <col min="11779" max="11779" width="8" style="86" customWidth="1"/>
    <col min="11780" max="11781" width="7.85546875" style="86" customWidth="1"/>
    <col min="11782" max="11783" width="7" style="86" customWidth="1"/>
    <col min="11784" max="11784" width="6.85546875" style="86" customWidth="1"/>
    <col min="11785" max="11785" width="7.7109375" style="86" customWidth="1"/>
    <col min="11786" max="11786" width="7.85546875" style="86" customWidth="1"/>
    <col min="11787" max="11787" width="9.28515625" style="86" customWidth="1"/>
    <col min="11788" max="11788" width="9.140625" style="86" customWidth="1"/>
    <col min="11789" max="11789" width="8.42578125" style="86" customWidth="1"/>
    <col min="11790" max="11790" width="5.7109375" style="86" customWidth="1"/>
    <col min="11791" max="11791" width="7.7109375" style="86" customWidth="1"/>
    <col min="11792" max="11792" width="8.5703125" style="86" customWidth="1"/>
    <col min="11793" max="11793" width="8.42578125" style="86" customWidth="1"/>
    <col min="11794" max="11794" width="9.140625" style="86" customWidth="1"/>
    <col min="11795" max="11795" width="6" style="86" customWidth="1"/>
    <col min="11796" max="11796" width="7" style="86" customWidth="1"/>
    <col min="11797" max="11797" width="9.140625" style="86" customWidth="1"/>
    <col min="11798" max="12029" width="9.140625" style="86"/>
    <col min="12030" max="12030" width="4.28515625" style="86" customWidth="1"/>
    <col min="12031" max="12031" width="24.5703125" style="86" customWidth="1"/>
    <col min="12032" max="12032" width="7.7109375" style="86" customWidth="1"/>
    <col min="12033" max="12033" width="7" style="86" customWidth="1"/>
    <col min="12034" max="12034" width="9.42578125" style="86" customWidth="1"/>
    <col min="12035" max="12035" width="8" style="86" customWidth="1"/>
    <col min="12036" max="12037" width="7.85546875" style="86" customWidth="1"/>
    <col min="12038" max="12039" width="7" style="86" customWidth="1"/>
    <col min="12040" max="12040" width="6.85546875" style="86" customWidth="1"/>
    <col min="12041" max="12041" width="7.7109375" style="86" customWidth="1"/>
    <col min="12042" max="12042" width="7.85546875" style="86" customWidth="1"/>
    <col min="12043" max="12043" width="9.28515625" style="86" customWidth="1"/>
    <col min="12044" max="12044" width="9.140625" style="86" customWidth="1"/>
    <col min="12045" max="12045" width="8.42578125" style="86" customWidth="1"/>
    <col min="12046" max="12046" width="5.7109375" style="86" customWidth="1"/>
    <col min="12047" max="12047" width="7.7109375" style="86" customWidth="1"/>
    <col min="12048" max="12048" width="8.5703125" style="86" customWidth="1"/>
    <col min="12049" max="12049" width="8.42578125" style="86" customWidth="1"/>
    <col min="12050" max="12050" width="9.140625" style="86" customWidth="1"/>
    <col min="12051" max="12051" width="6" style="86" customWidth="1"/>
    <col min="12052" max="12052" width="7" style="86" customWidth="1"/>
    <col min="12053" max="12053" width="9.140625" style="86" customWidth="1"/>
    <col min="12054" max="12285" width="9.140625" style="86"/>
    <col min="12286" max="12286" width="4.28515625" style="86" customWidth="1"/>
    <col min="12287" max="12287" width="24.5703125" style="86" customWidth="1"/>
    <col min="12288" max="12288" width="7.7109375" style="86" customWidth="1"/>
    <col min="12289" max="12289" width="7" style="86" customWidth="1"/>
    <col min="12290" max="12290" width="9.42578125" style="86" customWidth="1"/>
    <col min="12291" max="12291" width="8" style="86" customWidth="1"/>
    <col min="12292" max="12293" width="7.85546875" style="86" customWidth="1"/>
    <col min="12294" max="12295" width="7" style="86" customWidth="1"/>
    <col min="12296" max="12296" width="6.85546875" style="86" customWidth="1"/>
    <col min="12297" max="12297" width="7.7109375" style="86" customWidth="1"/>
    <col min="12298" max="12298" width="7.85546875" style="86" customWidth="1"/>
    <col min="12299" max="12299" width="9.28515625" style="86" customWidth="1"/>
    <col min="12300" max="12300" width="9.140625" style="86" customWidth="1"/>
    <col min="12301" max="12301" width="8.42578125" style="86" customWidth="1"/>
    <col min="12302" max="12302" width="5.7109375" style="86" customWidth="1"/>
    <col min="12303" max="12303" width="7.7109375" style="86" customWidth="1"/>
    <col min="12304" max="12304" width="8.5703125" style="86" customWidth="1"/>
    <col min="12305" max="12305" width="8.42578125" style="86" customWidth="1"/>
    <col min="12306" max="12306" width="9.140625" style="86" customWidth="1"/>
    <col min="12307" max="12307" width="6" style="86" customWidth="1"/>
    <col min="12308" max="12308" width="7" style="86" customWidth="1"/>
    <col min="12309" max="12309" width="9.140625" style="86" customWidth="1"/>
    <col min="12310" max="12541" width="9.140625" style="86"/>
    <col min="12542" max="12542" width="4.28515625" style="86" customWidth="1"/>
    <col min="12543" max="12543" width="24.5703125" style="86" customWidth="1"/>
    <col min="12544" max="12544" width="7.7109375" style="86" customWidth="1"/>
    <col min="12545" max="12545" width="7" style="86" customWidth="1"/>
    <col min="12546" max="12546" width="9.42578125" style="86" customWidth="1"/>
    <col min="12547" max="12547" width="8" style="86" customWidth="1"/>
    <col min="12548" max="12549" width="7.85546875" style="86" customWidth="1"/>
    <col min="12550" max="12551" width="7" style="86" customWidth="1"/>
    <col min="12552" max="12552" width="6.85546875" style="86" customWidth="1"/>
    <col min="12553" max="12553" width="7.7109375" style="86" customWidth="1"/>
    <col min="12554" max="12554" width="7.85546875" style="86" customWidth="1"/>
    <col min="12555" max="12555" width="9.28515625" style="86" customWidth="1"/>
    <col min="12556" max="12556" width="9.140625" style="86" customWidth="1"/>
    <col min="12557" max="12557" width="8.42578125" style="86" customWidth="1"/>
    <col min="12558" max="12558" width="5.7109375" style="86" customWidth="1"/>
    <col min="12559" max="12559" width="7.7109375" style="86" customWidth="1"/>
    <col min="12560" max="12560" width="8.5703125" style="86" customWidth="1"/>
    <col min="12561" max="12561" width="8.42578125" style="86" customWidth="1"/>
    <col min="12562" max="12562" width="9.140625" style="86" customWidth="1"/>
    <col min="12563" max="12563" width="6" style="86" customWidth="1"/>
    <col min="12564" max="12564" width="7" style="86" customWidth="1"/>
    <col min="12565" max="12565" width="9.140625" style="86" customWidth="1"/>
    <col min="12566" max="12797" width="9.140625" style="86"/>
    <col min="12798" max="12798" width="4.28515625" style="86" customWidth="1"/>
    <col min="12799" max="12799" width="24.5703125" style="86" customWidth="1"/>
    <col min="12800" max="12800" width="7.7109375" style="86" customWidth="1"/>
    <col min="12801" max="12801" width="7" style="86" customWidth="1"/>
    <col min="12802" max="12802" width="9.42578125" style="86" customWidth="1"/>
    <col min="12803" max="12803" width="8" style="86" customWidth="1"/>
    <col min="12804" max="12805" width="7.85546875" style="86" customWidth="1"/>
    <col min="12806" max="12807" width="7" style="86" customWidth="1"/>
    <col min="12808" max="12808" width="6.85546875" style="86" customWidth="1"/>
    <col min="12809" max="12809" width="7.7109375" style="86" customWidth="1"/>
    <col min="12810" max="12810" width="7.85546875" style="86" customWidth="1"/>
    <col min="12811" max="12811" width="9.28515625" style="86" customWidth="1"/>
    <col min="12812" max="12812" width="9.140625" style="86" customWidth="1"/>
    <col min="12813" max="12813" width="8.42578125" style="86" customWidth="1"/>
    <col min="12814" max="12814" width="5.7109375" style="86" customWidth="1"/>
    <col min="12815" max="12815" width="7.7109375" style="86" customWidth="1"/>
    <col min="12816" max="12816" width="8.5703125" style="86" customWidth="1"/>
    <col min="12817" max="12817" width="8.42578125" style="86" customWidth="1"/>
    <col min="12818" max="12818" width="9.140625" style="86" customWidth="1"/>
    <col min="12819" max="12819" width="6" style="86" customWidth="1"/>
    <col min="12820" max="12820" width="7" style="86" customWidth="1"/>
    <col min="12821" max="12821" width="9.140625" style="86" customWidth="1"/>
    <col min="12822" max="13053" width="9.140625" style="86"/>
    <col min="13054" max="13054" width="4.28515625" style="86" customWidth="1"/>
    <col min="13055" max="13055" width="24.5703125" style="86" customWidth="1"/>
    <col min="13056" max="13056" width="7.7109375" style="86" customWidth="1"/>
    <col min="13057" max="13057" width="7" style="86" customWidth="1"/>
    <col min="13058" max="13058" width="9.42578125" style="86" customWidth="1"/>
    <col min="13059" max="13059" width="8" style="86" customWidth="1"/>
    <col min="13060" max="13061" width="7.85546875" style="86" customWidth="1"/>
    <col min="13062" max="13063" width="7" style="86" customWidth="1"/>
    <col min="13064" max="13064" width="6.85546875" style="86" customWidth="1"/>
    <col min="13065" max="13065" width="7.7109375" style="86" customWidth="1"/>
    <col min="13066" max="13066" width="7.85546875" style="86" customWidth="1"/>
    <col min="13067" max="13067" width="9.28515625" style="86" customWidth="1"/>
    <col min="13068" max="13068" width="9.140625" style="86" customWidth="1"/>
    <col min="13069" max="13069" width="8.42578125" style="86" customWidth="1"/>
    <col min="13070" max="13070" width="5.7109375" style="86" customWidth="1"/>
    <col min="13071" max="13071" width="7.7109375" style="86" customWidth="1"/>
    <col min="13072" max="13072" width="8.5703125" style="86" customWidth="1"/>
    <col min="13073" max="13073" width="8.42578125" style="86" customWidth="1"/>
    <col min="13074" max="13074" width="9.140625" style="86" customWidth="1"/>
    <col min="13075" max="13075" width="6" style="86" customWidth="1"/>
    <col min="13076" max="13076" width="7" style="86" customWidth="1"/>
    <col min="13077" max="13077" width="9.140625" style="86" customWidth="1"/>
    <col min="13078" max="13309" width="9.140625" style="86"/>
    <col min="13310" max="13310" width="4.28515625" style="86" customWidth="1"/>
    <col min="13311" max="13311" width="24.5703125" style="86" customWidth="1"/>
    <col min="13312" max="13312" width="7.7109375" style="86" customWidth="1"/>
    <col min="13313" max="13313" width="7" style="86" customWidth="1"/>
    <col min="13314" max="13314" width="9.42578125" style="86" customWidth="1"/>
    <col min="13315" max="13315" width="8" style="86" customWidth="1"/>
    <col min="13316" max="13317" width="7.85546875" style="86" customWidth="1"/>
    <col min="13318" max="13319" width="7" style="86" customWidth="1"/>
    <col min="13320" max="13320" width="6.85546875" style="86" customWidth="1"/>
    <col min="13321" max="13321" width="7.7109375" style="86" customWidth="1"/>
    <col min="13322" max="13322" width="7.85546875" style="86" customWidth="1"/>
    <col min="13323" max="13323" width="9.28515625" style="86" customWidth="1"/>
    <col min="13324" max="13324" width="9.140625" style="86" customWidth="1"/>
    <col min="13325" max="13325" width="8.42578125" style="86" customWidth="1"/>
    <col min="13326" max="13326" width="5.7109375" style="86" customWidth="1"/>
    <col min="13327" max="13327" width="7.7109375" style="86" customWidth="1"/>
    <col min="13328" max="13328" width="8.5703125" style="86" customWidth="1"/>
    <col min="13329" max="13329" width="8.42578125" style="86" customWidth="1"/>
    <col min="13330" max="13330" width="9.140625" style="86" customWidth="1"/>
    <col min="13331" max="13331" width="6" style="86" customWidth="1"/>
    <col min="13332" max="13332" width="7" style="86" customWidth="1"/>
    <col min="13333" max="13333" width="9.140625" style="86" customWidth="1"/>
    <col min="13334" max="13565" width="9.140625" style="86"/>
    <col min="13566" max="13566" width="4.28515625" style="86" customWidth="1"/>
    <col min="13567" max="13567" width="24.5703125" style="86" customWidth="1"/>
    <col min="13568" max="13568" width="7.7109375" style="86" customWidth="1"/>
    <col min="13569" max="13569" width="7" style="86" customWidth="1"/>
    <col min="13570" max="13570" width="9.42578125" style="86" customWidth="1"/>
    <col min="13571" max="13571" width="8" style="86" customWidth="1"/>
    <col min="13572" max="13573" width="7.85546875" style="86" customWidth="1"/>
    <col min="13574" max="13575" width="7" style="86" customWidth="1"/>
    <col min="13576" max="13576" width="6.85546875" style="86" customWidth="1"/>
    <col min="13577" max="13577" width="7.7109375" style="86" customWidth="1"/>
    <col min="13578" max="13578" width="7.85546875" style="86" customWidth="1"/>
    <col min="13579" max="13579" width="9.28515625" style="86" customWidth="1"/>
    <col min="13580" max="13580" width="9.140625" style="86" customWidth="1"/>
    <col min="13581" max="13581" width="8.42578125" style="86" customWidth="1"/>
    <col min="13582" max="13582" width="5.7109375" style="86" customWidth="1"/>
    <col min="13583" max="13583" width="7.7109375" style="86" customWidth="1"/>
    <col min="13584" max="13584" width="8.5703125" style="86" customWidth="1"/>
    <col min="13585" max="13585" width="8.42578125" style="86" customWidth="1"/>
    <col min="13586" max="13586" width="9.140625" style="86" customWidth="1"/>
    <col min="13587" max="13587" width="6" style="86" customWidth="1"/>
    <col min="13588" max="13588" width="7" style="86" customWidth="1"/>
    <col min="13589" max="13589" width="9.140625" style="86" customWidth="1"/>
    <col min="13590" max="13821" width="9.140625" style="86"/>
    <col min="13822" max="13822" width="4.28515625" style="86" customWidth="1"/>
    <col min="13823" max="13823" width="24.5703125" style="86" customWidth="1"/>
    <col min="13824" max="13824" width="7.7109375" style="86" customWidth="1"/>
    <col min="13825" max="13825" width="7" style="86" customWidth="1"/>
    <col min="13826" max="13826" width="9.42578125" style="86" customWidth="1"/>
    <col min="13827" max="13827" width="8" style="86" customWidth="1"/>
    <col min="13828" max="13829" width="7.85546875" style="86" customWidth="1"/>
    <col min="13830" max="13831" width="7" style="86" customWidth="1"/>
    <col min="13832" max="13832" width="6.85546875" style="86" customWidth="1"/>
    <col min="13833" max="13833" width="7.7109375" style="86" customWidth="1"/>
    <col min="13834" max="13834" width="7.85546875" style="86" customWidth="1"/>
    <col min="13835" max="13835" width="9.28515625" style="86" customWidth="1"/>
    <col min="13836" max="13836" width="9.140625" style="86" customWidth="1"/>
    <col min="13837" max="13837" width="8.42578125" style="86" customWidth="1"/>
    <col min="13838" max="13838" width="5.7109375" style="86" customWidth="1"/>
    <col min="13839" max="13839" width="7.7109375" style="86" customWidth="1"/>
    <col min="13840" max="13840" width="8.5703125" style="86" customWidth="1"/>
    <col min="13841" max="13841" width="8.42578125" style="86" customWidth="1"/>
    <col min="13842" max="13842" width="9.140625" style="86" customWidth="1"/>
    <col min="13843" max="13843" width="6" style="86" customWidth="1"/>
    <col min="13844" max="13844" width="7" style="86" customWidth="1"/>
    <col min="13845" max="13845" width="9.140625" style="86" customWidth="1"/>
    <col min="13846" max="14077" width="9.140625" style="86"/>
    <col min="14078" max="14078" width="4.28515625" style="86" customWidth="1"/>
    <col min="14079" max="14079" width="24.5703125" style="86" customWidth="1"/>
    <col min="14080" max="14080" width="7.7109375" style="86" customWidth="1"/>
    <col min="14081" max="14081" width="7" style="86" customWidth="1"/>
    <col min="14082" max="14082" width="9.42578125" style="86" customWidth="1"/>
    <col min="14083" max="14083" width="8" style="86" customWidth="1"/>
    <col min="14084" max="14085" width="7.85546875" style="86" customWidth="1"/>
    <col min="14086" max="14087" width="7" style="86" customWidth="1"/>
    <col min="14088" max="14088" width="6.85546875" style="86" customWidth="1"/>
    <col min="14089" max="14089" width="7.7109375" style="86" customWidth="1"/>
    <col min="14090" max="14090" width="7.85546875" style="86" customWidth="1"/>
    <col min="14091" max="14091" width="9.28515625" style="86" customWidth="1"/>
    <col min="14092" max="14092" width="9.140625" style="86" customWidth="1"/>
    <col min="14093" max="14093" width="8.42578125" style="86" customWidth="1"/>
    <col min="14094" max="14094" width="5.7109375" style="86" customWidth="1"/>
    <col min="14095" max="14095" width="7.7109375" style="86" customWidth="1"/>
    <col min="14096" max="14096" width="8.5703125" style="86" customWidth="1"/>
    <col min="14097" max="14097" width="8.42578125" style="86" customWidth="1"/>
    <col min="14098" max="14098" width="9.140625" style="86" customWidth="1"/>
    <col min="14099" max="14099" width="6" style="86" customWidth="1"/>
    <col min="14100" max="14100" width="7" style="86" customWidth="1"/>
    <col min="14101" max="14101" width="9.140625" style="86" customWidth="1"/>
    <col min="14102" max="14333" width="9.140625" style="86"/>
    <col min="14334" max="14334" width="4.28515625" style="86" customWidth="1"/>
    <col min="14335" max="14335" width="24.5703125" style="86" customWidth="1"/>
    <col min="14336" max="14336" width="7.7109375" style="86" customWidth="1"/>
    <col min="14337" max="14337" width="7" style="86" customWidth="1"/>
    <col min="14338" max="14338" width="9.42578125" style="86" customWidth="1"/>
    <col min="14339" max="14339" width="8" style="86" customWidth="1"/>
    <col min="14340" max="14341" width="7.85546875" style="86" customWidth="1"/>
    <col min="14342" max="14343" width="7" style="86" customWidth="1"/>
    <col min="14344" max="14344" width="6.85546875" style="86" customWidth="1"/>
    <col min="14345" max="14345" width="7.7109375" style="86" customWidth="1"/>
    <col min="14346" max="14346" width="7.85546875" style="86" customWidth="1"/>
    <col min="14347" max="14347" width="9.28515625" style="86" customWidth="1"/>
    <col min="14348" max="14348" width="9.140625" style="86" customWidth="1"/>
    <col min="14349" max="14349" width="8.42578125" style="86" customWidth="1"/>
    <col min="14350" max="14350" width="5.7109375" style="86" customWidth="1"/>
    <col min="14351" max="14351" width="7.7109375" style="86" customWidth="1"/>
    <col min="14352" max="14352" width="8.5703125" style="86" customWidth="1"/>
    <col min="14353" max="14353" width="8.42578125" style="86" customWidth="1"/>
    <col min="14354" max="14354" width="9.140625" style="86" customWidth="1"/>
    <col min="14355" max="14355" width="6" style="86" customWidth="1"/>
    <col min="14356" max="14356" width="7" style="86" customWidth="1"/>
    <col min="14357" max="14357" width="9.140625" style="86" customWidth="1"/>
    <col min="14358" max="14589" width="9.140625" style="86"/>
    <col min="14590" max="14590" width="4.28515625" style="86" customWidth="1"/>
    <col min="14591" max="14591" width="24.5703125" style="86" customWidth="1"/>
    <col min="14592" max="14592" width="7.7109375" style="86" customWidth="1"/>
    <col min="14593" max="14593" width="7" style="86" customWidth="1"/>
    <col min="14594" max="14594" width="9.42578125" style="86" customWidth="1"/>
    <col min="14595" max="14595" width="8" style="86" customWidth="1"/>
    <col min="14596" max="14597" width="7.85546875" style="86" customWidth="1"/>
    <col min="14598" max="14599" width="7" style="86" customWidth="1"/>
    <col min="14600" max="14600" width="6.85546875" style="86" customWidth="1"/>
    <col min="14601" max="14601" width="7.7109375" style="86" customWidth="1"/>
    <col min="14602" max="14602" width="7.85546875" style="86" customWidth="1"/>
    <col min="14603" max="14603" width="9.28515625" style="86" customWidth="1"/>
    <col min="14604" max="14604" width="9.140625" style="86" customWidth="1"/>
    <col min="14605" max="14605" width="8.42578125" style="86" customWidth="1"/>
    <col min="14606" max="14606" width="5.7109375" style="86" customWidth="1"/>
    <col min="14607" max="14607" width="7.7109375" style="86" customWidth="1"/>
    <col min="14608" max="14608" width="8.5703125" style="86" customWidth="1"/>
    <col min="14609" max="14609" width="8.42578125" style="86" customWidth="1"/>
    <col min="14610" max="14610" width="9.140625" style="86" customWidth="1"/>
    <col min="14611" max="14611" width="6" style="86" customWidth="1"/>
    <col min="14612" max="14612" width="7" style="86" customWidth="1"/>
    <col min="14613" max="14613" width="9.140625" style="86" customWidth="1"/>
    <col min="14614" max="14845" width="9.140625" style="86"/>
    <col min="14846" max="14846" width="4.28515625" style="86" customWidth="1"/>
    <col min="14847" max="14847" width="24.5703125" style="86" customWidth="1"/>
    <col min="14848" max="14848" width="7.7109375" style="86" customWidth="1"/>
    <col min="14849" max="14849" width="7" style="86" customWidth="1"/>
    <col min="14850" max="14850" width="9.42578125" style="86" customWidth="1"/>
    <col min="14851" max="14851" width="8" style="86" customWidth="1"/>
    <col min="14852" max="14853" width="7.85546875" style="86" customWidth="1"/>
    <col min="14854" max="14855" width="7" style="86" customWidth="1"/>
    <col min="14856" max="14856" width="6.85546875" style="86" customWidth="1"/>
    <col min="14857" max="14857" width="7.7109375" style="86" customWidth="1"/>
    <col min="14858" max="14858" width="7.85546875" style="86" customWidth="1"/>
    <col min="14859" max="14859" width="9.28515625" style="86" customWidth="1"/>
    <col min="14860" max="14860" width="9.140625" style="86" customWidth="1"/>
    <col min="14861" max="14861" width="8.42578125" style="86" customWidth="1"/>
    <col min="14862" max="14862" width="5.7109375" style="86" customWidth="1"/>
    <col min="14863" max="14863" width="7.7109375" style="86" customWidth="1"/>
    <col min="14864" max="14864" width="8.5703125" style="86" customWidth="1"/>
    <col min="14865" max="14865" width="8.42578125" style="86" customWidth="1"/>
    <col min="14866" max="14866" width="9.140625" style="86" customWidth="1"/>
    <col min="14867" max="14867" width="6" style="86" customWidth="1"/>
    <col min="14868" max="14868" width="7" style="86" customWidth="1"/>
    <col min="14869" max="14869" width="9.140625" style="86" customWidth="1"/>
    <col min="14870" max="15101" width="9.140625" style="86"/>
    <col min="15102" max="15102" width="4.28515625" style="86" customWidth="1"/>
    <col min="15103" max="15103" width="24.5703125" style="86" customWidth="1"/>
    <col min="15104" max="15104" width="7.7109375" style="86" customWidth="1"/>
    <col min="15105" max="15105" width="7" style="86" customWidth="1"/>
    <col min="15106" max="15106" width="9.42578125" style="86" customWidth="1"/>
    <col min="15107" max="15107" width="8" style="86" customWidth="1"/>
    <col min="15108" max="15109" width="7.85546875" style="86" customWidth="1"/>
    <col min="15110" max="15111" width="7" style="86" customWidth="1"/>
    <col min="15112" max="15112" width="6.85546875" style="86" customWidth="1"/>
    <col min="15113" max="15113" width="7.7109375" style="86" customWidth="1"/>
    <col min="15114" max="15114" width="7.85546875" style="86" customWidth="1"/>
    <col min="15115" max="15115" width="9.28515625" style="86" customWidth="1"/>
    <col min="15116" max="15116" width="9.140625" style="86" customWidth="1"/>
    <col min="15117" max="15117" width="8.42578125" style="86" customWidth="1"/>
    <col min="15118" max="15118" width="5.7109375" style="86" customWidth="1"/>
    <col min="15119" max="15119" width="7.7109375" style="86" customWidth="1"/>
    <col min="15120" max="15120" width="8.5703125" style="86" customWidth="1"/>
    <col min="15121" max="15121" width="8.42578125" style="86" customWidth="1"/>
    <col min="15122" max="15122" width="9.140625" style="86" customWidth="1"/>
    <col min="15123" max="15123" width="6" style="86" customWidth="1"/>
    <col min="15124" max="15124" width="7" style="86" customWidth="1"/>
    <col min="15125" max="15125" width="9.140625" style="86" customWidth="1"/>
    <col min="15126" max="15357" width="9.140625" style="86"/>
    <col min="15358" max="15358" width="4.28515625" style="86" customWidth="1"/>
    <col min="15359" max="15359" width="24.5703125" style="86" customWidth="1"/>
    <col min="15360" max="15360" width="7.7109375" style="86" customWidth="1"/>
    <col min="15361" max="15361" width="7" style="86" customWidth="1"/>
    <col min="15362" max="15362" width="9.42578125" style="86" customWidth="1"/>
    <col min="15363" max="15363" width="8" style="86" customWidth="1"/>
    <col min="15364" max="15365" width="7.85546875" style="86" customWidth="1"/>
    <col min="15366" max="15367" width="7" style="86" customWidth="1"/>
    <col min="15368" max="15368" width="6.85546875" style="86" customWidth="1"/>
    <col min="15369" max="15369" width="7.7109375" style="86" customWidth="1"/>
    <col min="15370" max="15370" width="7.85546875" style="86" customWidth="1"/>
    <col min="15371" max="15371" width="9.28515625" style="86" customWidth="1"/>
    <col min="15372" max="15372" width="9.140625" style="86" customWidth="1"/>
    <col min="15373" max="15373" width="8.42578125" style="86" customWidth="1"/>
    <col min="15374" max="15374" width="5.7109375" style="86" customWidth="1"/>
    <col min="15375" max="15375" width="7.7109375" style="86" customWidth="1"/>
    <col min="15376" max="15376" width="8.5703125" style="86" customWidth="1"/>
    <col min="15377" max="15377" width="8.42578125" style="86" customWidth="1"/>
    <col min="15378" max="15378" width="9.140625" style="86" customWidth="1"/>
    <col min="15379" max="15379" width="6" style="86" customWidth="1"/>
    <col min="15380" max="15380" width="7" style="86" customWidth="1"/>
    <col min="15381" max="15381" width="9.140625" style="86" customWidth="1"/>
    <col min="15382" max="15613" width="9.140625" style="86"/>
    <col min="15614" max="15614" width="4.28515625" style="86" customWidth="1"/>
    <col min="15615" max="15615" width="24.5703125" style="86" customWidth="1"/>
    <col min="15616" max="15616" width="7.7109375" style="86" customWidth="1"/>
    <col min="15617" max="15617" width="7" style="86" customWidth="1"/>
    <col min="15618" max="15618" width="9.42578125" style="86" customWidth="1"/>
    <col min="15619" max="15619" width="8" style="86" customWidth="1"/>
    <col min="15620" max="15621" width="7.85546875" style="86" customWidth="1"/>
    <col min="15622" max="15623" width="7" style="86" customWidth="1"/>
    <col min="15624" max="15624" width="6.85546875" style="86" customWidth="1"/>
    <col min="15625" max="15625" width="7.7109375" style="86" customWidth="1"/>
    <col min="15626" max="15626" width="7.85546875" style="86" customWidth="1"/>
    <col min="15627" max="15627" width="9.28515625" style="86" customWidth="1"/>
    <col min="15628" max="15628" width="9.140625" style="86" customWidth="1"/>
    <col min="15629" max="15629" width="8.42578125" style="86" customWidth="1"/>
    <col min="15630" max="15630" width="5.7109375" style="86" customWidth="1"/>
    <col min="15631" max="15631" width="7.7109375" style="86" customWidth="1"/>
    <col min="15632" max="15632" width="8.5703125" style="86" customWidth="1"/>
    <col min="15633" max="15633" width="8.42578125" style="86" customWidth="1"/>
    <col min="15634" max="15634" width="9.140625" style="86" customWidth="1"/>
    <col min="15635" max="15635" width="6" style="86" customWidth="1"/>
    <col min="15636" max="15636" width="7" style="86" customWidth="1"/>
    <col min="15637" max="15637" width="9.140625" style="86" customWidth="1"/>
    <col min="15638" max="15869" width="9.140625" style="86"/>
    <col min="15870" max="15870" width="4.28515625" style="86" customWidth="1"/>
    <col min="15871" max="15871" width="24.5703125" style="86" customWidth="1"/>
    <col min="15872" max="15872" width="7.7109375" style="86" customWidth="1"/>
    <col min="15873" max="15873" width="7" style="86" customWidth="1"/>
    <col min="15874" max="15874" width="9.42578125" style="86" customWidth="1"/>
    <col min="15875" max="15875" width="8" style="86" customWidth="1"/>
    <col min="15876" max="15877" width="7.85546875" style="86" customWidth="1"/>
    <col min="15878" max="15879" width="7" style="86" customWidth="1"/>
    <col min="15880" max="15880" width="6.85546875" style="86" customWidth="1"/>
    <col min="15881" max="15881" width="7.7109375" style="86" customWidth="1"/>
    <col min="15882" max="15882" width="7.85546875" style="86" customWidth="1"/>
    <col min="15883" max="15883" width="9.28515625" style="86" customWidth="1"/>
    <col min="15884" max="15884" width="9.140625" style="86" customWidth="1"/>
    <col min="15885" max="15885" width="8.42578125" style="86" customWidth="1"/>
    <col min="15886" max="15886" width="5.7109375" style="86" customWidth="1"/>
    <col min="15887" max="15887" width="7.7109375" style="86" customWidth="1"/>
    <col min="15888" max="15888" width="8.5703125" style="86" customWidth="1"/>
    <col min="15889" max="15889" width="8.42578125" style="86" customWidth="1"/>
    <col min="15890" max="15890" width="9.140625" style="86" customWidth="1"/>
    <col min="15891" max="15891" width="6" style="86" customWidth="1"/>
    <col min="15892" max="15892" width="7" style="86" customWidth="1"/>
    <col min="15893" max="15893" width="9.140625" style="86" customWidth="1"/>
    <col min="15894" max="16125" width="9.140625" style="86"/>
    <col min="16126" max="16126" width="4.28515625" style="86" customWidth="1"/>
    <col min="16127" max="16127" width="24.5703125" style="86" customWidth="1"/>
    <col min="16128" max="16128" width="7.7109375" style="86" customWidth="1"/>
    <col min="16129" max="16129" width="7" style="86" customWidth="1"/>
    <col min="16130" max="16130" width="9.42578125" style="86" customWidth="1"/>
    <col min="16131" max="16131" width="8" style="86" customWidth="1"/>
    <col min="16132" max="16133" width="7.85546875" style="86" customWidth="1"/>
    <col min="16134" max="16135" width="7" style="86" customWidth="1"/>
    <col min="16136" max="16136" width="6.85546875" style="86" customWidth="1"/>
    <col min="16137" max="16137" width="7.7109375" style="86" customWidth="1"/>
    <col min="16138" max="16138" width="7.85546875" style="86" customWidth="1"/>
    <col min="16139" max="16139" width="9.28515625" style="86" customWidth="1"/>
    <col min="16140" max="16140" width="9.140625" style="86" customWidth="1"/>
    <col min="16141" max="16141" width="8.42578125" style="86" customWidth="1"/>
    <col min="16142" max="16142" width="5.7109375" style="86" customWidth="1"/>
    <col min="16143" max="16143" width="7.7109375" style="86" customWidth="1"/>
    <col min="16144" max="16144" width="8.5703125" style="86" customWidth="1"/>
    <col min="16145" max="16145" width="8.42578125" style="86" customWidth="1"/>
    <col min="16146" max="16146" width="9.140625" style="86" customWidth="1"/>
    <col min="16147" max="16147" width="6" style="86" customWidth="1"/>
    <col min="16148" max="16148" width="7" style="86" customWidth="1"/>
    <col min="16149" max="16149" width="9.140625" style="86" customWidth="1"/>
    <col min="16150" max="16384" width="9.140625" style="86"/>
  </cols>
  <sheetData>
    <row r="1" spans="1:26">
      <c r="K1" s="7" t="s">
        <v>203</v>
      </c>
      <c r="P1" s="7"/>
      <c r="V1" s="7"/>
    </row>
    <row r="2" spans="1:26">
      <c r="K2" s="7" t="s">
        <v>144</v>
      </c>
      <c r="P2" s="7"/>
      <c r="V2" s="7"/>
    </row>
    <row r="3" spans="1:26">
      <c r="K3" s="7" t="s">
        <v>87</v>
      </c>
      <c r="P3" s="7"/>
      <c r="V3" s="7"/>
    </row>
    <row r="4" spans="1:26">
      <c r="K4" s="7" t="s">
        <v>134</v>
      </c>
      <c r="V4" s="7"/>
    </row>
    <row r="6" spans="1:26" s="7" customFormat="1">
      <c r="A6" s="82"/>
      <c r="B6" s="404" t="s">
        <v>88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  <c r="X6" s="405"/>
      <c r="Y6" s="405"/>
      <c r="Z6" s="85"/>
    </row>
    <row r="7" spans="1:26" s="7" customFormat="1" ht="15" customHeight="1">
      <c r="A7" s="82"/>
      <c r="B7" s="83"/>
      <c r="C7" s="84"/>
      <c r="D7" s="84"/>
      <c r="E7" s="406" t="s">
        <v>89</v>
      </c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85"/>
      <c r="W7" s="85"/>
      <c r="Y7" s="85"/>
      <c r="Z7" s="85"/>
    </row>
    <row r="8" spans="1:26" s="7" customFormat="1">
      <c r="A8" s="82"/>
      <c r="B8" s="83"/>
      <c r="C8" s="84"/>
      <c r="D8" s="84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  <c r="W8" s="85"/>
      <c r="X8" s="85" t="s">
        <v>90</v>
      </c>
      <c r="Y8" s="85"/>
      <c r="Z8" s="85"/>
    </row>
    <row r="9" spans="1:26">
      <c r="A9" s="386" t="s">
        <v>91</v>
      </c>
      <c r="B9" s="387" t="s">
        <v>92</v>
      </c>
      <c r="C9" s="388" t="s">
        <v>93</v>
      </c>
      <c r="D9" s="89"/>
      <c r="E9" s="89"/>
      <c r="F9" s="408" t="s">
        <v>94</v>
      </c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</row>
    <row r="10" spans="1:26" ht="15">
      <c r="A10" s="386"/>
      <c r="B10" s="387"/>
      <c r="C10" s="387"/>
      <c r="D10" s="389">
        <v>600</v>
      </c>
      <c r="E10" s="391"/>
      <c r="F10" s="390"/>
      <c r="G10" s="389">
        <v>750</v>
      </c>
      <c r="H10" s="391"/>
      <c r="I10" s="391"/>
      <c r="J10" s="391"/>
      <c r="K10" s="390"/>
      <c r="L10" s="383">
        <v>754</v>
      </c>
      <c r="M10" s="383"/>
      <c r="N10" s="383"/>
      <c r="O10" s="383"/>
      <c r="P10" s="383">
        <v>900</v>
      </c>
      <c r="Q10" s="383"/>
      <c r="R10" s="383"/>
      <c r="S10" s="383"/>
      <c r="T10" s="389">
        <v>921</v>
      </c>
      <c r="U10" s="402"/>
      <c r="V10" s="402"/>
      <c r="W10" s="403"/>
      <c r="X10" s="383">
        <v>926</v>
      </c>
      <c r="Y10" s="383"/>
      <c r="Z10" s="383"/>
    </row>
    <row r="11" spans="1:26" ht="15">
      <c r="A11" s="386"/>
      <c r="B11" s="387"/>
      <c r="C11" s="387"/>
      <c r="D11" s="137">
        <v>60014</v>
      </c>
      <c r="E11" s="395">
        <v>60016</v>
      </c>
      <c r="F11" s="390"/>
      <c r="G11" s="389">
        <v>75075</v>
      </c>
      <c r="H11" s="390"/>
      <c r="I11" s="389">
        <v>75095</v>
      </c>
      <c r="J11" s="401"/>
      <c r="K11" s="390"/>
      <c r="L11" s="383">
        <v>75412</v>
      </c>
      <c r="M11" s="383"/>
      <c r="N11" s="383"/>
      <c r="O11" s="383"/>
      <c r="P11" s="383">
        <v>90003</v>
      </c>
      <c r="Q11" s="383"/>
      <c r="R11" s="383">
        <v>90004</v>
      </c>
      <c r="S11" s="384"/>
      <c r="T11" s="389">
        <v>92109</v>
      </c>
      <c r="U11" s="402"/>
      <c r="V11" s="403"/>
      <c r="W11" s="91">
        <v>92195</v>
      </c>
      <c r="X11" s="383">
        <v>92695</v>
      </c>
      <c r="Y11" s="383"/>
      <c r="Z11" s="383"/>
    </row>
    <row r="12" spans="1:26">
      <c r="A12" s="386"/>
      <c r="B12" s="387"/>
      <c r="C12" s="387"/>
      <c r="D12" s="92">
        <v>6050</v>
      </c>
      <c r="E12" s="92">
        <v>4270</v>
      </c>
      <c r="F12" s="135">
        <v>6050</v>
      </c>
      <c r="G12" s="135">
        <v>4210</v>
      </c>
      <c r="H12" s="135">
        <v>4300</v>
      </c>
      <c r="I12" s="135">
        <v>4210</v>
      </c>
      <c r="J12" s="135">
        <v>4260</v>
      </c>
      <c r="K12" s="135">
        <v>6060</v>
      </c>
      <c r="L12" s="93">
        <v>4210</v>
      </c>
      <c r="M12" s="93">
        <v>4270</v>
      </c>
      <c r="N12" s="93">
        <v>4300</v>
      </c>
      <c r="O12" s="93">
        <v>6060</v>
      </c>
      <c r="P12" s="93">
        <v>4210</v>
      </c>
      <c r="Q12" s="93">
        <v>4300</v>
      </c>
      <c r="R12" s="93">
        <v>4210</v>
      </c>
      <c r="S12" s="93">
        <v>4300</v>
      </c>
      <c r="T12" s="93">
        <v>4170</v>
      </c>
      <c r="U12" s="135">
        <v>4210</v>
      </c>
      <c r="V12" s="135">
        <v>4300</v>
      </c>
      <c r="W12" s="93">
        <v>4210</v>
      </c>
      <c r="X12" s="93">
        <v>4210</v>
      </c>
      <c r="Y12" s="93">
        <v>4300</v>
      </c>
      <c r="Z12" s="135">
        <v>6050</v>
      </c>
    </row>
    <row r="13" spans="1:26">
      <c r="A13" s="94">
        <v>1</v>
      </c>
      <c r="B13" s="94">
        <v>2</v>
      </c>
      <c r="C13" s="94">
        <v>3</v>
      </c>
      <c r="D13" s="95">
        <v>4</v>
      </c>
      <c r="E13" s="95">
        <v>5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  <c r="O13" s="95">
        <v>15</v>
      </c>
      <c r="P13" s="95">
        <v>16</v>
      </c>
      <c r="Q13" s="95">
        <v>17</v>
      </c>
      <c r="R13" s="95">
        <v>18</v>
      </c>
      <c r="S13" s="95">
        <v>19</v>
      </c>
      <c r="T13" s="95">
        <v>20</v>
      </c>
      <c r="U13" s="95">
        <v>21</v>
      </c>
      <c r="V13" s="95">
        <v>22</v>
      </c>
      <c r="W13" s="95">
        <v>23</v>
      </c>
      <c r="X13" s="95">
        <v>24</v>
      </c>
      <c r="Y13" s="95">
        <v>25</v>
      </c>
      <c r="Z13" s="95">
        <v>26</v>
      </c>
    </row>
    <row r="14" spans="1:26" s="99" customFormat="1" ht="12" hidden="1">
      <c r="A14" s="385">
        <v>1</v>
      </c>
      <c r="B14" s="96" t="s">
        <v>95</v>
      </c>
      <c r="C14" s="97">
        <f>C15+C16</f>
        <v>7524</v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idden="1">
      <c r="A15" s="385"/>
      <c r="B15" s="100" t="s">
        <v>96</v>
      </c>
      <c r="C15" s="98">
        <f>SUM(E15:Z15)</f>
        <v>400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400</v>
      </c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idden="1">
      <c r="A16" s="385"/>
      <c r="B16" s="100" t="s">
        <v>97</v>
      </c>
      <c r="C16" s="98">
        <f>SUM(E16:Z16)</f>
        <v>7124</v>
      </c>
      <c r="D16" s="98"/>
      <c r="E16" s="98">
        <v>7124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idden="1">
      <c r="A17" s="385">
        <v>2</v>
      </c>
      <c r="B17" s="96" t="s">
        <v>98</v>
      </c>
      <c r="C17" s="97">
        <f>C18+C19</f>
        <v>14777</v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idden="1">
      <c r="A18" s="385"/>
      <c r="B18" s="100" t="s">
        <v>99</v>
      </c>
      <c r="C18" s="98">
        <v>1500</v>
      </c>
      <c r="D18" s="98"/>
      <c r="E18" s="98"/>
      <c r="F18" s="98"/>
      <c r="G18" s="101">
        <v>0</v>
      </c>
      <c r="H18" s="101">
        <v>1500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101"/>
      <c r="X18" s="98"/>
      <c r="Y18" s="98"/>
      <c r="Z18" s="98"/>
    </row>
    <row r="19" spans="1:26" ht="24" hidden="1">
      <c r="A19" s="385"/>
      <c r="B19" s="100" t="s">
        <v>100</v>
      </c>
      <c r="C19" s="98">
        <f>SUM(E19:Z19)</f>
        <v>13277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>
        <v>11500</v>
      </c>
      <c r="P19" s="98">
        <v>1100</v>
      </c>
      <c r="Q19" s="98">
        <v>100</v>
      </c>
      <c r="R19" s="98"/>
      <c r="S19" s="98">
        <v>577</v>
      </c>
      <c r="T19" s="107" t="s">
        <v>135</v>
      </c>
      <c r="U19" s="107" t="s">
        <v>131</v>
      </c>
      <c r="V19" s="107"/>
      <c r="W19" s="98"/>
      <c r="X19" s="98"/>
      <c r="Y19" s="98"/>
      <c r="Z19" s="98"/>
    </row>
    <row r="20" spans="1:26" hidden="1">
      <c r="A20" s="385">
        <v>3</v>
      </c>
      <c r="B20" s="96" t="s">
        <v>101</v>
      </c>
      <c r="C20" s="97">
        <f>C21+C22</f>
        <v>18798</v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idden="1">
      <c r="A21" s="385"/>
      <c r="B21" s="102" t="s">
        <v>102</v>
      </c>
      <c r="C21" s="98">
        <f>SUM(E21:Z21)</f>
        <v>9300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101"/>
      <c r="X21" s="98"/>
      <c r="Y21" s="98"/>
      <c r="Z21" s="98">
        <v>9300</v>
      </c>
    </row>
    <row r="22" spans="1:26" ht="24" hidden="1">
      <c r="A22" s="385"/>
      <c r="B22" s="100" t="s">
        <v>103</v>
      </c>
      <c r="C22" s="98">
        <f>SUM(E22:Z22)</f>
        <v>9498</v>
      </c>
      <c r="D22" s="98"/>
      <c r="E22" s="98"/>
      <c r="F22" s="98"/>
      <c r="G22" s="98">
        <v>248</v>
      </c>
      <c r="H22" s="98"/>
      <c r="I22" s="98"/>
      <c r="J22" s="98"/>
      <c r="K22" s="98"/>
      <c r="L22" s="98">
        <v>2000</v>
      </c>
      <c r="M22" s="98"/>
      <c r="N22" s="98">
        <v>4000</v>
      </c>
      <c r="O22" s="98"/>
      <c r="P22" s="103">
        <v>3250</v>
      </c>
      <c r="Q22" s="104"/>
      <c r="R22" s="104"/>
      <c r="S22" s="104"/>
      <c r="T22" s="104"/>
      <c r="U22" s="98"/>
      <c r="V22" s="98"/>
      <c r="W22" s="98"/>
      <c r="X22" s="98"/>
      <c r="Y22" s="98"/>
      <c r="Z22" s="98"/>
    </row>
    <row r="23" spans="1:26">
      <c r="A23" s="385">
        <v>4</v>
      </c>
      <c r="B23" s="96" t="s">
        <v>104</v>
      </c>
      <c r="C23" s="97">
        <f>C24+C25</f>
        <v>13334</v>
      </c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>
      <c r="A24" s="385"/>
      <c r="B24" s="105" t="s">
        <v>105</v>
      </c>
      <c r="C24" s="98">
        <v>500</v>
      </c>
      <c r="D24" s="98"/>
      <c r="E24" s="97"/>
      <c r="F24" s="98"/>
      <c r="G24" s="101">
        <v>500</v>
      </c>
      <c r="H24" s="106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36">
      <c r="A25" s="385"/>
      <c r="B25" s="100" t="s">
        <v>103</v>
      </c>
      <c r="C25" s="98">
        <f>SUM(E25:Z25)</f>
        <v>12834</v>
      </c>
      <c r="D25" s="98"/>
      <c r="E25" s="98">
        <v>3834</v>
      </c>
      <c r="F25" s="98"/>
      <c r="G25" s="98"/>
      <c r="H25" s="98"/>
      <c r="I25" s="98"/>
      <c r="J25" s="98"/>
      <c r="K25" s="98">
        <v>4500</v>
      </c>
      <c r="L25" s="98">
        <v>1500</v>
      </c>
      <c r="M25" s="98"/>
      <c r="N25" s="98"/>
      <c r="O25" s="98"/>
      <c r="P25" s="98">
        <v>2000</v>
      </c>
      <c r="Q25" s="98"/>
      <c r="R25" s="107" t="s">
        <v>137</v>
      </c>
      <c r="S25" s="107" t="s">
        <v>136</v>
      </c>
      <c r="T25" s="98"/>
      <c r="U25" s="98"/>
      <c r="V25" s="98"/>
      <c r="W25" s="98"/>
      <c r="X25" s="98"/>
      <c r="Y25" s="98">
        <v>1000</v>
      </c>
      <c r="Z25" s="98"/>
    </row>
    <row r="26" spans="1:26" hidden="1">
      <c r="A26" s="385">
        <v>5</v>
      </c>
      <c r="B26" s="96" t="s">
        <v>106</v>
      </c>
      <c r="C26" s="97">
        <f>C27+C28+C29</f>
        <v>12425</v>
      </c>
      <c r="D26" s="97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idden="1">
      <c r="A27" s="385"/>
      <c r="B27" s="100" t="s">
        <v>105</v>
      </c>
      <c r="C27" s="98">
        <v>1800</v>
      </c>
      <c r="D27" s="98"/>
      <c r="E27" s="98"/>
      <c r="F27" s="98"/>
      <c r="G27" s="107" t="s">
        <v>132</v>
      </c>
      <c r="H27" s="107" t="s">
        <v>133</v>
      </c>
      <c r="I27" s="98"/>
      <c r="J27" s="98">
        <v>500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idden="1">
      <c r="A28" s="385"/>
      <c r="B28" s="100" t="s">
        <v>107</v>
      </c>
      <c r="C28" s="98">
        <f t="shared" ref="C28:C29" si="0">SUM(E28:Z28)</f>
        <v>600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>
        <v>600</v>
      </c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idden="1">
      <c r="A29" s="385"/>
      <c r="B29" s="100" t="s">
        <v>108</v>
      </c>
      <c r="C29" s="98">
        <f t="shared" si="0"/>
        <v>10025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>
        <v>10025</v>
      </c>
    </row>
    <row r="30" spans="1:26">
      <c r="A30" s="385">
        <v>6</v>
      </c>
      <c r="B30" s="96" t="s">
        <v>109</v>
      </c>
      <c r="C30" s="97">
        <f>C31+C32</f>
        <v>10648</v>
      </c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>
      <c r="A31" s="385"/>
      <c r="B31" s="100" t="s">
        <v>99</v>
      </c>
      <c r="C31" s="98">
        <f>SUM(E31:Z31)</f>
        <v>500</v>
      </c>
      <c r="D31" s="98"/>
      <c r="E31" s="98"/>
      <c r="F31" s="98"/>
      <c r="G31" s="98"/>
      <c r="H31" s="98">
        <v>500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107"/>
      <c r="X31" s="98"/>
      <c r="Y31" s="98"/>
      <c r="Z31" s="98"/>
    </row>
    <row r="32" spans="1:26" ht="36.75" customHeight="1">
      <c r="A32" s="385"/>
      <c r="B32" s="100" t="s">
        <v>110</v>
      </c>
      <c r="C32" s="98">
        <f t="shared" ref="C32" si="1">SUM(E32:Z32)</f>
        <v>10148</v>
      </c>
      <c r="D32" s="98"/>
      <c r="E32" s="98"/>
      <c r="F32" s="98"/>
      <c r="G32" s="98"/>
      <c r="H32" s="98"/>
      <c r="I32" s="98"/>
      <c r="J32" s="98"/>
      <c r="K32" s="98"/>
      <c r="L32" s="98">
        <v>1200</v>
      </c>
      <c r="M32" s="98"/>
      <c r="N32" s="98"/>
      <c r="O32" s="98"/>
      <c r="P32" s="98">
        <v>550</v>
      </c>
      <c r="Q32" s="98"/>
      <c r="R32" s="107" t="s">
        <v>143</v>
      </c>
      <c r="S32" s="107" t="s">
        <v>138</v>
      </c>
      <c r="T32" s="98"/>
      <c r="U32" s="98"/>
      <c r="V32" s="98"/>
      <c r="W32" s="107"/>
      <c r="X32" s="98"/>
      <c r="Y32" s="98"/>
      <c r="Z32" s="98">
        <v>8398</v>
      </c>
    </row>
    <row r="33" spans="1:26" ht="15" hidden="1">
      <c r="A33" s="386" t="s">
        <v>91</v>
      </c>
      <c r="B33" s="387" t="s">
        <v>92</v>
      </c>
      <c r="C33" s="388" t="s">
        <v>93</v>
      </c>
      <c r="D33" s="392" t="s">
        <v>94</v>
      </c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4"/>
    </row>
    <row r="34" spans="1:26" ht="15" hidden="1">
      <c r="A34" s="386"/>
      <c r="B34" s="387"/>
      <c r="C34" s="387"/>
      <c r="D34" s="137">
        <v>600</v>
      </c>
      <c r="E34" s="389">
        <v>600</v>
      </c>
      <c r="F34" s="390"/>
      <c r="G34" s="389">
        <v>750</v>
      </c>
      <c r="H34" s="391"/>
      <c r="I34" s="391"/>
      <c r="J34" s="391"/>
      <c r="K34" s="390"/>
      <c r="L34" s="383">
        <v>754</v>
      </c>
      <c r="M34" s="383"/>
      <c r="N34" s="383"/>
      <c r="O34" s="383"/>
      <c r="P34" s="383">
        <v>900</v>
      </c>
      <c r="Q34" s="383"/>
      <c r="R34" s="383"/>
      <c r="S34" s="383"/>
      <c r="T34" s="138"/>
      <c r="U34" s="389">
        <v>921</v>
      </c>
      <c r="V34" s="391"/>
      <c r="W34" s="390"/>
      <c r="X34" s="383">
        <v>926</v>
      </c>
      <c r="Y34" s="383"/>
      <c r="Z34" s="383"/>
    </row>
    <row r="35" spans="1:26" ht="15" hidden="1">
      <c r="A35" s="386"/>
      <c r="B35" s="387"/>
      <c r="C35" s="387"/>
      <c r="D35" s="92">
        <v>60014</v>
      </c>
      <c r="E35" s="395">
        <v>60016</v>
      </c>
      <c r="F35" s="390"/>
      <c r="G35" s="389">
        <v>75075</v>
      </c>
      <c r="H35" s="390"/>
      <c r="I35" s="389">
        <v>75095</v>
      </c>
      <c r="J35" s="401"/>
      <c r="K35" s="390"/>
      <c r="L35" s="383">
        <v>75412</v>
      </c>
      <c r="M35" s="383"/>
      <c r="N35" s="383"/>
      <c r="O35" s="383"/>
      <c r="P35" s="383">
        <v>90003</v>
      </c>
      <c r="Q35" s="383"/>
      <c r="R35" s="383">
        <v>90004</v>
      </c>
      <c r="S35" s="384"/>
      <c r="T35" s="136"/>
      <c r="U35" s="383">
        <v>92109</v>
      </c>
      <c r="V35" s="384"/>
      <c r="W35" s="91">
        <v>92195</v>
      </c>
      <c r="X35" s="383">
        <v>92695</v>
      </c>
      <c r="Y35" s="383"/>
      <c r="Z35" s="383"/>
    </row>
    <row r="36" spans="1:26" hidden="1">
      <c r="A36" s="386"/>
      <c r="B36" s="387"/>
      <c r="C36" s="387"/>
      <c r="D36" s="92">
        <v>6050</v>
      </c>
      <c r="E36" s="92">
        <v>4270</v>
      </c>
      <c r="F36" s="135">
        <v>6050</v>
      </c>
      <c r="G36" s="135">
        <v>4210</v>
      </c>
      <c r="H36" s="135">
        <v>4300</v>
      </c>
      <c r="I36" s="135">
        <v>4210</v>
      </c>
      <c r="J36" s="135">
        <v>4260</v>
      </c>
      <c r="K36" s="135">
        <v>6060</v>
      </c>
      <c r="L36" s="93">
        <v>4210</v>
      </c>
      <c r="M36" s="93">
        <v>4270</v>
      </c>
      <c r="N36" s="108">
        <v>4300</v>
      </c>
      <c r="O36" s="93">
        <v>6060</v>
      </c>
      <c r="P36" s="93">
        <v>4210</v>
      </c>
      <c r="Q36" s="93">
        <v>4300</v>
      </c>
      <c r="R36" s="93">
        <v>4210</v>
      </c>
      <c r="S36" s="93">
        <v>4300</v>
      </c>
      <c r="T36" s="93">
        <v>4170</v>
      </c>
      <c r="U36" s="135">
        <v>4210</v>
      </c>
      <c r="V36" s="135">
        <v>4300</v>
      </c>
      <c r="W36" s="93">
        <v>4210</v>
      </c>
      <c r="X36" s="93">
        <v>4210</v>
      </c>
      <c r="Y36" s="93">
        <v>4300</v>
      </c>
      <c r="Z36" s="93">
        <v>6050</v>
      </c>
    </row>
    <row r="37" spans="1:26" s="140" customFormat="1" ht="11.25" hidden="1">
      <c r="A37" s="95">
        <v>1</v>
      </c>
      <c r="B37" s="95">
        <v>2</v>
      </c>
      <c r="C37" s="95">
        <v>3</v>
      </c>
      <c r="D37" s="95">
        <v>4</v>
      </c>
      <c r="E37" s="95">
        <v>5</v>
      </c>
      <c r="F37" s="95">
        <v>6</v>
      </c>
      <c r="G37" s="95">
        <v>7</v>
      </c>
      <c r="H37" s="95">
        <v>8</v>
      </c>
      <c r="I37" s="95">
        <v>9</v>
      </c>
      <c r="J37" s="95">
        <v>10</v>
      </c>
      <c r="K37" s="95">
        <v>11</v>
      </c>
      <c r="L37" s="95">
        <v>12</v>
      </c>
      <c r="M37" s="95">
        <v>13</v>
      </c>
      <c r="N37" s="95">
        <v>14</v>
      </c>
      <c r="O37" s="95">
        <v>15</v>
      </c>
      <c r="P37" s="95">
        <v>16</v>
      </c>
      <c r="Q37" s="95">
        <v>17</v>
      </c>
      <c r="R37" s="95">
        <v>18</v>
      </c>
      <c r="S37" s="95">
        <v>19</v>
      </c>
      <c r="T37" s="95">
        <v>20</v>
      </c>
      <c r="U37" s="95">
        <v>21</v>
      </c>
      <c r="V37" s="95">
        <v>22</v>
      </c>
      <c r="W37" s="95">
        <v>23</v>
      </c>
      <c r="X37" s="95">
        <v>24</v>
      </c>
      <c r="Y37" s="95">
        <v>25</v>
      </c>
      <c r="Z37" s="95">
        <v>26</v>
      </c>
    </row>
    <row r="38" spans="1:26" s="99" customFormat="1" ht="12" hidden="1">
      <c r="A38" s="385">
        <v>7</v>
      </c>
      <c r="B38" s="96" t="s">
        <v>111</v>
      </c>
      <c r="C38" s="97">
        <f>SUM(C39:C41)</f>
        <v>11755</v>
      </c>
      <c r="D38" s="97"/>
      <c r="E38" s="98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s="99" customFormat="1" ht="12" hidden="1">
      <c r="A39" s="385"/>
      <c r="B39" s="100" t="s">
        <v>112</v>
      </c>
      <c r="C39" s="98">
        <f>SUM(E39:Z39)</f>
        <v>4655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>
        <v>1200</v>
      </c>
      <c r="Q39" s="98"/>
      <c r="R39" s="98">
        <v>1000</v>
      </c>
      <c r="S39" s="98">
        <v>200</v>
      </c>
      <c r="T39" s="98"/>
      <c r="U39" s="98"/>
      <c r="V39" s="98"/>
      <c r="W39" s="98"/>
      <c r="X39" s="98">
        <v>2255</v>
      </c>
      <c r="Y39" s="98"/>
      <c r="Z39" s="98"/>
    </row>
    <row r="40" spans="1:26" hidden="1">
      <c r="A40" s="385"/>
      <c r="B40" s="100" t="s">
        <v>113</v>
      </c>
      <c r="C40" s="98">
        <f>SUM(E40:Z40)</f>
        <v>2600</v>
      </c>
      <c r="D40" s="98"/>
      <c r="E40" s="98"/>
      <c r="F40" s="98"/>
      <c r="G40" s="98">
        <v>400</v>
      </c>
      <c r="H40" s="98">
        <v>800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>
        <v>600</v>
      </c>
      <c r="V40" s="98">
        <v>800</v>
      </c>
      <c r="W40" s="98"/>
      <c r="X40" s="98"/>
      <c r="Y40" s="98"/>
      <c r="Z40" s="98"/>
    </row>
    <row r="41" spans="1:26" hidden="1">
      <c r="A41" s="385"/>
      <c r="B41" s="100" t="s">
        <v>108</v>
      </c>
      <c r="C41" s="98">
        <v>4500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7"/>
      <c r="X41" s="98">
        <v>2500</v>
      </c>
      <c r="Y41" s="107"/>
      <c r="Z41" s="107" t="s">
        <v>114</v>
      </c>
    </row>
    <row r="42" spans="1:26" hidden="1">
      <c r="A42" s="385">
        <v>8</v>
      </c>
      <c r="B42" s="96" t="s">
        <v>115</v>
      </c>
      <c r="C42" s="97">
        <f>C43+C44</f>
        <v>15477</v>
      </c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idden="1">
      <c r="A43" s="385"/>
      <c r="B43" s="100" t="s">
        <v>116</v>
      </c>
      <c r="C43" s="98">
        <f>SUM(E43:Z43)</f>
        <v>3300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101">
        <v>300</v>
      </c>
      <c r="X43" s="98">
        <v>1400</v>
      </c>
      <c r="Y43" s="98">
        <v>1600</v>
      </c>
      <c r="Z43" s="98"/>
    </row>
    <row r="44" spans="1:26" ht="24" hidden="1">
      <c r="A44" s="385"/>
      <c r="B44" s="100" t="s">
        <v>100</v>
      </c>
      <c r="C44" s="98">
        <f>SUM(D44:Z44)</f>
        <v>12177</v>
      </c>
      <c r="D44" s="98">
        <v>7977</v>
      </c>
      <c r="E44" s="98"/>
      <c r="F44" s="98"/>
      <c r="G44" s="98"/>
      <c r="H44" s="98"/>
      <c r="I44" s="98">
        <v>2500</v>
      </c>
      <c r="J44" s="98"/>
      <c r="K44" s="98"/>
      <c r="L44" s="98"/>
      <c r="M44" s="98"/>
      <c r="N44" s="98"/>
      <c r="O44" s="98"/>
      <c r="P44" s="98">
        <v>1000</v>
      </c>
      <c r="Q44" s="98"/>
      <c r="R44" s="98"/>
      <c r="S44" s="98"/>
      <c r="T44" s="98"/>
      <c r="U44" s="98"/>
      <c r="V44" s="98"/>
      <c r="W44" s="98"/>
      <c r="X44" s="98">
        <v>700</v>
      </c>
      <c r="Y44" s="98"/>
      <c r="Z44" s="98"/>
    </row>
    <row r="45" spans="1:26" hidden="1">
      <c r="A45" s="396">
        <v>9</v>
      </c>
      <c r="B45" s="96" t="s">
        <v>117</v>
      </c>
      <c r="C45" s="97">
        <f>C46+C47</f>
        <v>10042</v>
      </c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idden="1">
      <c r="A46" s="397"/>
      <c r="B46" s="102" t="s">
        <v>118</v>
      </c>
      <c r="C46" s="98">
        <f>SUM(E46:Z46)</f>
        <v>442</v>
      </c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>
        <v>442</v>
      </c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idden="1">
      <c r="A47" s="398"/>
      <c r="B47" s="102" t="s">
        <v>119</v>
      </c>
      <c r="C47" s="98">
        <f>SUM(E47:Z47)</f>
        <v>9600</v>
      </c>
      <c r="D47" s="98"/>
      <c r="E47" s="98"/>
      <c r="F47" s="98">
        <v>9600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111"/>
      <c r="Z47" s="98"/>
    </row>
    <row r="48" spans="1:26">
      <c r="A48" s="399">
        <v>10</v>
      </c>
      <c r="B48" s="112" t="s">
        <v>120</v>
      </c>
      <c r="C48" s="97">
        <f>C49+C50</f>
        <v>12933</v>
      </c>
      <c r="D48" s="97"/>
      <c r="E48" s="98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35"/>
      <c r="V48" s="135"/>
      <c r="W48" s="113"/>
      <c r="X48" s="113"/>
      <c r="Y48" s="114"/>
      <c r="Z48" s="135"/>
    </row>
    <row r="49" spans="1:27" s="99" customFormat="1" ht="36">
      <c r="A49" s="400"/>
      <c r="B49" s="115" t="s">
        <v>105</v>
      </c>
      <c r="C49" s="98">
        <v>1100</v>
      </c>
      <c r="D49" s="98"/>
      <c r="E49" s="98"/>
      <c r="F49" s="116"/>
      <c r="G49" s="107" t="s">
        <v>139</v>
      </c>
      <c r="H49" s="107" t="s">
        <v>140</v>
      </c>
      <c r="I49" s="113"/>
      <c r="J49" s="113"/>
      <c r="K49" s="113"/>
      <c r="L49" s="113"/>
      <c r="M49" s="113"/>
      <c r="N49" s="113"/>
      <c r="O49" s="103"/>
      <c r="P49" s="117"/>
      <c r="Q49" s="113"/>
      <c r="R49" s="113"/>
      <c r="S49" s="113"/>
      <c r="T49" s="113"/>
      <c r="U49" s="135"/>
      <c r="V49" s="135"/>
      <c r="W49" s="117"/>
      <c r="X49" s="113"/>
      <c r="Y49" s="114"/>
      <c r="Z49" s="135"/>
    </row>
    <row r="50" spans="1:27" s="99" customFormat="1" ht="24">
      <c r="A50" s="400"/>
      <c r="B50" s="115" t="s">
        <v>100</v>
      </c>
      <c r="C50" s="98">
        <f>SUM(E50:Z50)</f>
        <v>11833</v>
      </c>
      <c r="D50" s="98"/>
      <c r="E50" s="98"/>
      <c r="F50" s="113"/>
      <c r="G50" s="113"/>
      <c r="H50" s="113"/>
      <c r="I50" s="113"/>
      <c r="J50" s="113"/>
      <c r="K50" s="113">
        <v>5500</v>
      </c>
      <c r="L50" s="113">
        <v>1200</v>
      </c>
      <c r="M50" s="113"/>
      <c r="N50" s="113"/>
      <c r="O50" s="103"/>
      <c r="P50" s="113">
        <v>750</v>
      </c>
      <c r="Q50" s="113"/>
      <c r="R50" s="113"/>
      <c r="S50" s="113"/>
      <c r="T50" s="113"/>
      <c r="U50" s="135">
        <v>383</v>
      </c>
      <c r="V50" s="135"/>
      <c r="W50" s="101"/>
      <c r="X50" s="113"/>
      <c r="Y50" s="114"/>
      <c r="Z50" s="135">
        <v>4000</v>
      </c>
    </row>
    <row r="51" spans="1:27" s="99" customFormat="1" ht="12" hidden="1">
      <c r="A51" s="385">
        <v>11</v>
      </c>
      <c r="B51" s="96" t="s">
        <v>121</v>
      </c>
      <c r="C51" s="97">
        <f>C52+C53</f>
        <v>26777</v>
      </c>
      <c r="D51" s="9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7" hidden="1">
      <c r="A52" s="385"/>
      <c r="B52" s="118" t="s">
        <v>99</v>
      </c>
      <c r="C52" s="98">
        <v>2700</v>
      </c>
      <c r="D52" s="98"/>
      <c r="E52" s="98"/>
      <c r="F52" s="98"/>
      <c r="G52" s="101"/>
      <c r="H52" s="101">
        <v>2700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7" ht="24" hidden="1">
      <c r="A53" s="385"/>
      <c r="B53" s="119" t="s">
        <v>100</v>
      </c>
      <c r="C53" s="98">
        <v>24077</v>
      </c>
      <c r="D53" s="98"/>
      <c r="E53" s="98"/>
      <c r="F53" s="98"/>
      <c r="G53" s="107"/>
      <c r="H53" s="107"/>
      <c r="I53" s="98"/>
      <c r="J53" s="98"/>
      <c r="K53" s="98"/>
      <c r="L53" s="98"/>
      <c r="M53" s="98"/>
      <c r="N53" s="98"/>
      <c r="O53" s="98"/>
      <c r="P53" s="107" t="s">
        <v>46</v>
      </c>
      <c r="Q53" s="107" t="s">
        <v>122</v>
      </c>
      <c r="R53" s="120"/>
      <c r="S53" s="117"/>
      <c r="T53" s="117"/>
      <c r="U53" s="98"/>
      <c r="V53" s="98"/>
      <c r="W53" s="98"/>
      <c r="X53" s="98"/>
      <c r="Y53" s="98"/>
      <c r="Z53" s="107" t="s">
        <v>123</v>
      </c>
    </row>
    <row r="54" spans="1:27">
      <c r="A54" s="385">
        <v>12</v>
      </c>
      <c r="B54" s="96" t="s">
        <v>124</v>
      </c>
      <c r="C54" s="97">
        <f>C55+C56</f>
        <v>13281</v>
      </c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7">
      <c r="A55" s="385"/>
      <c r="B55" s="119" t="s">
        <v>125</v>
      </c>
      <c r="C55" s="98">
        <f>SUM(E55:Z55)</f>
        <v>2500</v>
      </c>
      <c r="D55" s="98"/>
      <c r="E55" s="98"/>
      <c r="F55" s="98"/>
      <c r="G55" s="98">
        <v>1500</v>
      </c>
      <c r="H55" s="98">
        <v>1000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107"/>
      <c r="X55" s="98"/>
      <c r="Y55" s="98"/>
      <c r="Z55" s="98"/>
    </row>
    <row r="56" spans="1:27" ht="37.5" customHeight="1">
      <c r="A56" s="396"/>
      <c r="B56" s="119" t="s">
        <v>110</v>
      </c>
      <c r="C56" s="121">
        <v>10781</v>
      </c>
      <c r="D56" s="122"/>
      <c r="E56" s="122"/>
      <c r="F56" s="123"/>
      <c r="G56" s="123"/>
      <c r="H56" s="123"/>
      <c r="I56" s="124" t="s">
        <v>129</v>
      </c>
      <c r="J56" s="123"/>
      <c r="K56" s="123"/>
      <c r="L56" s="124" t="s">
        <v>141</v>
      </c>
      <c r="M56" s="124" t="s">
        <v>142</v>
      </c>
      <c r="N56" s="122"/>
      <c r="O56" s="122"/>
      <c r="P56" s="125">
        <v>1000</v>
      </c>
      <c r="Q56" s="125"/>
      <c r="R56" s="125"/>
      <c r="S56" s="125"/>
      <c r="T56" s="125"/>
      <c r="U56" s="125"/>
      <c r="V56" s="125"/>
      <c r="W56" s="123"/>
      <c r="X56" s="123"/>
      <c r="Y56" s="123"/>
      <c r="Z56" s="123"/>
    </row>
    <row r="57" spans="1:27">
      <c r="A57" s="126"/>
      <c r="B57" s="127" t="s">
        <v>126</v>
      </c>
      <c r="C57" s="97">
        <f>SUM(D57:Z57)</f>
        <v>182271</v>
      </c>
      <c r="D57" s="98">
        <v>7977</v>
      </c>
      <c r="E57" s="98">
        <v>10958</v>
      </c>
      <c r="F57" s="98">
        <v>9600</v>
      </c>
      <c r="G57" s="98">
        <v>3806</v>
      </c>
      <c r="H57" s="98">
        <v>7742</v>
      </c>
      <c r="I57" s="98">
        <v>5000</v>
      </c>
      <c r="J57" s="98">
        <v>500</v>
      </c>
      <c r="K57" s="98">
        <v>10000</v>
      </c>
      <c r="L57" s="98">
        <v>6900</v>
      </c>
      <c r="M57" s="98">
        <v>6281</v>
      </c>
      <c r="N57" s="98">
        <v>4000</v>
      </c>
      <c r="O57" s="98">
        <v>11500</v>
      </c>
      <c r="P57" s="98">
        <v>13043</v>
      </c>
      <c r="Q57" s="98">
        <v>349</v>
      </c>
      <c r="R57" s="98">
        <v>1000</v>
      </c>
      <c r="S57" s="98">
        <v>3277</v>
      </c>
      <c r="T57" s="98">
        <v>500</v>
      </c>
      <c r="U57" s="98">
        <v>12483</v>
      </c>
      <c r="V57" s="98">
        <v>800</v>
      </c>
      <c r="W57" s="98">
        <v>300</v>
      </c>
      <c r="X57" s="98">
        <v>6855</v>
      </c>
      <c r="Y57" s="98">
        <v>2600</v>
      </c>
      <c r="Z57" s="98">
        <v>56800</v>
      </c>
      <c r="AA57" s="90"/>
    </row>
    <row r="58" spans="1:27">
      <c r="A58" s="128"/>
      <c r="B58" s="129" t="s">
        <v>127</v>
      </c>
      <c r="C58" s="97">
        <f>SUM(D58:Z58)</f>
        <v>0</v>
      </c>
      <c r="D58" s="109"/>
      <c r="E58" s="109"/>
      <c r="F58" s="109"/>
      <c r="G58" s="130">
        <v>-395</v>
      </c>
      <c r="H58" s="130">
        <v>395</v>
      </c>
      <c r="I58" s="130"/>
      <c r="J58" s="130"/>
      <c r="K58" s="130"/>
      <c r="L58" s="142">
        <v>-1000</v>
      </c>
      <c r="M58" s="142">
        <v>1000</v>
      </c>
      <c r="N58" s="109"/>
      <c r="O58" s="109"/>
      <c r="P58" s="109"/>
      <c r="Q58" s="109"/>
      <c r="R58" s="141">
        <v>2099</v>
      </c>
      <c r="S58" s="141">
        <v>-2099</v>
      </c>
      <c r="T58" s="130"/>
      <c r="U58" s="131"/>
      <c r="V58" s="131"/>
      <c r="W58" s="132"/>
      <c r="X58" s="131"/>
      <c r="Y58" s="109"/>
      <c r="Z58" s="109"/>
    </row>
    <row r="59" spans="1:27" s="99" customFormat="1" ht="12">
      <c r="A59" s="126"/>
      <c r="B59" s="127" t="s">
        <v>128</v>
      </c>
      <c r="C59" s="97">
        <f>SUM(D59:Z59)</f>
        <v>182271</v>
      </c>
      <c r="D59" s="97">
        <f>D57+D58</f>
        <v>7977</v>
      </c>
      <c r="E59" s="97">
        <f t="shared" ref="E59:Z59" si="2">E57+E58</f>
        <v>10958</v>
      </c>
      <c r="F59" s="97">
        <f t="shared" si="2"/>
        <v>9600</v>
      </c>
      <c r="G59" s="97">
        <f t="shared" si="2"/>
        <v>3411</v>
      </c>
      <c r="H59" s="97">
        <f t="shared" si="2"/>
        <v>8137</v>
      </c>
      <c r="I59" s="97">
        <f t="shared" si="2"/>
        <v>5000</v>
      </c>
      <c r="J59" s="97">
        <f t="shared" si="2"/>
        <v>500</v>
      </c>
      <c r="K59" s="97">
        <f t="shared" si="2"/>
        <v>10000</v>
      </c>
      <c r="L59" s="97">
        <f t="shared" si="2"/>
        <v>5900</v>
      </c>
      <c r="M59" s="97">
        <f t="shared" si="2"/>
        <v>7281</v>
      </c>
      <c r="N59" s="97">
        <f t="shared" si="2"/>
        <v>4000</v>
      </c>
      <c r="O59" s="97">
        <f t="shared" si="2"/>
        <v>11500</v>
      </c>
      <c r="P59" s="97">
        <f t="shared" si="2"/>
        <v>13043</v>
      </c>
      <c r="Q59" s="97">
        <f t="shared" si="2"/>
        <v>349</v>
      </c>
      <c r="R59" s="97">
        <f t="shared" si="2"/>
        <v>3099</v>
      </c>
      <c r="S59" s="97">
        <f t="shared" si="2"/>
        <v>1178</v>
      </c>
      <c r="T59" s="97">
        <f t="shared" si="2"/>
        <v>500</v>
      </c>
      <c r="U59" s="97">
        <f t="shared" si="2"/>
        <v>12483</v>
      </c>
      <c r="V59" s="97">
        <f t="shared" si="2"/>
        <v>800</v>
      </c>
      <c r="W59" s="97">
        <f t="shared" si="2"/>
        <v>300</v>
      </c>
      <c r="X59" s="97">
        <f t="shared" si="2"/>
        <v>6855</v>
      </c>
      <c r="Y59" s="97">
        <f t="shared" si="2"/>
        <v>2600</v>
      </c>
      <c r="Z59" s="97">
        <f t="shared" si="2"/>
        <v>56800</v>
      </c>
    </row>
    <row r="60" spans="1:27" ht="14.25" customHeight="1">
      <c r="P60" s="133"/>
      <c r="Q60" s="133"/>
      <c r="R60" s="133"/>
      <c r="S60" s="133"/>
      <c r="T60" s="133"/>
      <c r="U60" s="134"/>
      <c r="V60" s="78"/>
      <c r="W60" s="78"/>
      <c r="X60" s="7"/>
    </row>
    <row r="61" spans="1:27" customFormat="1" ht="15">
      <c r="A61" s="2"/>
      <c r="B61" s="2"/>
      <c r="C61" s="2"/>
      <c r="D61" s="2"/>
      <c r="E61" s="84"/>
      <c r="F61" s="5"/>
      <c r="G61" s="2"/>
      <c r="I61" s="139"/>
      <c r="N61" s="3" t="s">
        <v>130</v>
      </c>
      <c r="O61" s="2"/>
    </row>
    <row r="62" spans="1:27" customFormat="1" ht="15">
      <c r="A62" s="2"/>
      <c r="B62" s="2"/>
      <c r="C62" s="2"/>
      <c r="D62" s="2"/>
      <c r="E62" s="84"/>
      <c r="F62" s="5"/>
      <c r="G62" s="2"/>
      <c r="I62" s="139"/>
      <c r="N62" s="2"/>
      <c r="O62" s="2"/>
    </row>
    <row r="63" spans="1:27" customFormat="1" ht="15">
      <c r="A63" s="2"/>
      <c r="B63" s="2"/>
      <c r="C63" s="2"/>
      <c r="D63" s="2"/>
      <c r="E63" s="84"/>
      <c r="F63" s="5"/>
      <c r="G63" s="2"/>
      <c r="I63" s="139"/>
      <c r="N63" s="3" t="s">
        <v>8</v>
      </c>
      <c r="O63" s="2"/>
    </row>
  </sheetData>
  <mergeCells count="50">
    <mergeCell ref="T11:V11"/>
    <mergeCell ref="P10:S10"/>
    <mergeCell ref="B6:Y6"/>
    <mergeCell ref="E7:U7"/>
    <mergeCell ref="F9:Z9"/>
    <mergeCell ref="T10:W10"/>
    <mergeCell ref="X10:Z10"/>
    <mergeCell ref="X11:Z11"/>
    <mergeCell ref="A30:A32"/>
    <mergeCell ref="E11:F11"/>
    <mergeCell ref="G11:H11"/>
    <mergeCell ref="I11:K11"/>
    <mergeCell ref="L11:O11"/>
    <mergeCell ref="A14:A16"/>
    <mergeCell ref="A17:A19"/>
    <mergeCell ref="A20:A22"/>
    <mergeCell ref="A23:A25"/>
    <mergeCell ref="A26:A29"/>
    <mergeCell ref="A9:A12"/>
    <mergeCell ref="B9:B12"/>
    <mergeCell ref="C9:C12"/>
    <mergeCell ref="D10:F10"/>
    <mergeCell ref="G10:K10"/>
    <mergeCell ref="L10:O10"/>
    <mergeCell ref="G35:H35"/>
    <mergeCell ref="I35:K35"/>
    <mergeCell ref="L35:O35"/>
    <mergeCell ref="P35:Q35"/>
    <mergeCell ref="R35:S35"/>
    <mergeCell ref="A54:A56"/>
    <mergeCell ref="A38:A41"/>
    <mergeCell ref="A42:A44"/>
    <mergeCell ref="A45:A47"/>
    <mergeCell ref="A48:A50"/>
    <mergeCell ref="L34:O34"/>
    <mergeCell ref="P34:S34"/>
    <mergeCell ref="P11:Q11"/>
    <mergeCell ref="R11:S11"/>
    <mergeCell ref="A51:A53"/>
    <mergeCell ref="A33:A36"/>
    <mergeCell ref="B33:B36"/>
    <mergeCell ref="C33:C36"/>
    <mergeCell ref="E34:F34"/>
    <mergeCell ref="G34:K34"/>
    <mergeCell ref="D33:Z33"/>
    <mergeCell ref="U34:W34"/>
    <mergeCell ref="X34:Z34"/>
    <mergeCell ref="U35:V35"/>
    <mergeCell ref="X35:Z35"/>
    <mergeCell ref="E35:F35"/>
  </mergeCells>
  <pageMargins left="0.21" right="0.19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 dochody</vt:lpstr>
      <vt:lpstr>2 wydatki</vt:lpstr>
      <vt:lpstr>2a</vt:lpstr>
      <vt:lpstr>3 zlec</vt:lpstr>
      <vt:lpstr>dotacje</vt:lpstr>
      <vt:lpstr>5 F sołeki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2014-11-27T13:06:34Z</dcterms:modified>
</cp:coreProperties>
</file>