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5"/>
  </bookViews>
  <sheets>
    <sheet name="1 doch" sheetId="1" r:id="rId1"/>
    <sheet name="2 wydatki" sheetId="3" r:id="rId2"/>
    <sheet name="2a wydatki" sheetId="2" r:id="rId3"/>
    <sheet name="3 zlecone" sheetId="5" r:id="rId4"/>
    <sheet name="4 dotacje" sheetId="6" r:id="rId5"/>
    <sheet name="5 F sołecki" sheetId="4" r:id="rId6"/>
  </sheets>
  <calcPr calcId="124519"/>
</workbook>
</file>

<file path=xl/calcChain.xml><?xml version="1.0" encoding="utf-8"?>
<calcChain xmlns="http://schemas.openxmlformats.org/spreadsheetml/2006/main">
  <c r="J99" i="5"/>
  <c r="J98"/>
  <c r="J97"/>
  <c r="J96"/>
  <c r="J95"/>
  <c r="J94"/>
  <c r="J93"/>
  <c r="G92"/>
  <c r="G91" s="1"/>
  <c r="I91"/>
  <c r="H91"/>
  <c r="J91" s="1"/>
  <c r="F91"/>
  <c r="E91"/>
  <c r="J90"/>
  <c r="G89"/>
  <c r="I88"/>
  <c r="H88"/>
  <c r="F88"/>
  <c r="E88"/>
  <c r="J87"/>
  <c r="J86"/>
  <c r="G85"/>
  <c r="G84" s="1"/>
  <c r="H84"/>
  <c r="F84"/>
  <c r="E84"/>
  <c r="J83"/>
  <c r="G82"/>
  <c r="J81"/>
  <c r="I81"/>
  <c r="H81"/>
  <c r="G81"/>
  <c r="F81"/>
  <c r="E81"/>
  <c r="J80"/>
  <c r="J79"/>
  <c r="J78"/>
  <c r="J77"/>
  <c r="J76"/>
  <c r="J75"/>
  <c r="J74"/>
  <c r="J73"/>
  <c r="J72"/>
  <c r="J71"/>
  <c r="J70"/>
  <c r="G69"/>
  <c r="G68" s="1"/>
  <c r="I68"/>
  <c r="H68"/>
  <c r="F68"/>
  <c r="E68"/>
  <c r="J67"/>
  <c r="J66"/>
  <c r="J65"/>
  <c r="J64"/>
  <c r="J63"/>
  <c r="J62"/>
  <c r="J61"/>
  <c r="G60"/>
  <c r="G59" s="1"/>
  <c r="I59"/>
  <c r="H59"/>
  <c r="F59"/>
  <c r="E59"/>
  <c r="J58"/>
  <c r="J57"/>
  <c r="J56"/>
  <c r="J55"/>
  <c r="J54"/>
  <c r="J53"/>
  <c r="J52"/>
  <c r="J51"/>
  <c r="J50"/>
  <c r="G49"/>
  <c r="I48"/>
  <c r="H48"/>
  <c r="G48"/>
  <c r="F48"/>
  <c r="E48"/>
  <c r="E47"/>
  <c r="J46"/>
  <c r="J45"/>
  <c r="J44"/>
  <c r="J43"/>
  <c r="J40" s="1"/>
  <c r="J39" s="1"/>
  <c r="J42"/>
  <c r="G41"/>
  <c r="G40" s="1"/>
  <c r="G39" s="1"/>
  <c r="I40"/>
  <c r="H40"/>
  <c r="H39" s="1"/>
  <c r="F40"/>
  <c r="F39" s="1"/>
  <c r="E40"/>
  <c r="I39"/>
  <c r="E39"/>
  <c r="J38"/>
  <c r="J37"/>
  <c r="J36"/>
  <c r="J35"/>
  <c r="G34"/>
  <c r="J33"/>
  <c r="J32" s="1"/>
  <c r="I33"/>
  <c r="G33"/>
  <c r="G32" s="1"/>
  <c r="F33"/>
  <c r="E33"/>
  <c r="E32" s="1"/>
  <c r="I32"/>
  <c r="H32"/>
  <c r="F32"/>
  <c r="J31"/>
  <c r="J30"/>
  <c r="J29"/>
  <c r="J28"/>
  <c r="J27"/>
  <c r="J26"/>
  <c r="J25"/>
  <c r="J24"/>
  <c r="J23"/>
  <c r="G22"/>
  <c r="I21"/>
  <c r="I20" s="1"/>
  <c r="H21"/>
  <c r="G21"/>
  <c r="G20" s="1"/>
  <c r="F21"/>
  <c r="F20" s="1"/>
  <c r="E21"/>
  <c r="E20" s="1"/>
  <c r="H20"/>
  <c r="J19"/>
  <c r="J18"/>
  <c r="J17"/>
  <c r="J16"/>
  <c r="J15"/>
  <c r="J12" s="1"/>
  <c r="J11" s="1"/>
  <c r="J14"/>
  <c r="G13"/>
  <c r="I12"/>
  <c r="H12"/>
  <c r="G12"/>
  <c r="F12"/>
  <c r="E12"/>
  <c r="I11"/>
  <c r="H11"/>
  <c r="G11"/>
  <c r="F11"/>
  <c r="E11"/>
  <c r="G83" i="3"/>
  <c r="G81"/>
  <c r="G80"/>
  <c r="G79"/>
  <c r="G78"/>
  <c r="G77"/>
  <c r="G76"/>
  <c r="F75"/>
  <c r="F73" s="1"/>
  <c r="E75"/>
  <c r="G74"/>
  <c r="G25" i="1"/>
  <c r="G23"/>
  <c r="G22"/>
  <c r="G20"/>
  <c r="E63" i="2"/>
  <c r="D63"/>
  <c r="F62"/>
  <c r="F61"/>
  <c r="F60"/>
  <c r="E58"/>
  <c r="D58"/>
  <c r="F57"/>
  <c r="F58" s="1"/>
  <c r="E55"/>
  <c r="D55"/>
  <c r="F54"/>
  <c r="F53"/>
  <c r="F52"/>
  <c r="F55" s="1"/>
  <c r="E50"/>
  <c r="D50"/>
  <c r="F49"/>
  <c r="F48"/>
  <c r="F47"/>
  <c r="F46"/>
  <c r="F45"/>
  <c r="E43"/>
  <c r="D43"/>
  <c r="F42"/>
  <c r="F43" s="1"/>
  <c r="E40"/>
  <c r="D40"/>
  <c r="F39"/>
  <c r="F38"/>
  <c r="F37"/>
  <c r="F36"/>
  <c r="E34"/>
  <c r="D34"/>
  <c r="F33"/>
  <c r="F34" s="1"/>
  <c r="E31"/>
  <c r="D31"/>
  <c r="F30"/>
  <c r="F31" s="1"/>
  <c r="E28"/>
  <c r="D28"/>
  <c r="F27"/>
  <c r="F28" s="1"/>
  <c r="F25"/>
  <c r="E25"/>
  <c r="D25"/>
  <c r="F24"/>
  <c r="E22"/>
  <c r="D22"/>
  <c r="F21"/>
  <c r="F20"/>
  <c r="F19"/>
  <c r="F18"/>
  <c r="F17"/>
  <c r="F16"/>
  <c r="E14"/>
  <c r="E65" s="1"/>
  <c r="D14"/>
  <c r="D65" s="1"/>
  <c r="F13"/>
  <c r="F12"/>
  <c r="F11"/>
  <c r="F14" s="1"/>
  <c r="D42" i="6"/>
  <c r="F40"/>
  <c r="F42" s="1"/>
  <c r="E40"/>
  <c r="E42" s="1"/>
  <c r="F22"/>
  <c r="E22"/>
  <c r="D22"/>
  <c r="D23" s="1"/>
  <c r="C44" i="4"/>
  <c r="H47" i="5" l="1"/>
  <c r="J84"/>
  <c r="J59"/>
  <c r="F47"/>
  <c r="I47"/>
  <c r="I100" s="1"/>
  <c r="F100"/>
  <c r="J21"/>
  <c r="J20" s="1"/>
  <c r="J48"/>
  <c r="J68"/>
  <c r="G88"/>
  <c r="G47" s="1"/>
  <c r="G100" s="1"/>
  <c r="J88"/>
  <c r="E100"/>
  <c r="H100"/>
  <c r="F40" i="2"/>
  <c r="F50"/>
  <c r="G75" i="3"/>
  <c r="E73"/>
  <c r="G73" s="1"/>
  <c r="F63" i="2"/>
  <c r="F22"/>
  <c r="D43" i="6"/>
  <c r="T55" i="4"/>
  <c r="V55"/>
  <c r="AB55"/>
  <c r="AA55"/>
  <c r="Z55"/>
  <c r="Y55"/>
  <c r="X55"/>
  <c r="W55"/>
  <c r="U55"/>
  <c r="S55"/>
  <c r="R55"/>
  <c r="Q55"/>
  <c r="P55"/>
  <c r="O55"/>
  <c r="N55"/>
  <c r="M55"/>
  <c r="L55"/>
  <c r="K55"/>
  <c r="J55"/>
  <c r="I55"/>
  <c r="H55"/>
  <c r="G55"/>
  <c r="F55"/>
  <c r="E55"/>
  <c r="D55"/>
  <c r="C52"/>
  <c r="C51" s="1"/>
  <c r="C50"/>
  <c r="C47"/>
  <c r="C46"/>
  <c r="C43"/>
  <c r="C42"/>
  <c r="C40"/>
  <c r="C39"/>
  <c r="C31"/>
  <c r="C29"/>
  <c r="C28"/>
  <c r="C23"/>
  <c r="C22"/>
  <c r="C20"/>
  <c r="C19"/>
  <c r="C17"/>
  <c r="C16" s="1"/>
  <c r="C15"/>
  <c r="C14" s="1"/>
  <c r="J47" i="5" l="1"/>
  <c r="J100" s="1"/>
  <c r="F65" i="2"/>
  <c r="C41" i="4"/>
  <c r="C24"/>
  <c r="C38"/>
  <c r="C30"/>
  <c r="C45"/>
  <c r="C18"/>
  <c r="C21"/>
  <c r="C27"/>
  <c r="C48"/>
  <c r="C53" l="1"/>
</calcChain>
</file>

<file path=xl/sharedStrings.xml><?xml version="1.0" encoding="utf-8"?>
<sst xmlns="http://schemas.openxmlformats.org/spreadsheetml/2006/main" count="759" uniqueCount="429">
  <si>
    <t>Załącznik Nr 2a</t>
  </si>
  <si>
    <t>Zmiana planu  wydatków majątkowych  na 2016r.</t>
  </si>
  <si>
    <t>(zmiana załącznika Nr 2a  do Uchwały Nr XIII/81/2015  Rady Gminy Kleszczewoz dnia 22 grudnia 2015r.)</t>
  </si>
  <si>
    <t>Plan po zmianie</t>
  </si>
  <si>
    <t>Wójta Gminy Kleszczewo</t>
  </si>
  <si>
    <t>LP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</si>
  <si>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</si>
  <si>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</si>
  <si>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</si>
  <si>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</si>
  <si>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</si>
  <si>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</si>
  <si>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Bezpieczeństwo mieszkańców i utrzymanie czystości i porządku </t>
  </si>
  <si>
    <t>Kleszczewo</t>
  </si>
  <si>
    <t>Promocja i integracja sołectwa</t>
  </si>
  <si>
    <t>Komorniki</t>
  </si>
  <si>
    <t xml:space="preserve">Bezpieczeństwo mieszkańców i utrzymanie porządku </t>
  </si>
  <si>
    <t>Krerowo</t>
  </si>
  <si>
    <t>Rozwój kultury sportu i rekreacji</t>
  </si>
  <si>
    <t>Krzyżowniki</t>
  </si>
  <si>
    <t>Bezpieczeństwo mieszkańców i utrzymanie czystości i porządku</t>
  </si>
  <si>
    <t>Markowice</t>
  </si>
  <si>
    <t>Utrzymanie porządku  na terenie sołectwa, rozwój kultury</t>
  </si>
  <si>
    <t>Nagradowice</t>
  </si>
  <si>
    <t>Poklatki</t>
  </si>
  <si>
    <t xml:space="preserve">Budowa chodnika </t>
  </si>
  <si>
    <t>Kultura i rozrywka</t>
  </si>
  <si>
    <t>Śródka</t>
  </si>
  <si>
    <t>Bezpieczeństwo mieszkańców i utrzymanie  porządku w sołectwie</t>
  </si>
  <si>
    <t>Tulce</t>
  </si>
  <si>
    <t>Zimin</t>
  </si>
  <si>
    <t>Promocja   wsi  rozwój kultury i sportu oraz utrzymanie porządku i czystości w sołectwie</t>
  </si>
  <si>
    <t xml:space="preserve"> </t>
  </si>
  <si>
    <t>zmiana</t>
  </si>
  <si>
    <t xml:space="preserve">                 Zmiana   planu wydatków na projekty realizowane w ramach Funduszu Sołeckiego na 2016r.</t>
  </si>
  <si>
    <t>Załącznik Nr 1</t>
  </si>
  <si>
    <t>Zmiana planu dochodów  budżetu gminy na 2016r.</t>
  </si>
  <si>
    <t>(zmiana załącznika Nr 1 do Uchwały Nr XIII/81/2015  Rady Gminy Kleszczewoz dnia 22 grudnia 2015r.)</t>
  </si>
  <si>
    <t>Załącznik Nr 2</t>
  </si>
  <si>
    <t>(zmiana załącznika Nr 2 do Uchwały Nr XIII/81/2015  Rady Gminy Kleszczewoz dnia 22 grudnia 2015r.)</t>
  </si>
  <si>
    <t>(zmiana załącznika Nr 10 do Uchwały Nr XIII/81/2015  Rady Gminy Kleszczewoz dnia 22 grudnia 2015r.)</t>
  </si>
  <si>
    <t xml:space="preserve">       mgr inż. Bogdan Kemnitz</t>
  </si>
  <si>
    <t xml:space="preserve">                       Wójt Gminy</t>
  </si>
  <si>
    <t>Zmiana planu wydatków  budżetu gminy na 2016r.</t>
  </si>
  <si>
    <t>Załącznik Nr 3</t>
  </si>
  <si>
    <t>Zmiana dochodów i wydatków związane z realizacją zadań z zakresu administracji rządowej i innych zadań zleconych gminie odrębnymi ustawami w 2016 roku</t>
  </si>
  <si>
    <t>Zmiana załącznika Nr 3 do Uchwały Nr XIII/81/2015 Rady Gminy Kleszczewo z dnia 22 grudnia 2015r.</t>
  </si>
  <si>
    <t>4 900</t>
  </si>
  <si>
    <t>1 900                           -198                           =1702</t>
  </si>
  <si>
    <t>1000                                              +255                                    =1255</t>
  </si>
  <si>
    <t>300          -300           =0</t>
  </si>
  <si>
    <t>+300            =300</t>
  </si>
  <si>
    <t>200           +300         =500</t>
  </si>
  <si>
    <t>500                       -255                           =255</t>
  </si>
  <si>
    <t>500    +100        =600</t>
  </si>
  <si>
    <t>do Zarządzenia Nr 26/2016</t>
  </si>
  <si>
    <t>z dnia 29 czerwca 2016r.</t>
  </si>
  <si>
    <t>Załącznik Nr 5</t>
  </si>
  <si>
    <t>Załącznik Nr 4</t>
  </si>
  <si>
    <t>Zestawienie planowanych kwot dotacji  z budżetu w 2016 roku jednostkom sektora finansów publicznych i jednostkom spoza sektora finansów publicznych</t>
  </si>
  <si>
    <t>Zmiana załącznika Nr 6 do Uchwały Nr XIII/81/2015 Rady Gminy Kleszczewo z dnia 22 grudnia 2015r.</t>
  </si>
  <si>
    <t>I Jednostki sektora finansów publicznych</t>
  </si>
  <si>
    <t>Kwota dotacji</t>
  </si>
  <si>
    <t>Dział</t>
  </si>
  <si>
    <t>Rozdział</t>
  </si>
  <si>
    <t>Nazwa jednostki</t>
  </si>
  <si>
    <t>podmiotowej</t>
  </si>
  <si>
    <t>przedmioto- wej</t>
  </si>
  <si>
    <t>celowej</t>
  </si>
  <si>
    <t>Gmina Swarzędz na pokrycie kosztów transportu autobusowego na odcinku od granic Gminy Swarzędz do miejscowości Tulce</t>
  </si>
  <si>
    <t>Gmina Kórnik za pobyt dziecka w oddziale przedszkolnym w szkołach podstawowych</t>
  </si>
  <si>
    <t>za pobyt dzieci w przedszkolu publicznym i niepublicznym (w tym: Miasto Poznań, Gmina Swarzędz, Kórnik,  Kostrzyn, Luboń i Środa)</t>
  </si>
  <si>
    <t xml:space="preserve">miasto Poznań za pobyt dziecka w innej formie wychowania przedszkolnego </t>
  </si>
  <si>
    <t>Zakład Komunalny w Kleszczewie dofinansowanie usług</t>
  </si>
  <si>
    <t xml:space="preserve">1 911 864,00        </t>
  </si>
  <si>
    <t>1 546 018,00</t>
  </si>
  <si>
    <t>Starostwo Powiatowe na likwidację wyrobów zawierających azbest</t>
  </si>
  <si>
    <t>Gminny Ośrodek Kultury i Sportu w Kleszczewie</t>
  </si>
  <si>
    <t>Razem</t>
  </si>
  <si>
    <t>zmiana zwiekszenie</t>
  </si>
  <si>
    <t>Razem po zmianie</t>
  </si>
  <si>
    <t>ogółem</t>
  </si>
  <si>
    <t>II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</si>
  <si>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</si>
  <si>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</si>
  <si>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</si>
  <si>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</si>
  <si>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</si>
  <si>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</si>
  <si>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Stowarzyszenie Rozwoju Oświaty oraz Upowszechniania Kultury na Wsi w Ziminie - prowadzenie publicznego  przedszkola</t>
  </si>
  <si>
    <t>360 000,00                +112 000,00  =472 000,00</t>
  </si>
  <si>
    <t>Działalności na rzecz osób niepełnosprawnych - jednostka zostanie określona po rozstrzygnięciu konkursu w zakresie Działalności na rzecz osób niepełnosprawnych i starszych</t>
  </si>
  <si>
    <t>Klub sportowy Clescevia dotacja z zakresu sportu masowego</t>
  </si>
  <si>
    <t>Po zmianie</t>
  </si>
  <si>
    <t>711 882,00          -66 560,00           =643 322,00</t>
  </si>
  <si>
    <t>912 714,00          +66 560,00                   =979 274,00</t>
  </si>
  <si>
    <t>Roz dział</t>
  </si>
  <si>
    <t>Para graf</t>
  </si>
  <si>
    <t>Określenie zadania</t>
  </si>
  <si>
    <t>Plan</t>
  </si>
  <si>
    <t>Zmiana</t>
  </si>
  <si>
    <t>Budowa chodnika w Ziminie</t>
  </si>
  <si>
    <t>Projekt skrzyżowania dróg w Tulcach</t>
  </si>
  <si>
    <t>Budowa chodnika przy drodze powiatowej  w Gowarzewiena na ul. Siekiereckiej</t>
  </si>
  <si>
    <t>60014</t>
  </si>
  <si>
    <t>6050</t>
  </si>
  <si>
    <t>razem</t>
  </si>
  <si>
    <t>Budowa chodnika w Tulcach na ul. Leśnej</t>
  </si>
  <si>
    <t>Budowa chodnika -  Fundusz sołecki Poklatki</t>
  </si>
  <si>
    <t>Budowa drogi do terenów inwestycyjnych w Krzyżownikach</t>
  </si>
  <si>
    <t>Modernizacja drogi gruntowej do Markowic</t>
  </si>
  <si>
    <t>Budowa dróg gminnych</t>
  </si>
  <si>
    <t>Projekt ścieżki rowerowej Tulce - Gowarzewo</t>
  </si>
  <si>
    <r>
      <t>„Termomodernizacja budynków użyteczności publicznej na terenie Gminy Kleszczewo - Szkoły Podstawowej w Ziminie oraz  świetlicy wiejskiej w Poklatkach</t>
    </r>
    <r>
      <rPr>
        <sz val="9"/>
        <color rgb="FF000000"/>
        <rFont val="Times New Roman"/>
        <family val="1"/>
        <charset val="238"/>
      </rPr>
      <t>”.</t>
    </r>
  </si>
  <si>
    <t xml:space="preserve">Zakup tabletów i programu </t>
  </si>
  <si>
    <t>Zakup sprzętu i programu Urząd Gminy</t>
  </si>
  <si>
    <t>Modernizacja strażnicy w Krzyżownikach</t>
  </si>
  <si>
    <t>Bezpieczeństwo mieszkańców i utrzymanie czystości i porządku                                 -  Fundusz  sołecki Gowarzewo</t>
  </si>
  <si>
    <t>Bezpieczeństwo mieszkańców i utrzymanie porządku -  Fundusz sołecki Komorniki</t>
  </si>
  <si>
    <t>Bezpieczeństwo mieszkańców i utrzymanie czystości i porządku - Fundusz sołecki Krzyżowniki</t>
  </si>
  <si>
    <t>Bezpieczeństwo mieszkańców i utrzymanie  porządku w sołectwie                                 -  Fundusz sołecki Śródka</t>
  </si>
  <si>
    <t>Projekt rozbudowy szkoły w Kleszczewie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</si>
  <si>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</si>
  <si>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</si>
  <si>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</si>
  <si>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</si>
  <si>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</si>
  <si>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</si>
  <si>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</si>
  <si>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odbiorem ścieków,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</si>
  <si>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</si>
  <si>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</si>
  <si>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Bezpieczeństwo mieszkańców i utrzymanie czystości i porządku Fundusz sołecki Krzyżowniki 8.471 + zł 16.633 pozostałe środki Gminy (parking i wjazd przy boisku sportowym)</t>
  </si>
  <si>
    <t>Bezpieczeństwo mieszkańców i utrzymanie czystości i porządku Fundusz sołecki Tulce</t>
  </si>
  <si>
    <t>Ogółem wydatki majątkowe</t>
  </si>
  <si>
    <t>852</t>
  </si>
  <si>
    <t>Pomoc społeczna</t>
  </si>
  <si>
    <t>2 978 887,00</t>
  </si>
  <si>
    <t>1 008 500,00</t>
  </si>
  <si>
    <t>3 987 387,00</t>
  </si>
  <si>
    <t>85211</t>
  </si>
  <si>
    <t>Świadczenie wychowawcze</t>
  </si>
  <si>
    <t>1 405 217,00</t>
  </si>
  <si>
    <t>1 000 000,00</t>
  </si>
  <si>
    <t>2 405 217,00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</si>
  <si>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</si>
  <si>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</si>
  <si>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85295</t>
  </si>
  <si>
    <t>Pozostała działalność</t>
  </si>
  <si>
    <t>20 506,00</t>
  </si>
  <si>
    <t>8 500,00</t>
  </si>
  <si>
    <t>29 006,00</t>
  </si>
  <si>
    <t>2030</t>
  </si>
  <si>
    <t>Dotacje celowe otrzymane z budżetu państwa na realizację własnych zadań bieżących gmin (związków gmin, związków powiatowo-gminnych)</t>
  </si>
  <si>
    <t>20 200,00</t>
  </si>
  <si>
    <t>28 700,00</t>
  </si>
  <si>
    <t>Razem:</t>
  </si>
  <si>
    <t>30 431 148,26</t>
  </si>
  <si>
    <t>31 439 648,26</t>
  </si>
  <si>
    <t>Paragraf</t>
  </si>
  <si>
    <t>Treść</t>
  </si>
  <si>
    <t>Przed zmianą</t>
  </si>
  <si>
    <t>w tym:</t>
  </si>
  <si>
    <t>dochody bieżące</t>
  </si>
  <si>
    <t>z tytułu dotacji i środków na finansowanie wydatków na realizację zadań finansowanych z udziałem środków, o których mowa w art..5 ust.1 pkt 2 i 3</t>
  </si>
  <si>
    <t>dochody majątkowe</t>
  </si>
  <si>
    <t>600</t>
  </si>
  <si>
    <t>Transport i łączność</t>
  </si>
  <si>
    <t>2 457 502,00</t>
  </si>
  <si>
    <t>0,00</t>
  </si>
  <si>
    <t>Drogi publiczne powiatowe</t>
  </si>
  <si>
    <t>512 601,00</t>
  </si>
  <si>
    <t>15 000,00</t>
  </si>
  <si>
    <t>527 601,00</t>
  </si>
  <si>
    <t>Wydatki inwestycyjne jednostek budżetowych</t>
  </si>
  <si>
    <t>490 601,00</t>
  </si>
  <si>
    <t>505 601,00</t>
  </si>
  <si>
    <t>60016</t>
  </si>
  <si>
    <t>Drogi publiczne gminne</t>
  </si>
  <si>
    <t>1 876 151,00</t>
  </si>
  <si>
    <t>- 15 000,00</t>
  </si>
  <si>
    <t>1 861 151,00</t>
  </si>
  <si>
    <t>4270</t>
  </si>
  <si>
    <t>Zakup usług remontowych</t>
  </si>
  <si>
    <t>410 700,00</t>
  </si>
  <si>
    <t>395 700,00</t>
  </si>
  <si>
    <t>700</t>
  </si>
  <si>
    <t>Gospodarka mieszkaniowa</t>
  </si>
  <si>
    <t>99 622,00</t>
  </si>
  <si>
    <t>70004</t>
  </si>
  <si>
    <t>Różne jednostki obsługi gospodarki mieszkaniowej</t>
  </si>
  <si>
    <t>37 550,00</t>
  </si>
  <si>
    <t>4300</t>
  </si>
  <si>
    <t>Zakup usług pozostałych</t>
  </si>
  <si>
    <t>1 700,00</t>
  </si>
  <si>
    <t>1 400,00</t>
  </si>
  <si>
    <t>3 100,00</t>
  </si>
  <si>
    <t>4430</t>
  </si>
  <si>
    <t>Różne opłaty i składki</t>
  </si>
  <si>
    <t>- 1 400,00</t>
  </si>
  <si>
    <t>750</t>
  </si>
  <si>
    <t>Administracja publiczna</t>
  </si>
  <si>
    <t>2 567 539,00</t>
  </si>
  <si>
    <t>75023</t>
  </si>
  <si>
    <t>Urzędy gmin (miast i miast na prawach powiatu)</t>
  </si>
  <si>
    <t>2 148 188,00</t>
  </si>
  <si>
    <t>4110</t>
  </si>
  <si>
    <t>Składki na ubezpieczenia społeczne</t>
  </si>
  <si>
    <t>227 600,00</t>
  </si>
  <si>
    <t>- 3 000,00</t>
  </si>
  <si>
    <t>224 600,00</t>
  </si>
  <si>
    <t>4120</t>
  </si>
  <si>
    <t>Składki na Fundusz Pracy</t>
  </si>
  <si>
    <t>32 660,00</t>
  </si>
  <si>
    <t>- 6 000,00</t>
  </si>
  <si>
    <t>26 660,00</t>
  </si>
  <si>
    <t>4210</t>
  </si>
  <si>
    <t>Zakup materiałów i wyposażenia</t>
  </si>
  <si>
    <t>45 100,00</t>
  </si>
  <si>
    <t>9 000,00</t>
  </si>
  <si>
    <t>54 100,00</t>
  </si>
  <si>
    <t>75075</t>
  </si>
  <si>
    <t>Promocja jednostek samorządu terytorialnego</t>
  </si>
  <si>
    <t>115 525,00</t>
  </si>
  <si>
    <t>4190</t>
  </si>
  <si>
    <t>Nagrody konkursowe</t>
  </si>
  <si>
    <t>2 900,00</t>
  </si>
  <si>
    <t>- 200,00</t>
  </si>
  <si>
    <t>2 700,00</t>
  </si>
  <si>
    <t>14 500,00</t>
  </si>
  <si>
    <t>498,00</t>
  </si>
  <si>
    <t>14 998,00</t>
  </si>
  <si>
    <t>97 625,00</t>
  </si>
  <si>
    <t>- 198,00</t>
  </si>
  <si>
    <t>97 427,00</t>
  </si>
  <si>
    <t>500,00</t>
  </si>
  <si>
    <t>- 100,00</t>
  </si>
  <si>
    <t>400,00</t>
  </si>
  <si>
    <t>754</t>
  </si>
  <si>
    <t>Bezpieczeństwo publiczne i ochrona przeciwpożarowa</t>
  </si>
  <si>
    <t>442 203,00</t>
  </si>
  <si>
    <t>75412</t>
  </si>
  <si>
    <t>Ochotnicze straże pożarne</t>
  </si>
  <si>
    <t>358 753,00</t>
  </si>
  <si>
    <t>4170</t>
  </si>
  <si>
    <t>Wynagrodzenia bezosobowe</t>
  </si>
  <si>
    <t>23 210,00</t>
  </si>
  <si>
    <t>1 138,00</t>
  </si>
  <si>
    <t>24 348,00</t>
  </si>
  <si>
    <t>54 300,00</t>
  </si>
  <si>
    <t>- 1 138,00</t>
  </si>
  <si>
    <t>53 162,00</t>
  </si>
  <si>
    <t>801</t>
  </si>
  <si>
    <t>Oświata i wychowanie</t>
  </si>
  <si>
    <t>12 946 907,00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</si>
  <si>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</si>
  <si>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</si>
  <si>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721 747,00</t>
  </si>
  <si>
    <t>6 000,00</t>
  </si>
  <si>
    <t>727 747,00</t>
  </si>
  <si>
    <t>4010</t>
  </si>
  <si>
    <t>Wynagrodzenia osobowe pracowników</t>
  </si>
  <si>
    <t>29 500,00</t>
  </si>
  <si>
    <t>35 500,00</t>
  </si>
  <si>
    <t>80195</t>
  </si>
  <si>
    <t>424 962,00</t>
  </si>
  <si>
    <t>418 962,00</t>
  </si>
  <si>
    <t>5 000,00</t>
  </si>
  <si>
    <t>10 000,00</t>
  </si>
  <si>
    <t>88 733,00</t>
  </si>
  <si>
    <t>- 11 000,00</t>
  </si>
  <si>
    <t>77 733,00</t>
  </si>
  <si>
    <t>851</t>
  </si>
  <si>
    <t>Ochrona zdrowia</t>
  </si>
  <si>
    <t>107 432,00</t>
  </si>
  <si>
    <t>85154</t>
  </si>
  <si>
    <t>Przeciwdziałanie alkoholizmowi</t>
  </si>
  <si>
    <t>105 500,00</t>
  </si>
  <si>
    <t>21 741,00</t>
  </si>
  <si>
    <t>- 4 000,00</t>
  </si>
  <si>
    <t>17 741,00</t>
  </si>
  <si>
    <t>33 868,00</t>
  </si>
  <si>
    <t>4 000,00</t>
  </si>
  <si>
    <t>37 868,00</t>
  </si>
  <si>
    <t>3 980 132,00</t>
  </si>
  <si>
    <t>4 988 632,00</t>
  </si>
  <si>
    <t>3110</t>
  </si>
  <si>
    <t>Świadczenia społeczne</t>
  </si>
  <si>
    <t>1 365 426,00</t>
  </si>
  <si>
    <t>980 392,00</t>
  </si>
  <si>
    <t>2 345 818,00</t>
  </si>
  <si>
    <t>21 500,00</t>
  </si>
  <si>
    <t>6 460,00</t>
  </si>
  <si>
    <t>27 960,00</t>
  </si>
  <si>
    <t>3 992,00</t>
  </si>
  <si>
    <t>1 168,00</t>
  </si>
  <si>
    <t>5 160,00</t>
  </si>
  <si>
    <t>542,00</t>
  </si>
  <si>
    <t>160,00</t>
  </si>
  <si>
    <t>702,00</t>
  </si>
  <si>
    <t>12 157,00</t>
  </si>
  <si>
    <t>4 820,00</t>
  </si>
  <si>
    <t>16 977,00</t>
  </si>
  <si>
    <t>1 000,00</t>
  </si>
  <si>
    <t>7 000,00</t>
  </si>
  <si>
    <t>8 000,00</t>
  </si>
  <si>
    <t>85219</t>
  </si>
  <si>
    <t>Ośrodki pomocy społecznej</t>
  </si>
  <si>
    <t>445 627,00</t>
  </si>
  <si>
    <t>23 405,00</t>
  </si>
  <si>
    <t>- 1 000,00</t>
  </si>
  <si>
    <t>22 405,00</t>
  </si>
  <si>
    <t>4260</t>
  </si>
  <si>
    <t>Zakup energii</t>
  </si>
  <si>
    <t>10 206,00</t>
  </si>
  <si>
    <t>9 206,00</t>
  </si>
  <si>
    <t>10 640,00</t>
  </si>
  <si>
    <t>2 000,00</t>
  </si>
  <si>
    <t>12 640,00</t>
  </si>
  <si>
    <t>77 976,00</t>
  </si>
  <si>
    <t>86 476,00</t>
  </si>
  <si>
    <t>54 296,00</t>
  </si>
  <si>
    <t>62 796,00</t>
  </si>
  <si>
    <t>900</t>
  </si>
  <si>
    <t>Gospodarka komunalna i ochrona środowiska</t>
  </si>
  <si>
    <t>4 932 114,12</t>
  </si>
  <si>
    <t>90003</t>
  </si>
  <si>
    <t>Oczyszczanie miast i wsi</t>
  </si>
  <si>
    <t>227 738,00</t>
  </si>
  <si>
    <t>27 238,00</t>
  </si>
  <si>
    <t>- 255,00</t>
  </si>
  <si>
    <t>26 983,00</t>
  </si>
  <si>
    <t>185 500,00</t>
  </si>
  <si>
    <t>255,00</t>
  </si>
  <si>
    <t>185 755,00</t>
  </si>
  <si>
    <t>90095</t>
  </si>
  <si>
    <t>168 269,12</t>
  </si>
  <si>
    <t>11 419,12</t>
  </si>
  <si>
    <t>7 419,12</t>
  </si>
  <si>
    <t>68 300,00</t>
  </si>
  <si>
    <t>- 5 000,00</t>
  </si>
  <si>
    <t>63 300,00</t>
  </si>
  <si>
    <t>50 250,00</t>
  </si>
  <si>
    <t>59 250,00</t>
  </si>
  <si>
    <t>921</t>
  </si>
  <si>
    <t>Kultura i ochrona dziedzictwa narodowego</t>
  </si>
  <si>
    <t>1 881 325,00</t>
  </si>
  <si>
    <t>92114</t>
  </si>
  <si>
    <t>Pozostałe instytucje kultury</t>
  </si>
  <si>
    <t>1 624 596,00</t>
  </si>
  <si>
    <t>2480</t>
  </si>
  <si>
    <t>Dotacja podmiotowa z budżetu dla samorządowej instytucji kultury</t>
  </si>
  <si>
    <t>912 714,00</t>
  </si>
  <si>
    <t>66 560,00</t>
  </si>
  <si>
    <t>979 274,00</t>
  </si>
  <si>
    <t>6220</t>
  </si>
  <si>
    <t>Dotacje celowe z budżetu na finansowanie lub dofinansowanie kosztów realizacji inwestycji i zakupów inwestycyjnych innych jednostek sektora finansów publicznych</t>
  </si>
  <si>
    <t>711 882,00</t>
  </si>
  <si>
    <t>- 66 560,00</t>
  </si>
  <si>
    <t>645 322,00</t>
  </si>
  <si>
    <t>30 708 043,38</t>
  </si>
  <si>
    <t>31 716 543,38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</si>
  <si>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</si>
  <si>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</si>
  <si>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</si>
  <si>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</si>
  <si>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</si>
  <si>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</si>
  <si>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</si>
  <si>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</si>
  <si>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</si>
  <si>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</si>
  <si>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</si>
  <si>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</si>
  <si>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</si>
  <si>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</si>
  <si>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</si>
  <si>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</si>
  <si>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</si>
  <si>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</si>
  <si>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Wójt Gminy</t>
  </si>
  <si>
    <t>mgr inż. Bogdan Kemnitz</t>
  </si>
  <si>
    <t>Dochody</t>
  </si>
  <si>
    <t>Wydatki</t>
  </si>
  <si>
    <t>Plan dochodów</t>
  </si>
  <si>
    <t>Plan wydatków</t>
  </si>
  <si>
    <t>010</t>
  </si>
  <si>
    <t>Rolnictwo i łowiectwo</t>
  </si>
  <si>
    <t>01095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</si>
  <si>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</si>
  <si>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</si>
  <si>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</si>
  <si>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</si>
  <si>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</si>
  <si>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4040</t>
  </si>
  <si>
    <t>Dodatkowe wynagrodzenie roczne</t>
  </si>
  <si>
    <t>4380</t>
  </si>
  <si>
    <t>Zakup usług obejmujących tłumaczenia</t>
  </si>
  <si>
    <t>4410</t>
  </si>
  <si>
    <t>Podróże służbowe krajowe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</si>
  <si>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</si>
  <si>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</si>
  <si>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</si>
  <si>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</si>
  <si>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</si>
  <si>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</si>
  <si>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85195</t>
  </si>
  <si>
    <t>85203</t>
  </si>
  <si>
    <t>Ośrodki wsparcia</t>
  </si>
  <si>
    <t>4220</t>
  </si>
  <si>
    <t>Zakup środków żywności</t>
  </si>
  <si>
    <t>Odpisy na zakładowy fundusz świadczeń socjalnych</t>
  </si>
  <si>
    <t>Świadczenia 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</si>
  <si>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</si>
  <si>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85212</t>
  </si>
  <si>
    <t>Świadczenia rodzinne, świadczenia z funduszu alimentacyjnego oraz składki na ubezpieczenia emerytalne i rentowe z ubezpieczenia społecznego</t>
  </si>
  <si>
    <t>4370</t>
  </si>
  <si>
    <t>Opłata z tytułu zakupu usług telekomunikacyjnych świadczonych w stacjonarnej publicznej sieci telefonicznej.</t>
  </si>
  <si>
    <t>4440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</si>
  <si>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</si>
  <si>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</si>
  <si>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</si>
  <si>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</si>
  <si>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85215</t>
  </si>
  <si>
    <t>Dodatki mieszkaniowe</t>
  </si>
  <si>
    <t>85228</t>
  </si>
  <si>
    <t>Usługi opiekuńcze i specjalistyczne usługi opiekuńcze</t>
  </si>
  <si>
    <t>700              -400         =300</t>
  </si>
  <si>
    <t>1 200                  +198                            =1398</t>
  </si>
</sst>
</file>

<file path=xl/styles.xml><?xml version="1.0" encoding="utf-8"?>
<styleSheet xmlns="http://schemas.openxmlformats.org/spreadsheetml/2006/main">
  <fonts count="69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10"/>
      <name val="Arial CE"/>
      <family val="2"/>
      <charset val="238"/>
    </font>
    <font>
      <sz val="8.5"/>
      <color theme="1"/>
      <name val="Czcionka tekstu podstawowego"/>
      <family val="2"/>
      <charset val="238"/>
    </font>
    <font>
      <sz val="8.5"/>
      <color indexed="8"/>
      <name val="Czcionka tekstu podstawowego"/>
      <family val="2"/>
      <charset val="238"/>
    </font>
    <font>
      <sz val="8.5"/>
      <color rgb="FFFF0000"/>
      <name val="Czcionka tekstu podstawowego"/>
      <family val="2"/>
      <charset val="238"/>
    </font>
    <font>
      <sz val="8.5"/>
      <name val="Czcionka tekstu podstawowego"/>
      <family val="2"/>
      <charset val="238"/>
    </font>
    <font>
      <b/>
      <sz val="8.5"/>
      <name val="Arial CE"/>
      <family val="2"/>
      <charset val="238"/>
    </font>
    <font>
      <sz val="8.5"/>
      <name val="Arial CE"/>
      <charset val="238"/>
    </font>
    <font>
      <b/>
      <sz val="8.5"/>
      <color indexed="8"/>
      <name val="Czcionka tekstu podstawowego"/>
      <charset val="238"/>
    </font>
    <font>
      <b/>
      <sz val="8.5"/>
      <color theme="1"/>
      <name val="Arial CE"/>
      <family val="2"/>
      <charset val="238"/>
    </font>
    <font>
      <b/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sz val="9"/>
      <color indexed="8"/>
      <name val="Arial"/>
      <charset val="204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sz val="9"/>
      <color indexed="8"/>
      <name val="Arial"/>
      <charset val="204"/>
    </font>
    <font>
      <b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25"/>
      <name val="Arial"/>
      <family val="2"/>
      <charset val="238"/>
    </font>
    <font>
      <b/>
      <sz val="8.5"/>
      <name val="Arial"/>
      <family val="2"/>
      <charset val="238"/>
    </font>
    <font>
      <sz val="8.25"/>
      <name val="Arial"/>
      <family val="2"/>
      <charset val="238"/>
    </font>
    <font>
      <sz val="8.25"/>
      <color indexed="8"/>
      <name val="Arial"/>
      <charset val="1"/>
    </font>
    <font>
      <b/>
      <sz val="9"/>
      <name val="Calibri"/>
      <family val="2"/>
      <charset val="238"/>
    </font>
    <font>
      <b/>
      <sz val="9"/>
      <name val="Czcionka tekstu podstawowego"/>
      <family val="2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8" fillId="2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0" fontId="16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8" fillId="0" borderId="0" xfId="0" applyFont="1"/>
    <xf numFmtId="0" fontId="19" fillId="0" borderId="4" xfId="0" applyFont="1" applyBorder="1" applyAlignment="1">
      <alignment horizontal="center" vertical="center" wrapText="1"/>
    </xf>
    <xf numFmtId="0" fontId="20" fillId="0" borderId="0" xfId="0" applyFont="1"/>
    <xf numFmtId="0" fontId="12" fillId="0" borderId="4" xfId="0" applyFont="1" applyBorder="1" applyAlignment="1">
      <alignment wrapText="1"/>
    </xf>
    <xf numFmtId="3" fontId="12" fillId="0" borderId="4" xfId="0" applyNumberFormat="1" applyFont="1" applyBorder="1"/>
    <xf numFmtId="3" fontId="16" fillId="0" borderId="4" xfId="0" applyNumberFormat="1" applyFont="1" applyBorder="1"/>
    <xf numFmtId="0" fontId="11" fillId="0" borderId="0" xfId="0" applyFont="1" applyAlignment="1">
      <alignment horizontal="center"/>
    </xf>
    <xf numFmtId="0" fontId="16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 horizontal="right"/>
    </xf>
    <xf numFmtId="49" fontId="16" fillId="0" borderId="4" xfId="0" applyNumberFormat="1" applyFont="1" applyBorder="1"/>
    <xf numFmtId="49" fontId="16" fillId="0" borderId="4" xfId="0" applyNumberFormat="1" applyFont="1" applyBorder="1" applyAlignment="1">
      <alignment horizontal="right" wrapText="1"/>
    </xf>
    <xf numFmtId="2" fontId="16" fillId="0" borderId="4" xfId="0" applyNumberFormat="1" applyFont="1" applyBorder="1" applyAlignment="1">
      <alignment horizontal="right" wrapText="1"/>
    </xf>
    <xf numFmtId="0" fontId="16" fillId="0" borderId="0" xfId="0" applyFont="1" applyAlignment="1">
      <alignment wrapText="1"/>
    </xf>
    <xf numFmtId="3" fontId="16" fillId="0" borderId="5" xfId="0" applyNumberFormat="1" applyFont="1" applyBorder="1"/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3" fontId="16" fillId="0" borderId="4" xfId="0" applyNumberFormat="1" applyFont="1" applyBorder="1" applyAlignment="1">
      <alignment horizontal="right" wrapText="1"/>
    </xf>
    <xf numFmtId="0" fontId="16" fillId="0" borderId="3" xfId="0" applyFont="1" applyBorder="1" applyAlignment="1">
      <alignment vertical="center" wrapText="1"/>
    </xf>
    <xf numFmtId="0" fontId="16" fillId="0" borderId="8" xfId="0" applyFont="1" applyBorder="1" applyAlignment="1">
      <alignment wrapText="1"/>
    </xf>
    <xf numFmtId="1" fontId="16" fillId="0" borderId="4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 horizontal="right"/>
    </xf>
    <xf numFmtId="3" fontId="18" fillId="0" borderId="4" xfId="0" applyNumberFormat="1" applyFont="1" applyBorder="1"/>
    <xf numFmtId="0" fontId="12" fillId="0" borderId="0" xfId="0" applyFont="1"/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17" fillId="0" borderId="6" xfId="0" applyFont="1" applyBorder="1" applyAlignment="1">
      <alignment horizontal="center"/>
    </xf>
    <xf numFmtId="49" fontId="16" fillId="0" borderId="4" xfId="0" applyNumberFormat="1" applyFont="1" applyBorder="1" applyAlignment="1">
      <alignment wrapText="1"/>
    </xf>
    <xf numFmtId="0" fontId="16" fillId="0" borderId="4" xfId="0" applyNumberFormat="1" applyFont="1" applyBorder="1" applyAlignment="1">
      <alignment horizontal="right" wrapText="1"/>
    </xf>
    <xf numFmtId="0" fontId="22" fillId="2" borderId="0" xfId="0" applyFont="1" applyFill="1" applyAlignment="1"/>
    <xf numFmtId="0" fontId="7" fillId="2" borderId="9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0" xfId="0" applyFill="1"/>
    <xf numFmtId="0" fontId="23" fillId="0" borderId="0" xfId="0" applyFont="1"/>
    <xf numFmtId="4" fontId="24" fillId="0" borderId="0" xfId="0" applyNumberFormat="1" applyFont="1"/>
    <xf numFmtId="0" fontId="25" fillId="2" borderId="0" xfId="0" applyFont="1" applyFill="1"/>
    <xf numFmtId="0" fontId="3" fillId="2" borderId="0" xfId="0" applyFont="1" applyFill="1"/>
    <xf numFmtId="4" fontId="25" fillId="2" borderId="0" xfId="0" applyNumberFormat="1" applyFont="1" applyFill="1"/>
    <xf numFmtId="0" fontId="25" fillId="0" borderId="0" xfId="0" applyFont="1"/>
    <xf numFmtId="0" fontId="27" fillId="0" borderId="0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2" borderId="0" xfId="0" applyNumberFormat="1" applyFill="1"/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8" fillId="0" borderId="0" xfId="0" applyFont="1"/>
    <xf numFmtId="49" fontId="12" fillId="0" borderId="0" xfId="0" applyNumberFormat="1" applyFont="1" applyAlignment="1">
      <alignment horizontal="right"/>
    </xf>
    <xf numFmtId="0" fontId="16" fillId="0" borderId="4" xfId="0" applyNumberFormat="1" applyFont="1" applyBorder="1" applyAlignment="1">
      <alignment horizontal="center" wrapText="1"/>
    </xf>
    <xf numFmtId="3" fontId="16" fillId="0" borderId="4" xfId="0" applyNumberFormat="1" applyFont="1" applyBorder="1" applyAlignment="1">
      <alignment wrapText="1"/>
    </xf>
    <xf numFmtId="3" fontId="30" fillId="0" borderId="4" xfId="0" applyNumberFormat="1" applyFont="1" applyBorder="1"/>
    <xf numFmtId="0" fontId="17" fillId="0" borderId="0" xfId="0" applyFont="1" applyAlignment="1">
      <alignment horizontal="center" wrapText="1"/>
    </xf>
    <xf numFmtId="0" fontId="32" fillId="0" borderId="4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4" fontId="36" fillId="0" borderId="4" xfId="0" applyNumberFormat="1" applyFont="1" applyBorder="1" applyAlignment="1">
      <alignment horizontal="right" vertical="center" wrapText="1"/>
    </xf>
    <xf numFmtId="0" fontId="33" fillId="0" borderId="4" xfId="0" applyFont="1" applyBorder="1" applyAlignment="1">
      <alignment vertical="center" wrapText="1"/>
    </xf>
    <xf numFmtId="0" fontId="31" fillId="0" borderId="4" xfId="0" applyFont="1" applyBorder="1"/>
    <xf numFmtId="0" fontId="34" fillId="0" borderId="4" xfId="0" applyFont="1" applyBorder="1" applyAlignment="1">
      <alignment wrapText="1"/>
    </xf>
    <xf numFmtId="4" fontId="35" fillId="0" borderId="4" xfId="0" applyNumberFormat="1" applyFont="1" applyBorder="1" applyAlignment="1">
      <alignment vertical="center"/>
    </xf>
    <xf numFmtId="49" fontId="36" fillId="0" borderId="4" xfId="0" applyNumberFormat="1" applyFont="1" applyBorder="1" applyAlignment="1">
      <alignment horizontal="right" vertical="center" wrapText="1"/>
    </xf>
    <xf numFmtId="0" fontId="34" fillId="0" borderId="8" xfId="0" applyFont="1" applyBorder="1" applyAlignment="1">
      <alignment vertical="center" wrapText="1"/>
    </xf>
    <xf numFmtId="4" fontId="36" fillId="0" borderId="4" xfId="0" applyNumberFormat="1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7" fillId="0" borderId="4" xfId="0" applyFont="1" applyBorder="1" applyAlignment="1">
      <alignment vertical="center" wrapText="1"/>
    </xf>
    <xf numFmtId="4" fontId="37" fillId="0" borderId="4" xfId="0" applyNumberFormat="1" applyFont="1" applyBorder="1" applyAlignment="1">
      <alignment vertical="center"/>
    </xf>
    <xf numFmtId="4" fontId="0" fillId="0" borderId="0" xfId="0" applyNumberFormat="1"/>
    <xf numFmtId="0" fontId="34" fillId="0" borderId="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7" fillId="0" borderId="7" xfId="0" applyFont="1" applyBorder="1" applyAlignment="1">
      <alignment vertical="center" wrapText="1"/>
    </xf>
    <xf numFmtId="4" fontId="38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7" xfId="0" applyFont="1" applyFill="1" applyBorder="1" applyAlignment="1">
      <alignment vertical="center" wrapText="1"/>
    </xf>
    <xf numFmtId="0" fontId="32" fillId="0" borderId="4" xfId="0" applyFont="1" applyBorder="1"/>
    <xf numFmtId="4" fontId="34" fillId="0" borderId="4" xfId="0" applyNumberFormat="1" applyFont="1" applyBorder="1" applyAlignment="1">
      <alignment horizontal="right" vertical="center" wrapText="1"/>
    </xf>
    <xf numFmtId="0" fontId="37" fillId="0" borderId="4" xfId="0" applyFont="1" applyFill="1" applyBorder="1" applyAlignment="1">
      <alignment vertical="center" wrapText="1"/>
    </xf>
    <xf numFmtId="4" fontId="40" fillId="0" borderId="4" xfId="0" applyNumberFormat="1" applyFont="1" applyBorder="1"/>
    <xf numFmtId="0" fontId="39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3" fillId="2" borderId="0" xfId="0" applyFont="1" applyFill="1"/>
    <xf numFmtId="4" fontId="24" fillId="2" borderId="0" xfId="0" applyNumberFormat="1" applyFont="1" applyFill="1"/>
    <xf numFmtId="49" fontId="35" fillId="0" borderId="4" xfId="0" applyNumberFormat="1" applyFont="1" applyBorder="1" applyAlignment="1">
      <alignment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vertical="center"/>
    </xf>
    <xf numFmtId="0" fontId="41" fillId="2" borderId="4" xfId="0" applyFont="1" applyFill="1" applyBorder="1" applyAlignment="1">
      <alignment vertical="center" wrapText="1"/>
    </xf>
    <xf numFmtId="0" fontId="1" fillId="2" borderId="0" xfId="0" applyFont="1" applyFill="1" applyAlignment="1"/>
    <xf numFmtId="49" fontId="30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3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/>
    <xf numFmtId="0" fontId="17" fillId="2" borderId="3" xfId="0" applyFont="1" applyFill="1" applyBorder="1" applyAlignment="1"/>
    <xf numFmtId="49" fontId="30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5" xfId="0" applyNumberFormat="1" applyFont="1" applyFill="1" applyBorder="1" applyAlignment="1"/>
    <xf numFmtId="4" fontId="17" fillId="2" borderId="16" xfId="0" applyNumberFormat="1" applyFont="1" applyFill="1" applyBorder="1" applyAlignment="1"/>
    <xf numFmtId="0" fontId="7" fillId="2" borderId="17" xfId="0" applyFont="1" applyFill="1" applyBorder="1" applyAlignment="1"/>
    <xf numFmtId="49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3" xfId="0" applyFont="1" applyFill="1" applyBorder="1" applyAlignment="1"/>
    <xf numFmtId="4" fontId="17" fillId="2" borderId="4" xfId="0" applyNumberFormat="1" applyFont="1" applyFill="1" applyBorder="1" applyAlignment="1"/>
    <xf numFmtId="49" fontId="30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30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30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30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/>
    <xf numFmtId="0" fontId="17" fillId="2" borderId="4" xfId="0" applyFont="1" applyFill="1" applyBorder="1" applyAlignment="1"/>
    <xf numFmtId="49" fontId="7" fillId="3" borderId="20" xfId="0" applyNumberFormat="1" applyFont="1" applyFill="1" applyBorder="1" applyAlignment="1" applyProtection="1">
      <alignment horizontal="left" vertical="center" wrapText="1"/>
      <protection locked="0"/>
    </xf>
    <xf numFmtId="4" fontId="7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4" xfId="0" applyNumberFormat="1" applyFont="1" applyFill="1" applyBorder="1" applyAlignment="1"/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wrapText="1"/>
    </xf>
    <xf numFmtId="4" fontId="7" fillId="2" borderId="23" xfId="0" applyNumberFormat="1" applyFont="1" applyFill="1" applyBorder="1" applyAlignment="1"/>
    <xf numFmtId="0" fontId="29" fillId="2" borderId="24" xfId="0" applyFont="1" applyFill="1" applyBorder="1" applyAlignment="1"/>
    <xf numFmtId="4" fontId="17" fillId="2" borderId="25" xfId="0" applyNumberFormat="1" applyFont="1" applyFill="1" applyBorder="1" applyAlignment="1"/>
    <xf numFmtId="4" fontId="7" fillId="2" borderId="15" xfId="0" applyNumberFormat="1" applyFont="1" applyFill="1" applyBorder="1" applyAlignment="1">
      <alignment vertical="center"/>
    </xf>
    <xf numFmtId="4" fontId="7" fillId="2" borderId="26" xfId="0" applyNumberFormat="1" applyFont="1" applyFill="1" applyBorder="1" applyAlignment="1">
      <alignment vertical="center"/>
    </xf>
    <xf numFmtId="4" fontId="17" fillId="2" borderId="15" xfId="0" applyNumberFormat="1" applyFont="1" applyFill="1" applyBorder="1" applyAlignment="1"/>
    <xf numFmtId="4" fontId="7" fillId="2" borderId="22" xfId="0" applyNumberFormat="1" applyFont="1" applyFill="1" applyBorder="1" applyAlignment="1"/>
    <xf numFmtId="4" fontId="17" fillId="2" borderId="22" xfId="0" applyNumberFormat="1" applyFont="1" applyFill="1" applyBorder="1" applyAlignment="1"/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wrapText="1"/>
    </xf>
    <xf numFmtId="4" fontId="7" fillId="2" borderId="27" xfId="0" applyNumberFormat="1" applyFont="1" applyFill="1" applyBorder="1" applyAlignment="1"/>
    <xf numFmtId="4" fontId="17" fillId="2" borderId="27" xfId="0" applyNumberFormat="1" applyFont="1" applyFill="1" applyBorder="1" applyAlignment="1"/>
    <xf numFmtId="0" fontId="30" fillId="2" borderId="18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wrapText="1"/>
    </xf>
    <xf numFmtId="4" fontId="30" fillId="2" borderId="19" xfId="0" applyNumberFormat="1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wrapText="1"/>
    </xf>
    <xf numFmtId="4" fontId="30" fillId="2" borderId="0" xfId="0" applyNumberFormat="1" applyFont="1" applyFill="1" applyBorder="1" applyAlignment="1"/>
    <xf numFmtId="0" fontId="30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0" fontId="30" fillId="2" borderId="28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wrapText="1"/>
    </xf>
    <xf numFmtId="4" fontId="30" fillId="2" borderId="28" xfId="0" applyNumberFormat="1" applyFont="1" applyFill="1" applyBorder="1" applyAlignment="1"/>
    <xf numFmtId="0" fontId="43" fillId="2" borderId="0" xfId="0" applyFont="1" applyFill="1" applyBorder="1" applyAlignment="1">
      <alignment wrapText="1"/>
    </xf>
    <xf numFmtId="4" fontId="43" fillId="2" borderId="0" xfId="0" applyNumberFormat="1" applyFont="1" applyFill="1" applyBorder="1" applyAlignment="1"/>
    <xf numFmtId="0" fontId="43" fillId="2" borderId="2" xfId="0" applyFont="1" applyFill="1" applyBorder="1" applyAlignment="1"/>
    <xf numFmtId="4" fontId="17" fillId="2" borderId="2" xfId="0" applyNumberFormat="1" applyFont="1" applyFill="1" applyBorder="1" applyAlignment="1"/>
    <xf numFmtId="0" fontId="44" fillId="2" borderId="0" xfId="0" applyFont="1" applyFill="1" applyAlignment="1"/>
    <xf numFmtId="0" fontId="7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wrapText="1"/>
    </xf>
    <xf numFmtId="4" fontId="7" fillId="2" borderId="29" xfId="0" applyNumberFormat="1" applyFont="1" applyFill="1" applyBorder="1" applyAlignment="1"/>
    <xf numFmtId="0" fontId="30" fillId="2" borderId="3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wrapText="1"/>
    </xf>
    <xf numFmtId="4" fontId="30" fillId="2" borderId="30" xfId="0" applyNumberFormat="1" applyFont="1" applyFill="1" applyBorder="1" applyAlignment="1"/>
    <xf numFmtId="0" fontId="43" fillId="2" borderId="3" xfId="0" applyFont="1" applyFill="1" applyBorder="1" applyAlignment="1"/>
    <xf numFmtId="4" fontId="17" fillId="2" borderId="3" xfId="0" applyNumberFormat="1" applyFont="1" applyFill="1" applyBorder="1" applyAlignment="1"/>
    <xf numFmtId="0" fontId="7" fillId="2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wrapText="1"/>
    </xf>
    <xf numFmtId="4" fontId="7" fillId="2" borderId="32" xfId="0" applyNumberFormat="1" applyFont="1" applyFill="1" applyBorder="1" applyAlignment="1"/>
    <xf numFmtId="4" fontId="45" fillId="2" borderId="19" xfId="0" applyNumberFormat="1" applyFont="1" applyFill="1" applyBorder="1" applyAlignment="1"/>
    <xf numFmtId="4" fontId="45" fillId="2" borderId="0" xfId="0" applyNumberFormat="1" applyFont="1" applyFill="1" applyBorder="1" applyAlignment="1"/>
    <xf numFmtId="0" fontId="43" fillId="2" borderId="29" xfId="0" applyFont="1" applyFill="1" applyBorder="1" applyAlignment="1"/>
    <xf numFmtId="0" fontId="30" fillId="2" borderId="29" xfId="0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/>
    <xf numFmtId="0" fontId="30" fillId="2" borderId="33" xfId="0" applyFont="1" applyFill="1" applyBorder="1" applyAlignment="1">
      <alignment horizontal="center" vertical="center"/>
    </xf>
    <xf numFmtId="0" fontId="30" fillId="2" borderId="33" xfId="0" applyFont="1" applyFill="1" applyBorder="1" applyAlignment="1"/>
    <xf numFmtId="4" fontId="30" fillId="2" borderId="33" xfId="0" applyNumberFormat="1" applyFont="1" applyFill="1" applyBorder="1" applyAlignment="1"/>
    <xf numFmtId="0" fontId="30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4" fontId="7" fillId="2" borderId="34" xfId="0" applyNumberFormat="1" applyFont="1" applyFill="1" applyBorder="1" applyAlignment="1"/>
    <xf numFmtId="0" fontId="29" fillId="2" borderId="25" xfId="0" applyFont="1" applyFill="1" applyBorder="1" applyAlignment="1"/>
    <xf numFmtId="0" fontId="43" fillId="2" borderId="25" xfId="0" applyFont="1" applyFill="1" applyBorder="1" applyAlignment="1"/>
    <xf numFmtId="0" fontId="30" fillId="2" borderId="35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wrapText="1"/>
    </xf>
    <xf numFmtId="4" fontId="30" fillId="2" borderId="36" xfId="0" applyNumberFormat="1" applyFont="1" applyFill="1" applyBorder="1" applyAlignment="1"/>
    <xf numFmtId="4" fontId="45" fillId="2" borderId="36" xfId="0" applyNumberFormat="1" applyFont="1" applyFill="1" applyBorder="1" applyAlignment="1"/>
    <xf numFmtId="0" fontId="30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wrapText="1"/>
    </xf>
    <xf numFmtId="4" fontId="7" fillId="2" borderId="24" xfId="0" applyNumberFormat="1" applyFont="1" applyFill="1" applyBorder="1" applyAlignment="1"/>
    <xf numFmtId="4" fontId="17" fillId="2" borderId="24" xfId="0" applyNumberFormat="1" applyFont="1" applyFill="1" applyBorder="1" applyAlignment="1"/>
    <xf numFmtId="0" fontId="7" fillId="2" borderId="15" xfId="0" applyFont="1" applyFill="1" applyBorder="1" applyAlignment="1">
      <alignment horizontal="center" vertical="center"/>
    </xf>
    <xf numFmtId="0" fontId="7" fillId="2" borderId="25" xfId="0" applyFont="1" applyFill="1" applyBorder="1" applyAlignment="1"/>
    <xf numFmtId="0" fontId="17" fillId="0" borderId="25" xfId="0" applyFont="1" applyBorder="1" applyAlignment="1">
      <alignment horizontal="left" vertical="top" wrapText="1"/>
    </xf>
    <xf numFmtId="4" fontId="7" fillId="2" borderId="34" xfId="0" applyNumberFormat="1" applyFont="1" applyFill="1" applyBorder="1" applyAlignment="1">
      <alignment vertical="center"/>
    </xf>
    <xf numFmtId="4" fontId="7" fillId="2" borderId="25" xfId="0" applyNumberFormat="1" applyFont="1" applyFill="1" applyBorder="1" applyAlignment="1">
      <alignment vertical="center"/>
    </xf>
    <xf numFmtId="4" fontId="17" fillId="2" borderId="25" xfId="0" applyNumberFormat="1" applyFont="1" applyFill="1" applyBorder="1" applyAlignment="1">
      <alignment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wrapText="1"/>
    </xf>
    <xf numFmtId="4" fontId="30" fillId="2" borderId="37" xfId="0" applyNumberFormat="1" applyFont="1" applyFill="1" applyBorder="1" applyAlignment="1"/>
    <xf numFmtId="4" fontId="45" fillId="2" borderId="37" xfId="0" applyNumberFormat="1" applyFont="1" applyFill="1" applyBorder="1" applyAlignment="1"/>
    <xf numFmtId="0" fontId="30" fillId="2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wrapText="1"/>
    </xf>
    <xf numFmtId="4" fontId="30" fillId="2" borderId="14" xfId="0" applyNumberFormat="1" applyFont="1" applyFill="1" applyBorder="1" applyAlignment="1"/>
    <xf numFmtId="4" fontId="17" fillId="2" borderId="34" xfId="0" applyNumberFormat="1" applyFont="1" applyFill="1" applyBorder="1" applyAlignment="1">
      <alignment vertical="center"/>
    </xf>
    <xf numFmtId="0" fontId="45" fillId="2" borderId="25" xfId="0" applyFont="1" applyFill="1" applyBorder="1" applyAlignment="1">
      <alignment vertical="center"/>
    </xf>
    <xf numFmtId="4" fontId="17" fillId="2" borderId="23" xfId="0" applyNumberFormat="1" applyFont="1" applyFill="1" applyBorder="1" applyAlignment="1">
      <alignment vertical="center"/>
    </xf>
    <xf numFmtId="0" fontId="17" fillId="2" borderId="25" xfId="0" applyFont="1" applyFill="1" applyBorder="1" applyAlignment="1">
      <alignment vertical="center"/>
    </xf>
    <xf numFmtId="0" fontId="30" fillId="2" borderId="18" xfId="0" applyFont="1" applyFill="1" applyBorder="1" applyAlignment="1">
      <alignment vertical="center" wrapText="1"/>
    </xf>
    <xf numFmtId="4" fontId="30" fillId="2" borderId="19" xfId="0" applyNumberFormat="1" applyFont="1" applyFill="1" applyBorder="1" applyAlignment="1">
      <alignment vertical="center"/>
    </xf>
    <xf numFmtId="4" fontId="45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4" fontId="30" fillId="2" borderId="18" xfId="0" applyNumberFormat="1" applyFont="1" applyFill="1" applyBorder="1" applyAlignment="1">
      <alignment vertical="center"/>
    </xf>
    <xf numFmtId="0" fontId="46" fillId="2" borderId="0" xfId="0" applyFont="1" applyFill="1" applyAlignment="1"/>
    <xf numFmtId="4" fontId="23" fillId="2" borderId="0" xfId="0" applyNumberFormat="1" applyFont="1" applyFill="1"/>
    <xf numFmtId="0" fontId="30" fillId="2" borderId="2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wrapText="1"/>
    </xf>
    <xf numFmtId="4" fontId="29" fillId="2" borderId="38" xfId="0" applyNumberFormat="1" applyFont="1" applyFill="1" applyBorder="1" applyAlignment="1"/>
    <xf numFmtId="0" fontId="29" fillId="2" borderId="39" xfId="0" applyFont="1" applyFill="1" applyBorder="1" applyAlignment="1"/>
    <xf numFmtId="4" fontId="17" fillId="2" borderId="39" xfId="0" applyNumberFormat="1" applyFont="1" applyFill="1" applyBorder="1" applyAlignment="1"/>
    <xf numFmtId="4" fontId="30" fillId="2" borderId="18" xfId="0" applyNumberFormat="1" applyFont="1" applyFill="1" applyBorder="1" applyAlignment="1"/>
    <xf numFmtId="0" fontId="43" fillId="2" borderId="24" xfId="0" applyFont="1" applyFill="1" applyBorder="1" applyAlignment="1"/>
    <xf numFmtId="4" fontId="45" fillId="2" borderId="18" xfId="0" applyNumberFormat="1" applyFont="1" applyFill="1" applyBorder="1" applyAlignment="1"/>
    <xf numFmtId="0" fontId="28" fillId="2" borderId="0" xfId="0" applyFont="1" applyFill="1"/>
    <xf numFmtId="49" fontId="5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4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4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9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49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49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49" fillId="3" borderId="18" xfId="0" applyNumberFormat="1" applyFont="1" applyFill="1" applyBorder="1" applyAlignment="1" applyProtection="1">
      <alignment horizontal="center" vertical="top" wrapText="1"/>
      <protection locked="0"/>
    </xf>
    <xf numFmtId="49" fontId="52" fillId="3" borderId="42" xfId="0" applyNumberFormat="1" applyFont="1" applyFill="1" applyBorder="1" applyAlignment="1" applyProtection="1">
      <alignment horizontal="right" vertical="center" wrapText="1"/>
      <protection locked="0"/>
    </xf>
    <xf numFmtId="0" fontId="22" fillId="2" borderId="0" xfId="0" applyFont="1" applyFill="1"/>
    <xf numFmtId="0" fontId="53" fillId="2" borderId="0" xfId="0" applyFont="1" applyFill="1" applyBorder="1"/>
    <xf numFmtId="0" fontId="53" fillId="2" borderId="0" xfId="0" applyFont="1" applyFill="1"/>
    <xf numFmtId="0" fontId="53" fillId="2" borderId="9" xfId="0" applyFont="1" applyFill="1" applyBorder="1"/>
    <xf numFmtId="4" fontId="53" fillId="2" borderId="25" xfId="0" applyNumberFormat="1" applyFont="1" applyFill="1" applyBorder="1" applyAlignment="1">
      <alignment vertical="center"/>
    </xf>
    <xf numFmtId="4" fontId="54" fillId="2" borderId="25" xfId="0" applyNumberFormat="1" applyFont="1" applyFill="1" applyBorder="1" applyAlignment="1">
      <alignment vertical="center"/>
    </xf>
    <xf numFmtId="0" fontId="53" fillId="2" borderId="43" xfId="0" applyFont="1" applyFill="1" applyBorder="1" applyAlignment="1">
      <alignment vertical="center"/>
    </xf>
    <xf numFmtId="0" fontId="50" fillId="0" borderId="0" xfId="0" applyNumberFormat="1" applyFont="1" applyFill="1" applyBorder="1" applyAlignment="1" applyProtection="1">
      <alignment horizontal="left"/>
      <protection locked="0"/>
    </xf>
    <xf numFmtId="0" fontId="53" fillId="2" borderId="25" xfId="0" applyFont="1" applyFill="1" applyBorder="1" applyAlignment="1">
      <alignment vertical="center"/>
    </xf>
    <xf numFmtId="4" fontId="53" fillId="2" borderId="43" xfId="0" applyNumberFormat="1" applyFont="1" applyFill="1" applyBorder="1" applyAlignment="1">
      <alignment vertical="center"/>
    </xf>
    <xf numFmtId="49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4" fontId="0" fillId="0" borderId="0" xfId="0" applyNumberFormat="1" applyAlignment="1">
      <alignment wrapText="1"/>
    </xf>
    <xf numFmtId="49" fontId="5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18" xfId="0" applyNumberFormat="1" applyFont="1" applyFill="1" applyBorder="1" applyAlignment="1" applyProtection="1">
      <alignment horizontal="center" vertical="center"/>
      <protection locked="0"/>
    </xf>
    <xf numFmtId="0" fontId="57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57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57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6" fillId="3" borderId="18" xfId="0" applyNumberFormat="1" applyFont="1" applyFill="1" applyBorder="1" applyAlignment="1" applyProtection="1">
      <alignment horizontal="left" vertical="center" wrapText="1"/>
      <protection locked="0"/>
    </xf>
    <xf numFmtId="4" fontId="58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58" fillId="2" borderId="18" xfId="0" applyNumberFormat="1" applyFont="1" applyFill="1" applyBorder="1" applyAlignment="1" applyProtection="1">
      <alignment vertical="center" wrapText="1"/>
      <protection locked="0"/>
    </xf>
    <xf numFmtId="49" fontId="5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6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8" xfId="0" applyNumberFormat="1" applyFont="1" applyFill="1" applyBorder="1" applyAlignment="1" applyProtection="1">
      <alignment horizontal="left" vertical="center" wrapText="1"/>
      <protection locked="0"/>
    </xf>
    <xf numFmtId="4" fontId="61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61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61" fillId="2" borderId="18" xfId="0" applyNumberFormat="1" applyFont="1" applyFill="1" applyBorder="1" applyAlignment="1" applyProtection="1">
      <alignment vertical="center" wrapText="1"/>
      <protection locked="0"/>
    </xf>
    <xf numFmtId="49" fontId="59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56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62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63" fillId="3" borderId="18" xfId="0" applyNumberFormat="1" applyFont="1" applyFill="1" applyBorder="1" applyAlignment="1" applyProtection="1">
      <alignment vertical="center" wrapText="1"/>
      <protection locked="0"/>
    </xf>
    <xf numFmtId="4" fontId="63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60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59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64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53" fillId="3" borderId="18" xfId="0" applyNumberFormat="1" applyFont="1" applyFill="1" applyBorder="1" applyAlignment="1" applyProtection="1">
      <alignment vertical="center" wrapText="1"/>
      <protection locked="0"/>
    </xf>
    <xf numFmtId="4" fontId="53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61" fillId="2" borderId="18" xfId="0" applyNumberFormat="1" applyFont="1" applyFill="1" applyBorder="1" applyAlignment="1" applyProtection="1">
      <alignment vertical="center"/>
      <protection locked="0"/>
    </xf>
    <xf numFmtId="0" fontId="54" fillId="2" borderId="18" xfId="0" applyFont="1" applyFill="1" applyBorder="1" applyAlignment="1">
      <alignment vertical="center"/>
    </xf>
    <xf numFmtId="4" fontId="54" fillId="2" borderId="18" xfId="0" applyNumberFormat="1" applyFont="1" applyFill="1" applyBorder="1" applyAlignment="1">
      <alignment vertical="center"/>
    </xf>
    <xf numFmtId="4" fontId="36" fillId="2" borderId="18" xfId="0" applyNumberFormat="1" applyFont="1" applyFill="1" applyBorder="1"/>
    <xf numFmtId="4" fontId="62" fillId="3" borderId="18" xfId="0" applyNumberFormat="1" applyFont="1" applyFill="1" applyBorder="1" applyAlignment="1" applyProtection="1">
      <alignment vertical="center" wrapText="1"/>
      <protection locked="0"/>
    </xf>
    <xf numFmtId="4" fontId="64" fillId="3" borderId="18" xfId="0" applyNumberFormat="1" applyFont="1" applyFill="1" applyBorder="1" applyAlignment="1" applyProtection="1">
      <alignment vertical="center" wrapText="1"/>
      <protection locked="0"/>
    </xf>
    <xf numFmtId="4" fontId="54" fillId="2" borderId="18" xfId="0" applyNumberFormat="1" applyFont="1" applyFill="1" applyBorder="1" applyAlignment="1">
      <alignment horizontal="right" vertical="center"/>
    </xf>
    <xf numFmtId="0" fontId="65" fillId="2" borderId="47" xfId="0" applyNumberFormat="1" applyFont="1" applyFill="1" applyBorder="1" applyAlignment="1" applyProtection="1">
      <alignment horizontal="center" vertical="center" wrapText="1"/>
    </xf>
    <xf numFmtId="0" fontId="65" fillId="2" borderId="47" xfId="0" applyNumberFormat="1" applyFont="1" applyFill="1" applyBorder="1" applyAlignment="1" applyProtection="1">
      <alignment horizontal="left" vertical="center" wrapText="1"/>
    </xf>
    <xf numFmtId="0" fontId="0" fillId="2" borderId="18" xfId="0" applyFill="1" applyBorder="1"/>
    <xf numFmtId="4" fontId="54" fillId="2" borderId="18" xfId="0" applyNumberFormat="1" applyFont="1" applyFill="1" applyBorder="1"/>
    <xf numFmtId="4" fontId="56" fillId="3" borderId="18" xfId="0" applyNumberFormat="1" applyFont="1" applyFill="1" applyBorder="1" applyAlignment="1" applyProtection="1">
      <alignment vertical="center" wrapText="1"/>
      <protection locked="0"/>
    </xf>
    <xf numFmtId="49" fontId="56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54" fillId="2" borderId="0" xfId="0" applyFont="1" applyFill="1"/>
    <xf numFmtId="0" fontId="33" fillId="2" borderId="0" xfId="0" applyFont="1" applyFill="1" applyAlignment="1">
      <alignment horizontal="center" vertical="center"/>
    </xf>
    <xf numFmtId="4" fontId="61" fillId="2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18" xfId="0" applyFont="1" applyFill="1" applyBorder="1" applyAlignment="1">
      <alignment horizontal="center" vertical="center"/>
    </xf>
    <xf numFmtId="4" fontId="59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61" fillId="2" borderId="4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/>
    <xf numFmtId="3" fontId="66" fillId="0" borderId="0" xfId="0" applyNumberFormat="1" applyFont="1"/>
    <xf numFmtId="0" fontId="67" fillId="0" borderId="0" xfId="0" applyFont="1"/>
    <xf numFmtId="0" fontId="30" fillId="0" borderId="43" xfId="0" applyFont="1" applyBorder="1" applyAlignment="1">
      <alignment horizontal="center" vertical="center"/>
    </xf>
    <xf numFmtId="3" fontId="68" fillId="0" borderId="48" xfId="0" applyNumberFormat="1" applyFont="1" applyBorder="1" applyAlignment="1">
      <alignment horizontal="left" wrapText="1"/>
    </xf>
    <xf numFmtId="3" fontId="30" fillId="0" borderId="48" xfId="0" applyNumberFormat="1" applyFont="1" applyBorder="1"/>
    <xf numFmtId="0" fontId="12" fillId="0" borderId="48" xfId="0" applyFont="1" applyBorder="1" applyAlignment="1">
      <alignment wrapText="1"/>
    </xf>
    <xf numFmtId="3" fontId="11" fillId="0" borderId="48" xfId="0" applyNumberFormat="1" applyFont="1" applyBorder="1"/>
    <xf numFmtId="0" fontId="11" fillId="0" borderId="48" xfId="0" applyFont="1" applyBorder="1"/>
    <xf numFmtId="0" fontId="12" fillId="0" borderId="48" xfId="0" applyFont="1" applyBorder="1"/>
    <xf numFmtId="0" fontId="53" fillId="2" borderId="43" xfId="0" applyFont="1" applyFill="1" applyBorder="1" applyAlignment="1">
      <alignment vertical="center" wrapText="1"/>
    </xf>
    <xf numFmtId="0" fontId="22" fillId="2" borderId="44" xfId="0" applyFont="1" applyFill="1" applyBorder="1" applyAlignment="1">
      <alignment vertical="center"/>
    </xf>
    <xf numFmtId="0" fontId="22" fillId="2" borderId="45" xfId="0" applyFont="1" applyFill="1" applyBorder="1" applyAlignment="1">
      <alignment vertical="center"/>
    </xf>
    <xf numFmtId="0" fontId="53" fillId="2" borderId="43" xfId="0" applyFont="1" applyFill="1" applyBorder="1" applyAlignment="1">
      <alignment vertical="center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9" fontId="48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50" fillId="2" borderId="0" xfId="0" applyNumberFormat="1" applyFont="1" applyFill="1" applyBorder="1" applyAlignment="1" applyProtection="1">
      <alignment horizontal="left"/>
      <protection locked="0"/>
    </xf>
    <xf numFmtId="49" fontId="51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53" fillId="2" borderId="46" xfId="0" applyFont="1" applyFill="1" applyBorder="1" applyAlignment="1">
      <alignment vertical="center"/>
    </xf>
    <xf numFmtId="0" fontId="53" fillId="2" borderId="9" xfId="0" applyFont="1" applyFill="1" applyBorder="1" applyAlignment="1">
      <alignment vertical="center"/>
    </xf>
    <xf numFmtId="0" fontId="53" fillId="2" borderId="44" xfId="0" applyFont="1" applyFill="1" applyBorder="1" applyAlignment="1">
      <alignment vertical="center"/>
    </xf>
    <xf numFmtId="0" fontId="53" fillId="2" borderId="45" xfId="0" applyFont="1" applyFill="1" applyBorder="1" applyAlignment="1">
      <alignment vertical="center"/>
    </xf>
    <xf numFmtId="0" fontId="53" fillId="2" borderId="44" xfId="0" applyFont="1" applyFill="1" applyBorder="1" applyAlignment="1">
      <alignment vertical="center" wrapText="1"/>
    </xf>
    <xf numFmtId="0" fontId="53" fillId="2" borderId="45" xfId="0" applyFont="1" applyFill="1" applyBorder="1" applyAlignment="1">
      <alignment vertical="center" wrapText="1"/>
    </xf>
    <xf numFmtId="0" fontId="53" fillId="2" borderId="25" xfId="0" applyFont="1" applyFill="1" applyBorder="1" applyAlignment="1">
      <alignment vertical="center" wrapText="1"/>
    </xf>
    <xf numFmtId="0" fontId="8" fillId="2" borderId="9" xfId="0" applyFont="1" applyFill="1" applyBorder="1" applyAlignment="1"/>
    <xf numFmtId="0" fontId="53" fillId="2" borderId="25" xfId="0" applyFont="1" applyFill="1" applyBorder="1" applyAlignment="1">
      <alignment vertical="center"/>
    </xf>
    <xf numFmtId="49" fontId="55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56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4" fontId="0" fillId="2" borderId="18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37" fillId="0" borderId="4" xfId="0" applyNumberFormat="1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3" fillId="0" borderId="4" xfId="0" applyFont="1" applyBorder="1" applyAlignment="1">
      <alignment horizontal="center" vertical="center"/>
    </xf>
    <xf numFmtId="0" fontId="34" fillId="0" borderId="8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9" fillId="0" borderId="4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opLeftCell="A18" workbookViewId="0">
      <selection activeCell="A22" sqref="A22:D22"/>
    </sheetView>
  </sheetViews>
  <sheetFormatPr defaultRowHeight="15"/>
  <cols>
    <col min="1" max="1" width="5.5703125" style="56" customWidth="1"/>
    <col min="2" max="2" width="5.85546875" style="56" customWidth="1"/>
    <col min="3" max="3" width="5.42578125" style="56" customWidth="1"/>
    <col min="4" max="4" width="34.140625" style="56" customWidth="1"/>
    <col min="5" max="5" width="12.5703125" style="56" customWidth="1"/>
    <col min="6" max="6" width="11.5703125" style="56" customWidth="1"/>
    <col min="7" max="7" width="12.85546875" style="56" customWidth="1"/>
    <col min="10" max="10" width="18.5703125" customWidth="1"/>
  </cols>
  <sheetData>
    <row r="1" spans="1:7">
      <c r="A1" s="53"/>
      <c r="B1" s="53"/>
      <c r="C1" s="53"/>
      <c r="D1" s="53"/>
      <c r="E1" s="234" t="s">
        <v>35</v>
      </c>
      <c r="F1" s="53"/>
      <c r="G1" s="53"/>
    </row>
    <row r="2" spans="1:7">
      <c r="A2" s="53"/>
      <c r="B2" s="53"/>
      <c r="C2" s="53"/>
      <c r="D2" s="53"/>
      <c r="E2" s="234" t="s">
        <v>55</v>
      </c>
      <c r="F2" s="53"/>
      <c r="G2" s="53"/>
    </row>
    <row r="3" spans="1:7">
      <c r="A3" s="53"/>
      <c r="B3" s="53"/>
      <c r="C3" s="53"/>
      <c r="D3" s="53"/>
      <c r="E3" s="234" t="s">
        <v>4</v>
      </c>
      <c r="F3" s="53"/>
      <c r="G3" s="53"/>
    </row>
    <row r="4" spans="1:7">
      <c r="A4" s="53"/>
      <c r="B4" s="53"/>
      <c r="C4" s="53"/>
      <c r="D4" s="53"/>
      <c r="E4" s="234" t="s">
        <v>56</v>
      </c>
      <c r="F4" s="53"/>
      <c r="G4" s="53"/>
    </row>
    <row r="5" spans="1:7" ht="24.75" customHeight="1">
      <c r="A5" s="53"/>
      <c r="B5" s="53"/>
      <c r="C5" s="53"/>
      <c r="D5" s="53"/>
      <c r="E5" s="53"/>
      <c r="F5" s="53"/>
      <c r="G5" s="53"/>
    </row>
    <row r="6" spans="1:7">
      <c r="A6" s="318" t="s">
        <v>36</v>
      </c>
      <c r="B6" s="318"/>
      <c r="C6" s="318"/>
      <c r="D6" s="318"/>
      <c r="E6" s="318"/>
      <c r="F6" s="318"/>
      <c r="G6" s="318"/>
    </row>
    <row r="7" spans="1:7">
      <c r="A7" s="319" t="s">
        <v>37</v>
      </c>
      <c r="B7" s="319"/>
      <c r="C7" s="319"/>
      <c r="D7" s="319"/>
      <c r="E7" s="319"/>
      <c r="F7" s="319"/>
      <c r="G7" s="319"/>
    </row>
    <row r="8" spans="1:7" ht="25.5" customHeight="1"/>
    <row r="9" spans="1:7">
      <c r="E9" s="106"/>
      <c r="F9" s="106"/>
      <c r="G9" s="106"/>
    </row>
    <row r="10" spans="1:7" ht="25.5">
      <c r="A10" s="235" t="s">
        <v>63</v>
      </c>
      <c r="B10" s="235" t="s">
        <v>96</v>
      </c>
      <c r="C10" s="235" t="s">
        <v>159</v>
      </c>
      <c r="D10" s="235" t="s">
        <v>160</v>
      </c>
      <c r="E10" s="235" t="s">
        <v>161</v>
      </c>
      <c r="F10" s="235" t="s">
        <v>100</v>
      </c>
      <c r="G10" s="235" t="s">
        <v>93</v>
      </c>
    </row>
    <row r="11" spans="1:7">
      <c r="A11" s="236" t="s">
        <v>135</v>
      </c>
      <c r="B11" s="236"/>
      <c r="C11" s="236"/>
      <c r="D11" s="237" t="s">
        <v>136</v>
      </c>
      <c r="E11" s="238" t="s">
        <v>137</v>
      </c>
      <c r="F11" s="238" t="s">
        <v>138</v>
      </c>
      <c r="G11" s="238" t="s">
        <v>139</v>
      </c>
    </row>
    <row r="12" spans="1:7">
      <c r="A12" s="239"/>
      <c r="B12" s="240" t="s">
        <v>140</v>
      </c>
      <c r="C12" s="241"/>
      <c r="D12" s="242" t="s">
        <v>141</v>
      </c>
      <c r="E12" s="243" t="s">
        <v>142</v>
      </c>
      <c r="F12" s="243" t="s">
        <v>143</v>
      </c>
      <c r="G12" s="243" t="s">
        <v>144</v>
      </c>
    </row>
    <row r="13" spans="1:7" ht="90">
      <c r="A13" s="244"/>
      <c r="B13" s="244"/>
      <c r="C13" s="245" t="s">
        <v>145</v>
      </c>
      <c r="D13" s="242" t="s">
        <v>146</v>
      </c>
      <c r="E13" s="243" t="s">
        <v>142</v>
      </c>
      <c r="F13" s="243" t="s">
        <v>143</v>
      </c>
      <c r="G13" s="243" t="s">
        <v>144</v>
      </c>
    </row>
    <row r="14" spans="1:7">
      <c r="A14" s="239"/>
      <c r="B14" s="240" t="s">
        <v>147</v>
      </c>
      <c r="C14" s="241"/>
      <c r="D14" s="242" t="s">
        <v>148</v>
      </c>
      <c r="E14" s="243" t="s">
        <v>149</v>
      </c>
      <c r="F14" s="243" t="s">
        <v>150</v>
      </c>
      <c r="G14" s="243" t="s">
        <v>151</v>
      </c>
    </row>
    <row r="15" spans="1:7" ht="45">
      <c r="A15" s="244"/>
      <c r="B15" s="244"/>
      <c r="C15" s="245" t="s">
        <v>152</v>
      </c>
      <c r="D15" s="242" t="s">
        <v>153</v>
      </c>
      <c r="E15" s="243" t="s">
        <v>154</v>
      </c>
      <c r="F15" s="243" t="s">
        <v>150</v>
      </c>
      <c r="G15" s="243" t="s">
        <v>155</v>
      </c>
    </row>
    <row r="16" spans="1:7">
      <c r="A16" s="320"/>
      <c r="B16" s="320"/>
      <c r="C16" s="320"/>
      <c r="D16" s="321"/>
      <c r="E16" s="321"/>
      <c r="F16" s="321"/>
      <c r="G16" s="321"/>
    </row>
    <row r="17" spans="1:12">
      <c r="A17" s="322" t="s">
        <v>156</v>
      </c>
      <c r="B17" s="322"/>
      <c r="C17" s="322"/>
      <c r="D17" s="322"/>
      <c r="E17" s="246" t="s">
        <v>157</v>
      </c>
      <c r="F17" s="246" t="s">
        <v>138</v>
      </c>
      <c r="G17" s="246" t="s">
        <v>158</v>
      </c>
    </row>
    <row r="19" spans="1:12">
      <c r="A19" s="247"/>
      <c r="B19" s="248" t="s">
        <v>162</v>
      </c>
      <c r="C19" s="249"/>
      <c r="D19" s="247"/>
      <c r="E19" s="250"/>
    </row>
    <row r="20" spans="1:12" ht="23.25" customHeight="1">
      <c r="A20" s="317" t="s">
        <v>163</v>
      </c>
      <c r="B20" s="315"/>
      <c r="C20" s="315"/>
      <c r="D20" s="316"/>
      <c r="E20" s="251">
        <v>27704767.260000002</v>
      </c>
      <c r="F20" s="252">
        <v>1008500</v>
      </c>
      <c r="G20" s="252">
        <f>E20+F20</f>
        <v>28713267.260000002</v>
      </c>
    </row>
    <row r="21" spans="1:12" ht="13.5" customHeight="1">
      <c r="A21" s="317" t="s">
        <v>162</v>
      </c>
      <c r="B21" s="315"/>
      <c r="C21" s="315"/>
      <c r="D21" s="316"/>
      <c r="E21" s="251"/>
      <c r="F21" s="252"/>
      <c r="G21" s="252"/>
    </row>
    <row r="22" spans="1:12" ht="40.5" customHeight="1">
      <c r="A22" s="314" t="s">
        <v>164</v>
      </c>
      <c r="B22" s="315"/>
      <c r="C22" s="315"/>
      <c r="D22" s="316"/>
      <c r="E22" s="251">
        <v>9600</v>
      </c>
      <c r="F22" s="252"/>
      <c r="G22" s="252">
        <f>E22+F22</f>
        <v>9600</v>
      </c>
    </row>
    <row r="23" spans="1:12" ht="18" customHeight="1">
      <c r="A23" s="317" t="s">
        <v>165</v>
      </c>
      <c r="B23" s="315"/>
      <c r="C23" s="315"/>
      <c r="D23" s="316"/>
      <c r="E23" s="251">
        <v>2726381</v>
      </c>
      <c r="F23" s="252">
        <v>0</v>
      </c>
      <c r="G23" s="252">
        <f>E23+F23</f>
        <v>2726381</v>
      </c>
    </row>
    <row r="24" spans="1:12" ht="12.75" customHeight="1">
      <c r="A24" s="317" t="s">
        <v>162</v>
      </c>
      <c r="B24" s="315"/>
      <c r="C24" s="315"/>
      <c r="D24" s="316"/>
      <c r="E24" s="251"/>
      <c r="F24" s="252"/>
      <c r="G24" s="252"/>
    </row>
    <row r="25" spans="1:12" ht="39" customHeight="1">
      <c r="A25" s="314" t="s">
        <v>164</v>
      </c>
      <c r="B25" s="315"/>
      <c r="C25" s="315"/>
      <c r="D25" s="316"/>
      <c r="E25" s="251">
        <v>90338</v>
      </c>
      <c r="F25" s="252">
        <v>0</v>
      </c>
      <c r="G25" s="252">
        <f>E25+F25</f>
        <v>90338</v>
      </c>
      <c r="J25" s="92"/>
      <c r="K25" s="92"/>
      <c r="L25" s="92"/>
    </row>
    <row r="28" spans="1:12">
      <c r="F28" s="259" t="s">
        <v>380</v>
      </c>
      <c r="G28" s="258"/>
    </row>
    <row r="29" spans="1:12">
      <c r="F29" s="259"/>
      <c r="G29" s="258"/>
    </row>
    <row r="30" spans="1:12">
      <c r="F30" s="259" t="s">
        <v>381</v>
      </c>
      <c r="G30" s="258"/>
    </row>
  </sheetData>
  <mergeCells count="11">
    <mergeCell ref="A6:G6"/>
    <mergeCell ref="A7:G7"/>
    <mergeCell ref="A16:C16"/>
    <mergeCell ref="D16:G16"/>
    <mergeCell ref="A17:D17"/>
    <mergeCell ref="A25:D25"/>
    <mergeCell ref="A20:D20"/>
    <mergeCell ref="A21:D21"/>
    <mergeCell ref="A22:D22"/>
    <mergeCell ref="A23:D23"/>
    <mergeCell ref="A24:D24"/>
  </mergeCells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opLeftCell="A67" workbookViewId="0">
      <selection activeCell="F88" sqref="F88:F90"/>
    </sheetView>
  </sheetViews>
  <sheetFormatPr defaultRowHeight="15"/>
  <cols>
    <col min="1" max="1" width="5.85546875" style="56" customWidth="1"/>
    <col min="2" max="2" width="6.28515625" style="56" customWidth="1"/>
    <col min="3" max="3" width="5.85546875" style="56" customWidth="1"/>
    <col min="4" max="4" width="34" style="56" customWidth="1"/>
    <col min="5" max="5" width="12.140625" style="56" customWidth="1"/>
    <col min="6" max="6" width="12" style="56" customWidth="1"/>
    <col min="7" max="7" width="13.5703125" style="56" customWidth="1"/>
  </cols>
  <sheetData>
    <row r="1" spans="1:7">
      <c r="A1" s="53"/>
      <c r="B1" s="53"/>
      <c r="C1" s="53"/>
      <c r="D1" s="53"/>
      <c r="E1" s="234" t="s">
        <v>38</v>
      </c>
      <c r="F1" s="53"/>
      <c r="G1" s="53"/>
    </row>
    <row r="2" spans="1:7">
      <c r="A2" s="53"/>
      <c r="B2" s="53"/>
      <c r="C2" s="53"/>
      <c r="D2" s="53"/>
      <c r="E2" s="234" t="s">
        <v>55</v>
      </c>
      <c r="F2" s="53"/>
      <c r="G2" s="53"/>
    </row>
    <row r="3" spans="1:7">
      <c r="A3" s="53"/>
      <c r="B3" s="53"/>
      <c r="C3" s="53"/>
      <c r="D3" s="53"/>
      <c r="E3" s="234" t="s">
        <v>4</v>
      </c>
      <c r="F3" s="53"/>
      <c r="G3" s="53"/>
    </row>
    <row r="4" spans="1:7">
      <c r="A4" s="53"/>
      <c r="B4" s="53"/>
      <c r="C4" s="53"/>
      <c r="D4" s="53"/>
      <c r="E4" s="234" t="s">
        <v>56</v>
      </c>
      <c r="F4" s="53"/>
      <c r="G4" s="53"/>
    </row>
    <row r="5" spans="1:7" ht="20.25" customHeight="1">
      <c r="A5" s="53"/>
      <c r="B5" s="53"/>
      <c r="C5" s="53"/>
      <c r="D5" s="53"/>
      <c r="E5" s="53"/>
      <c r="F5" s="53"/>
      <c r="G5" s="53"/>
    </row>
    <row r="6" spans="1:7">
      <c r="A6" s="318" t="s">
        <v>43</v>
      </c>
      <c r="B6" s="318"/>
      <c r="C6" s="318"/>
      <c r="D6" s="318"/>
      <c r="E6" s="318"/>
      <c r="F6" s="318"/>
      <c r="G6" s="318"/>
    </row>
    <row r="7" spans="1:7">
      <c r="A7" s="319" t="s">
        <v>39</v>
      </c>
      <c r="B7" s="319"/>
      <c r="C7" s="319"/>
      <c r="D7" s="319"/>
      <c r="E7" s="319"/>
      <c r="F7" s="319"/>
      <c r="G7" s="319"/>
    </row>
    <row r="8" spans="1:7" ht="23.25" customHeight="1"/>
    <row r="9" spans="1:7" s="254" customFormat="1" ht="25.5">
      <c r="A9" s="235" t="s">
        <v>63</v>
      </c>
      <c r="B9" s="235" t="s">
        <v>96</v>
      </c>
      <c r="C9" s="235" t="s">
        <v>159</v>
      </c>
      <c r="D9" s="235" t="s">
        <v>160</v>
      </c>
      <c r="E9" s="235" t="s">
        <v>161</v>
      </c>
      <c r="F9" s="235" t="s">
        <v>100</v>
      </c>
      <c r="G9" s="235" t="s">
        <v>93</v>
      </c>
    </row>
    <row r="10" spans="1:7" s="254" customFormat="1" ht="12.75">
      <c r="A10" s="236" t="s">
        <v>166</v>
      </c>
      <c r="B10" s="236"/>
      <c r="C10" s="236"/>
      <c r="D10" s="237" t="s">
        <v>167</v>
      </c>
      <c r="E10" s="238" t="s">
        <v>168</v>
      </c>
      <c r="F10" s="238" t="s">
        <v>169</v>
      </c>
      <c r="G10" s="238" t="s">
        <v>168</v>
      </c>
    </row>
    <row r="11" spans="1:7" s="254" customFormat="1">
      <c r="A11" s="239"/>
      <c r="B11" s="240" t="s">
        <v>104</v>
      </c>
      <c r="C11" s="241"/>
      <c r="D11" s="242" t="s">
        <v>170</v>
      </c>
      <c r="E11" s="243" t="s">
        <v>171</v>
      </c>
      <c r="F11" s="243" t="s">
        <v>172</v>
      </c>
      <c r="G11" s="243" t="s">
        <v>173</v>
      </c>
    </row>
    <row r="12" spans="1:7" s="254" customFormat="1" ht="12.75">
      <c r="A12" s="244"/>
      <c r="B12" s="244"/>
      <c r="C12" s="240" t="s">
        <v>105</v>
      </c>
      <c r="D12" s="242" t="s">
        <v>174</v>
      </c>
      <c r="E12" s="243" t="s">
        <v>175</v>
      </c>
      <c r="F12" s="243" t="s">
        <v>172</v>
      </c>
      <c r="G12" s="243" t="s">
        <v>176</v>
      </c>
    </row>
    <row r="13" spans="1:7" s="254" customFormat="1">
      <c r="A13" s="239"/>
      <c r="B13" s="240" t="s">
        <v>177</v>
      </c>
      <c r="C13" s="241"/>
      <c r="D13" s="242" t="s">
        <v>178</v>
      </c>
      <c r="E13" s="243" t="s">
        <v>179</v>
      </c>
      <c r="F13" s="243" t="s">
        <v>180</v>
      </c>
      <c r="G13" s="243" t="s">
        <v>181</v>
      </c>
    </row>
    <row r="14" spans="1:7" s="254" customFormat="1" ht="12.75">
      <c r="A14" s="244"/>
      <c r="B14" s="244"/>
      <c r="C14" s="240" t="s">
        <v>182</v>
      </c>
      <c r="D14" s="242" t="s">
        <v>183</v>
      </c>
      <c r="E14" s="243" t="s">
        <v>184</v>
      </c>
      <c r="F14" s="243" t="s">
        <v>180</v>
      </c>
      <c r="G14" s="243" t="s">
        <v>185</v>
      </c>
    </row>
    <row r="15" spans="1:7" s="254" customFormat="1" ht="12.75">
      <c r="A15" s="236" t="s">
        <v>186</v>
      </c>
      <c r="B15" s="236"/>
      <c r="C15" s="236"/>
      <c r="D15" s="237" t="s">
        <v>187</v>
      </c>
      <c r="E15" s="238" t="s">
        <v>188</v>
      </c>
      <c r="F15" s="238" t="s">
        <v>169</v>
      </c>
      <c r="G15" s="238" t="s">
        <v>188</v>
      </c>
    </row>
    <row r="16" spans="1:7" s="254" customFormat="1" ht="22.5">
      <c r="A16" s="239"/>
      <c r="B16" s="240" t="s">
        <v>189</v>
      </c>
      <c r="C16" s="241"/>
      <c r="D16" s="242" t="s">
        <v>190</v>
      </c>
      <c r="E16" s="243" t="s">
        <v>191</v>
      </c>
      <c r="F16" s="243" t="s">
        <v>169</v>
      </c>
      <c r="G16" s="243" t="s">
        <v>191</v>
      </c>
    </row>
    <row r="17" spans="1:7" s="254" customFormat="1" ht="12.75">
      <c r="A17" s="244"/>
      <c r="B17" s="244"/>
      <c r="C17" s="240" t="s">
        <v>192</v>
      </c>
      <c r="D17" s="242" t="s">
        <v>193</v>
      </c>
      <c r="E17" s="243" t="s">
        <v>194</v>
      </c>
      <c r="F17" s="243" t="s">
        <v>195</v>
      </c>
      <c r="G17" s="243" t="s">
        <v>196</v>
      </c>
    </row>
    <row r="18" spans="1:7" s="254" customFormat="1" ht="12.75">
      <c r="A18" s="244"/>
      <c r="B18" s="244"/>
      <c r="C18" s="240" t="s">
        <v>197</v>
      </c>
      <c r="D18" s="242" t="s">
        <v>198</v>
      </c>
      <c r="E18" s="243" t="s">
        <v>195</v>
      </c>
      <c r="F18" s="243" t="s">
        <v>199</v>
      </c>
      <c r="G18" s="243" t="s">
        <v>169</v>
      </c>
    </row>
    <row r="19" spans="1:7" s="254" customFormat="1" ht="12.75">
      <c r="A19" s="236" t="s">
        <v>200</v>
      </c>
      <c r="B19" s="236"/>
      <c r="C19" s="236"/>
      <c r="D19" s="237" t="s">
        <v>201</v>
      </c>
      <c r="E19" s="238" t="s">
        <v>202</v>
      </c>
      <c r="F19" s="238" t="s">
        <v>169</v>
      </c>
      <c r="G19" s="238" t="s">
        <v>202</v>
      </c>
    </row>
    <row r="20" spans="1:7" s="254" customFormat="1" ht="22.5">
      <c r="A20" s="239"/>
      <c r="B20" s="240" t="s">
        <v>203</v>
      </c>
      <c r="C20" s="241"/>
      <c r="D20" s="242" t="s">
        <v>204</v>
      </c>
      <c r="E20" s="243" t="s">
        <v>205</v>
      </c>
      <c r="F20" s="243" t="s">
        <v>169</v>
      </c>
      <c r="G20" s="243" t="s">
        <v>205</v>
      </c>
    </row>
    <row r="21" spans="1:7" s="254" customFormat="1" ht="12.75">
      <c r="A21" s="244"/>
      <c r="B21" s="244"/>
      <c r="C21" s="240" t="s">
        <v>206</v>
      </c>
      <c r="D21" s="242" t="s">
        <v>207</v>
      </c>
      <c r="E21" s="243" t="s">
        <v>208</v>
      </c>
      <c r="F21" s="243" t="s">
        <v>209</v>
      </c>
      <c r="G21" s="243" t="s">
        <v>210</v>
      </c>
    </row>
    <row r="22" spans="1:7" s="254" customFormat="1" ht="12.75">
      <c r="A22" s="244"/>
      <c r="B22" s="244"/>
      <c r="C22" s="240" t="s">
        <v>211</v>
      </c>
      <c r="D22" s="242" t="s">
        <v>212</v>
      </c>
      <c r="E22" s="243" t="s">
        <v>213</v>
      </c>
      <c r="F22" s="243" t="s">
        <v>214</v>
      </c>
      <c r="G22" s="243" t="s">
        <v>215</v>
      </c>
    </row>
    <row r="23" spans="1:7" s="254" customFormat="1" ht="12.75">
      <c r="A23" s="244"/>
      <c r="B23" s="244"/>
      <c r="C23" s="240" t="s">
        <v>216</v>
      </c>
      <c r="D23" s="242" t="s">
        <v>217</v>
      </c>
      <c r="E23" s="243" t="s">
        <v>218</v>
      </c>
      <c r="F23" s="243" t="s">
        <v>219</v>
      </c>
      <c r="G23" s="243" t="s">
        <v>220</v>
      </c>
    </row>
    <row r="24" spans="1:7" s="254" customFormat="1">
      <c r="A24" s="239"/>
      <c r="B24" s="240" t="s">
        <v>221</v>
      </c>
      <c r="C24" s="241"/>
      <c r="D24" s="242" t="s">
        <v>222</v>
      </c>
      <c r="E24" s="243" t="s">
        <v>223</v>
      </c>
      <c r="F24" s="243" t="s">
        <v>169</v>
      </c>
      <c r="G24" s="243" t="s">
        <v>223</v>
      </c>
    </row>
    <row r="25" spans="1:7" s="254" customFormat="1" ht="12.75">
      <c r="A25" s="244"/>
      <c r="B25" s="244"/>
      <c r="C25" s="240" t="s">
        <v>224</v>
      </c>
      <c r="D25" s="242" t="s">
        <v>225</v>
      </c>
      <c r="E25" s="243" t="s">
        <v>226</v>
      </c>
      <c r="F25" s="243" t="s">
        <v>227</v>
      </c>
      <c r="G25" s="243" t="s">
        <v>228</v>
      </c>
    </row>
    <row r="26" spans="1:7" s="254" customFormat="1" ht="12.75">
      <c r="A26" s="244"/>
      <c r="B26" s="244"/>
      <c r="C26" s="240" t="s">
        <v>216</v>
      </c>
      <c r="D26" s="242" t="s">
        <v>217</v>
      </c>
      <c r="E26" s="243" t="s">
        <v>229</v>
      </c>
      <c r="F26" s="243" t="s">
        <v>230</v>
      </c>
      <c r="G26" s="243" t="s">
        <v>231</v>
      </c>
    </row>
    <row r="27" spans="1:7" s="254" customFormat="1" ht="12.75">
      <c r="A27" s="244"/>
      <c r="B27" s="244"/>
      <c r="C27" s="240" t="s">
        <v>192</v>
      </c>
      <c r="D27" s="242" t="s">
        <v>193</v>
      </c>
      <c r="E27" s="243" t="s">
        <v>232</v>
      </c>
      <c r="F27" s="243" t="s">
        <v>233</v>
      </c>
      <c r="G27" s="243" t="s">
        <v>234</v>
      </c>
    </row>
    <row r="28" spans="1:7" s="254" customFormat="1" ht="12.75">
      <c r="A28" s="244"/>
      <c r="B28" s="244"/>
      <c r="C28" s="240" t="s">
        <v>197</v>
      </c>
      <c r="D28" s="242" t="s">
        <v>198</v>
      </c>
      <c r="E28" s="243" t="s">
        <v>235</v>
      </c>
      <c r="F28" s="243" t="s">
        <v>236</v>
      </c>
      <c r="G28" s="243" t="s">
        <v>237</v>
      </c>
    </row>
    <row r="29" spans="1:7" s="254" customFormat="1" ht="22.5">
      <c r="A29" s="236" t="s">
        <v>238</v>
      </c>
      <c r="B29" s="236"/>
      <c r="C29" s="236"/>
      <c r="D29" s="237" t="s">
        <v>239</v>
      </c>
      <c r="E29" s="238" t="s">
        <v>240</v>
      </c>
      <c r="F29" s="238" t="s">
        <v>169</v>
      </c>
      <c r="G29" s="238" t="s">
        <v>240</v>
      </c>
    </row>
    <row r="30" spans="1:7" s="254" customFormat="1">
      <c r="A30" s="239"/>
      <c r="B30" s="240" t="s">
        <v>241</v>
      </c>
      <c r="C30" s="241"/>
      <c r="D30" s="242" t="s">
        <v>242</v>
      </c>
      <c r="E30" s="243" t="s">
        <v>243</v>
      </c>
      <c r="F30" s="243" t="s">
        <v>169</v>
      </c>
      <c r="G30" s="243" t="s">
        <v>243</v>
      </c>
    </row>
    <row r="31" spans="1:7" s="254" customFormat="1" ht="12.75">
      <c r="A31" s="244"/>
      <c r="B31" s="244"/>
      <c r="C31" s="240" t="s">
        <v>244</v>
      </c>
      <c r="D31" s="242" t="s">
        <v>245</v>
      </c>
      <c r="E31" s="243" t="s">
        <v>246</v>
      </c>
      <c r="F31" s="243" t="s">
        <v>247</v>
      </c>
      <c r="G31" s="243" t="s">
        <v>248</v>
      </c>
    </row>
    <row r="32" spans="1:7" s="254" customFormat="1" ht="12.75">
      <c r="A32" s="244"/>
      <c r="B32" s="244"/>
      <c r="C32" s="240" t="s">
        <v>216</v>
      </c>
      <c r="D32" s="242" t="s">
        <v>217</v>
      </c>
      <c r="E32" s="243" t="s">
        <v>249</v>
      </c>
      <c r="F32" s="243" t="s">
        <v>250</v>
      </c>
      <c r="G32" s="243" t="s">
        <v>251</v>
      </c>
    </row>
    <row r="33" spans="1:7" s="254" customFormat="1" ht="12.75">
      <c r="A33" s="236" t="s">
        <v>252</v>
      </c>
      <c r="B33" s="236"/>
      <c r="C33" s="236"/>
      <c r="D33" s="237" t="s">
        <v>253</v>
      </c>
      <c r="E33" s="238" t="s">
        <v>254</v>
      </c>
      <c r="F33" s="238" t="s">
        <v>169</v>
      </c>
      <c r="G33" s="238" t="s">
        <v>254</v>
      </c>
    </row>
    <row r="34" spans="1:7" s="254" customFormat="1" ht="78.75">
      <c r="A34" s="239"/>
      <c r="B34" s="240" t="s">
        <v>255</v>
      </c>
      <c r="C34" s="241"/>
      <c r="D34" s="242" t="s">
        <v>256</v>
      </c>
      <c r="E34" s="243" t="s">
        <v>257</v>
      </c>
      <c r="F34" s="243" t="s">
        <v>258</v>
      </c>
      <c r="G34" s="243" t="s">
        <v>259</v>
      </c>
    </row>
    <row r="35" spans="1:7" s="254" customFormat="1" ht="12.75">
      <c r="A35" s="244"/>
      <c r="B35" s="244"/>
      <c r="C35" s="240" t="s">
        <v>260</v>
      </c>
      <c r="D35" s="242" t="s">
        <v>261</v>
      </c>
      <c r="E35" s="243" t="s">
        <v>262</v>
      </c>
      <c r="F35" s="243" t="s">
        <v>258</v>
      </c>
      <c r="G35" s="243" t="s">
        <v>263</v>
      </c>
    </row>
    <row r="36" spans="1:7" s="254" customFormat="1">
      <c r="A36" s="239"/>
      <c r="B36" s="240" t="s">
        <v>264</v>
      </c>
      <c r="C36" s="241"/>
      <c r="D36" s="242" t="s">
        <v>148</v>
      </c>
      <c r="E36" s="243" t="s">
        <v>265</v>
      </c>
      <c r="F36" s="243" t="s">
        <v>214</v>
      </c>
      <c r="G36" s="243" t="s">
        <v>266</v>
      </c>
    </row>
    <row r="37" spans="1:7" s="254" customFormat="1" ht="12.75">
      <c r="A37" s="244"/>
      <c r="B37" s="244"/>
      <c r="C37" s="240" t="s">
        <v>224</v>
      </c>
      <c r="D37" s="242" t="s">
        <v>225</v>
      </c>
      <c r="E37" s="243" t="s">
        <v>267</v>
      </c>
      <c r="F37" s="243" t="s">
        <v>267</v>
      </c>
      <c r="G37" s="243" t="s">
        <v>268</v>
      </c>
    </row>
    <row r="38" spans="1:7" s="254" customFormat="1" ht="12.75">
      <c r="A38" s="244"/>
      <c r="B38" s="244"/>
      <c r="C38" s="240" t="s">
        <v>192</v>
      </c>
      <c r="D38" s="242" t="s">
        <v>193</v>
      </c>
      <c r="E38" s="243" t="s">
        <v>269</v>
      </c>
      <c r="F38" s="243" t="s">
        <v>270</v>
      </c>
      <c r="G38" s="243" t="s">
        <v>271</v>
      </c>
    </row>
    <row r="39" spans="1:7" s="254" customFormat="1" ht="12.75">
      <c r="A39" s="236" t="s">
        <v>272</v>
      </c>
      <c r="B39" s="236"/>
      <c r="C39" s="236"/>
      <c r="D39" s="237" t="s">
        <v>273</v>
      </c>
      <c r="E39" s="238" t="s">
        <v>274</v>
      </c>
      <c r="F39" s="238" t="s">
        <v>169</v>
      </c>
      <c r="G39" s="238" t="s">
        <v>274</v>
      </c>
    </row>
    <row r="40" spans="1:7" s="254" customFormat="1">
      <c r="A40" s="239"/>
      <c r="B40" s="240" t="s">
        <v>275</v>
      </c>
      <c r="C40" s="241"/>
      <c r="D40" s="242" t="s">
        <v>276</v>
      </c>
      <c r="E40" s="243" t="s">
        <v>277</v>
      </c>
      <c r="F40" s="243" t="s">
        <v>169</v>
      </c>
      <c r="G40" s="243" t="s">
        <v>277</v>
      </c>
    </row>
    <row r="41" spans="1:7" s="254" customFormat="1" ht="12.75">
      <c r="A41" s="244"/>
      <c r="B41" s="244"/>
      <c r="C41" s="240" t="s">
        <v>244</v>
      </c>
      <c r="D41" s="242" t="s">
        <v>245</v>
      </c>
      <c r="E41" s="243" t="s">
        <v>278</v>
      </c>
      <c r="F41" s="243" t="s">
        <v>279</v>
      </c>
      <c r="G41" s="243" t="s">
        <v>280</v>
      </c>
    </row>
    <row r="42" spans="1:7" s="254" customFormat="1" ht="12.75">
      <c r="A42" s="244"/>
      <c r="B42" s="244"/>
      <c r="C42" s="240" t="s">
        <v>192</v>
      </c>
      <c r="D42" s="242" t="s">
        <v>193</v>
      </c>
      <c r="E42" s="243" t="s">
        <v>281</v>
      </c>
      <c r="F42" s="243" t="s">
        <v>282</v>
      </c>
      <c r="G42" s="243" t="s">
        <v>283</v>
      </c>
    </row>
    <row r="43" spans="1:7" s="254" customFormat="1" ht="12.75">
      <c r="A43" s="236" t="s">
        <v>135</v>
      </c>
      <c r="B43" s="236"/>
      <c r="C43" s="236"/>
      <c r="D43" s="237" t="s">
        <v>136</v>
      </c>
      <c r="E43" s="238" t="s">
        <v>284</v>
      </c>
      <c r="F43" s="238" t="s">
        <v>138</v>
      </c>
      <c r="G43" s="238" t="s">
        <v>285</v>
      </c>
    </row>
    <row r="44" spans="1:7" s="254" customFormat="1">
      <c r="A44" s="239"/>
      <c r="B44" s="240" t="s">
        <v>140</v>
      </c>
      <c r="C44" s="241"/>
      <c r="D44" s="242" t="s">
        <v>141</v>
      </c>
      <c r="E44" s="243" t="s">
        <v>142</v>
      </c>
      <c r="F44" s="243" t="s">
        <v>143</v>
      </c>
      <c r="G44" s="243" t="s">
        <v>144</v>
      </c>
    </row>
    <row r="45" spans="1:7" s="254" customFormat="1" ht="12.75">
      <c r="A45" s="244"/>
      <c r="B45" s="244"/>
      <c r="C45" s="240" t="s">
        <v>286</v>
      </c>
      <c r="D45" s="242" t="s">
        <v>287</v>
      </c>
      <c r="E45" s="243" t="s">
        <v>288</v>
      </c>
      <c r="F45" s="243" t="s">
        <v>289</v>
      </c>
      <c r="G45" s="243" t="s">
        <v>290</v>
      </c>
    </row>
    <row r="46" spans="1:7" s="254" customFormat="1" ht="12.75">
      <c r="A46" s="244"/>
      <c r="B46" s="244"/>
      <c r="C46" s="240" t="s">
        <v>260</v>
      </c>
      <c r="D46" s="242" t="s">
        <v>261</v>
      </c>
      <c r="E46" s="243" t="s">
        <v>291</v>
      </c>
      <c r="F46" s="243" t="s">
        <v>292</v>
      </c>
      <c r="G46" s="243" t="s">
        <v>293</v>
      </c>
    </row>
    <row r="47" spans="1:7" s="254" customFormat="1" ht="12.75">
      <c r="A47" s="244"/>
      <c r="B47" s="244"/>
      <c r="C47" s="240" t="s">
        <v>206</v>
      </c>
      <c r="D47" s="242" t="s">
        <v>207</v>
      </c>
      <c r="E47" s="243" t="s">
        <v>294</v>
      </c>
      <c r="F47" s="243" t="s">
        <v>295</v>
      </c>
      <c r="G47" s="243" t="s">
        <v>296</v>
      </c>
    </row>
    <row r="48" spans="1:7" s="254" customFormat="1" ht="12.75">
      <c r="A48" s="244"/>
      <c r="B48" s="244"/>
      <c r="C48" s="240" t="s">
        <v>211</v>
      </c>
      <c r="D48" s="242" t="s">
        <v>212</v>
      </c>
      <c r="E48" s="243" t="s">
        <v>297</v>
      </c>
      <c r="F48" s="243" t="s">
        <v>298</v>
      </c>
      <c r="G48" s="243" t="s">
        <v>299</v>
      </c>
    </row>
    <row r="49" spans="1:7" s="254" customFormat="1" ht="12.75">
      <c r="A49" s="244"/>
      <c r="B49" s="244"/>
      <c r="C49" s="240" t="s">
        <v>216</v>
      </c>
      <c r="D49" s="242" t="s">
        <v>217</v>
      </c>
      <c r="E49" s="243" t="s">
        <v>300</v>
      </c>
      <c r="F49" s="243" t="s">
        <v>301</v>
      </c>
      <c r="G49" s="243" t="s">
        <v>302</v>
      </c>
    </row>
    <row r="50" spans="1:7" s="254" customFormat="1" ht="12.75">
      <c r="A50" s="244"/>
      <c r="B50" s="244"/>
      <c r="C50" s="240" t="s">
        <v>192</v>
      </c>
      <c r="D50" s="242" t="s">
        <v>193</v>
      </c>
      <c r="E50" s="243" t="s">
        <v>303</v>
      </c>
      <c r="F50" s="243" t="s">
        <v>304</v>
      </c>
      <c r="G50" s="243" t="s">
        <v>305</v>
      </c>
    </row>
    <row r="51" spans="1:7" s="254" customFormat="1">
      <c r="A51" s="239"/>
      <c r="B51" s="240" t="s">
        <v>306</v>
      </c>
      <c r="C51" s="241"/>
      <c r="D51" s="242" t="s">
        <v>307</v>
      </c>
      <c r="E51" s="243" t="s">
        <v>308</v>
      </c>
      <c r="F51" s="243" t="s">
        <v>169</v>
      </c>
      <c r="G51" s="243" t="s">
        <v>308</v>
      </c>
    </row>
    <row r="52" spans="1:7" s="254" customFormat="1" ht="12.75">
      <c r="A52" s="244"/>
      <c r="B52" s="244"/>
      <c r="C52" s="240" t="s">
        <v>216</v>
      </c>
      <c r="D52" s="242" t="s">
        <v>217</v>
      </c>
      <c r="E52" s="243" t="s">
        <v>309</v>
      </c>
      <c r="F52" s="243" t="s">
        <v>310</v>
      </c>
      <c r="G52" s="243" t="s">
        <v>311</v>
      </c>
    </row>
    <row r="53" spans="1:7" s="254" customFormat="1" ht="12.75">
      <c r="A53" s="244"/>
      <c r="B53" s="244"/>
      <c r="C53" s="240" t="s">
        <v>312</v>
      </c>
      <c r="D53" s="242" t="s">
        <v>313</v>
      </c>
      <c r="E53" s="243" t="s">
        <v>314</v>
      </c>
      <c r="F53" s="243" t="s">
        <v>310</v>
      </c>
      <c r="G53" s="243" t="s">
        <v>315</v>
      </c>
    </row>
    <row r="54" spans="1:7" s="254" customFormat="1" ht="12.75">
      <c r="A54" s="244"/>
      <c r="B54" s="244"/>
      <c r="C54" s="240" t="s">
        <v>192</v>
      </c>
      <c r="D54" s="242" t="s">
        <v>193</v>
      </c>
      <c r="E54" s="243" t="s">
        <v>316</v>
      </c>
      <c r="F54" s="243" t="s">
        <v>317</v>
      </c>
      <c r="G54" s="243" t="s">
        <v>318</v>
      </c>
    </row>
    <row r="55" spans="1:7" s="254" customFormat="1">
      <c r="A55" s="239"/>
      <c r="B55" s="240" t="s">
        <v>147</v>
      </c>
      <c r="C55" s="241"/>
      <c r="D55" s="242" t="s">
        <v>148</v>
      </c>
      <c r="E55" s="243" t="s">
        <v>319</v>
      </c>
      <c r="F55" s="243" t="s">
        <v>150</v>
      </c>
      <c r="G55" s="243" t="s">
        <v>320</v>
      </c>
    </row>
    <row r="56" spans="1:7" s="254" customFormat="1" ht="12.75">
      <c r="A56" s="244"/>
      <c r="B56" s="244"/>
      <c r="C56" s="240" t="s">
        <v>286</v>
      </c>
      <c r="D56" s="242" t="s">
        <v>287</v>
      </c>
      <c r="E56" s="243" t="s">
        <v>321</v>
      </c>
      <c r="F56" s="243" t="s">
        <v>150</v>
      </c>
      <c r="G56" s="243" t="s">
        <v>322</v>
      </c>
    </row>
    <row r="57" spans="1:7" s="254" customFormat="1" ht="22.5">
      <c r="A57" s="236" t="s">
        <v>323</v>
      </c>
      <c r="B57" s="236"/>
      <c r="C57" s="236"/>
      <c r="D57" s="237" t="s">
        <v>324</v>
      </c>
      <c r="E57" s="238" t="s">
        <v>325</v>
      </c>
      <c r="F57" s="238" t="s">
        <v>169</v>
      </c>
      <c r="G57" s="238" t="s">
        <v>325</v>
      </c>
    </row>
    <row r="58" spans="1:7" s="254" customFormat="1">
      <c r="A58" s="239"/>
      <c r="B58" s="240" t="s">
        <v>326</v>
      </c>
      <c r="C58" s="241"/>
      <c r="D58" s="242" t="s">
        <v>327</v>
      </c>
      <c r="E58" s="243" t="s">
        <v>328</v>
      </c>
      <c r="F58" s="243" t="s">
        <v>169</v>
      </c>
      <c r="G58" s="243" t="s">
        <v>328</v>
      </c>
    </row>
    <row r="59" spans="1:7" s="254" customFormat="1" ht="12.75">
      <c r="A59" s="244"/>
      <c r="B59" s="244"/>
      <c r="C59" s="240" t="s">
        <v>216</v>
      </c>
      <c r="D59" s="242" t="s">
        <v>217</v>
      </c>
      <c r="E59" s="243" t="s">
        <v>329</v>
      </c>
      <c r="F59" s="243" t="s">
        <v>330</v>
      </c>
      <c r="G59" s="243" t="s">
        <v>331</v>
      </c>
    </row>
    <row r="60" spans="1:7" s="254" customFormat="1" ht="12.75">
      <c r="A60" s="244"/>
      <c r="B60" s="244"/>
      <c r="C60" s="240" t="s">
        <v>192</v>
      </c>
      <c r="D60" s="242" t="s">
        <v>193</v>
      </c>
      <c r="E60" s="243" t="s">
        <v>332</v>
      </c>
      <c r="F60" s="243" t="s">
        <v>333</v>
      </c>
      <c r="G60" s="243" t="s">
        <v>334</v>
      </c>
    </row>
    <row r="61" spans="1:7" s="254" customFormat="1">
      <c r="A61" s="239"/>
      <c r="B61" s="240" t="s">
        <v>335</v>
      </c>
      <c r="C61" s="241"/>
      <c r="D61" s="242" t="s">
        <v>148</v>
      </c>
      <c r="E61" s="243" t="s">
        <v>336</v>
      </c>
      <c r="F61" s="243" t="s">
        <v>169</v>
      </c>
      <c r="G61" s="243" t="s">
        <v>336</v>
      </c>
    </row>
    <row r="62" spans="1:7" s="254" customFormat="1" ht="12.75">
      <c r="A62" s="244"/>
      <c r="B62" s="244"/>
      <c r="C62" s="240" t="s">
        <v>216</v>
      </c>
      <c r="D62" s="242" t="s">
        <v>217</v>
      </c>
      <c r="E62" s="243" t="s">
        <v>337</v>
      </c>
      <c r="F62" s="243" t="s">
        <v>279</v>
      </c>
      <c r="G62" s="243" t="s">
        <v>338</v>
      </c>
    </row>
    <row r="63" spans="1:7" s="254" customFormat="1" ht="12.75">
      <c r="A63" s="244"/>
      <c r="B63" s="244"/>
      <c r="C63" s="240" t="s">
        <v>312</v>
      </c>
      <c r="D63" s="242" t="s">
        <v>313</v>
      </c>
      <c r="E63" s="243" t="s">
        <v>339</v>
      </c>
      <c r="F63" s="243" t="s">
        <v>340</v>
      </c>
      <c r="G63" s="243" t="s">
        <v>341</v>
      </c>
    </row>
    <row r="64" spans="1:7" s="254" customFormat="1" ht="12.75">
      <c r="A64" s="244"/>
      <c r="B64" s="244"/>
      <c r="C64" s="240" t="s">
        <v>192</v>
      </c>
      <c r="D64" s="242" t="s">
        <v>193</v>
      </c>
      <c r="E64" s="243" t="s">
        <v>342</v>
      </c>
      <c r="F64" s="243" t="s">
        <v>219</v>
      </c>
      <c r="G64" s="243" t="s">
        <v>343</v>
      </c>
    </row>
    <row r="65" spans="1:7" s="254" customFormat="1" ht="22.5">
      <c r="A65" s="236" t="s">
        <v>344</v>
      </c>
      <c r="B65" s="236"/>
      <c r="C65" s="236"/>
      <c r="D65" s="237" t="s">
        <v>345</v>
      </c>
      <c r="E65" s="238" t="s">
        <v>346</v>
      </c>
      <c r="F65" s="238" t="s">
        <v>169</v>
      </c>
      <c r="G65" s="238" t="s">
        <v>346</v>
      </c>
    </row>
    <row r="66" spans="1:7" s="254" customFormat="1">
      <c r="A66" s="239"/>
      <c r="B66" s="240" t="s">
        <v>347</v>
      </c>
      <c r="C66" s="241"/>
      <c r="D66" s="242" t="s">
        <v>348</v>
      </c>
      <c r="E66" s="243" t="s">
        <v>349</v>
      </c>
      <c r="F66" s="243" t="s">
        <v>169</v>
      </c>
      <c r="G66" s="243" t="s">
        <v>349</v>
      </c>
    </row>
    <row r="67" spans="1:7" s="254" customFormat="1" ht="22.5">
      <c r="A67" s="244"/>
      <c r="B67" s="244"/>
      <c r="C67" s="240" t="s">
        <v>350</v>
      </c>
      <c r="D67" s="242" t="s">
        <v>351</v>
      </c>
      <c r="E67" s="243" t="s">
        <v>352</v>
      </c>
      <c r="F67" s="243" t="s">
        <v>353</v>
      </c>
      <c r="G67" s="243" t="s">
        <v>354</v>
      </c>
    </row>
    <row r="68" spans="1:7" s="254" customFormat="1" ht="45">
      <c r="A68" s="244"/>
      <c r="B68" s="244"/>
      <c r="C68" s="240" t="s">
        <v>355</v>
      </c>
      <c r="D68" s="242" t="s">
        <v>356</v>
      </c>
      <c r="E68" s="243" t="s">
        <v>357</v>
      </c>
      <c r="F68" s="243" t="s">
        <v>358</v>
      </c>
      <c r="G68" s="243" t="s">
        <v>359</v>
      </c>
    </row>
    <row r="69" spans="1:7" s="254" customFormat="1">
      <c r="A69" s="320"/>
      <c r="B69" s="320"/>
      <c r="C69" s="320"/>
      <c r="D69" s="321"/>
      <c r="E69" s="321"/>
      <c r="F69" s="321"/>
      <c r="G69" s="321"/>
    </row>
    <row r="70" spans="1:7" s="254" customFormat="1" ht="24">
      <c r="A70" s="332" t="s">
        <v>156</v>
      </c>
      <c r="B70" s="332"/>
      <c r="C70" s="332"/>
      <c r="D70" s="332"/>
      <c r="E70" s="246" t="s">
        <v>360</v>
      </c>
      <c r="F70" s="246" t="s">
        <v>138</v>
      </c>
      <c r="G70" s="246" t="s">
        <v>361</v>
      </c>
    </row>
    <row r="72" spans="1:7">
      <c r="A72" s="53"/>
      <c r="B72" s="330" t="s">
        <v>162</v>
      </c>
      <c r="C72" s="330"/>
      <c r="D72" s="330"/>
      <c r="E72" s="53"/>
      <c r="F72" s="53"/>
      <c r="G72" s="53"/>
    </row>
    <row r="73" spans="1:7">
      <c r="A73" s="255" t="s">
        <v>362</v>
      </c>
      <c r="B73" s="331" t="s">
        <v>363</v>
      </c>
      <c r="C73" s="331"/>
      <c r="D73" s="331"/>
      <c r="E73" s="256">
        <f>E75+E78+E79+E81+E80</f>
        <v>25839180.379999999</v>
      </c>
      <c r="F73" s="251">
        <f>F75+F78+F79+F80+F81</f>
        <v>1060060</v>
      </c>
      <c r="G73" s="251">
        <f t="shared" ref="G73:G81" si="0">E73+F73</f>
        <v>26899240.379999999</v>
      </c>
    </row>
    <row r="74" spans="1:7">
      <c r="A74" s="255"/>
      <c r="B74" s="317" t="s">
        <v>364</v>
      </c>
      <c r="C74" s="325"/>
      <c r="D74" s="326"/>
      <c r="E74" s="253"/>
      <c r="F74" s="251"/>
      <c r="G74" s="251">
        <f t="shared" si="0"/>
        <v>0</v>
      </c>
    </row>
    <row r="75" spans="1:7">
      <c r="A75" s="255"/>
      <c r="B75" s="255" t="s">
        <v>365</v>
      </c>
      <c r="C75" s="329" t="s">
        <v>366</v>
      </c>
      <c r="D75" s="329"/>
      <c r="E75" s="256">
        <f>E76+E77</f>
        <v>15110657.199999999</v>
      </c>
      <c r="F75" s="251">
        <f>SUM(F76:F77)</f>
        <v>4608</v>
      </c>
      <c r="G75" s="251">
        <f t="shared" si="0"/>
        <v>15115265.199999999</v>
      </c>
    </row>
    <row r="76" spans="1:7">
      <c r="A76" s="255"/>
      <c r="B76" s="255"/>
      <c r="C76" s="329" t="s">
        <v>367</v>
      </c>
      <c r="D76" s="329"/>
      <c r="E76" s="256">
        <v>9606614</v>
      </c>
      <c r="F76" s="251">
        <v>1926</v>
      </c>
      <c r="G76" s="251">
        <f t="shared" si="0"/>
        <v>9608540</v>
      </c>
    </row>
    <row r="77" spans="1:7" ht="25.5" customHeight="1">
      <c r="A77" s="255"/>
      <c r="B77" s="255"/>
      <c r="C77" s="329" t="s">
        <v>368</v>
      </c>
      <c r="D77" s="329"/>
      <c r="E77" s="256">
        <v>5504043.2000000002</v>
      </c>
      <c r="F77" s="251">
        <v>2682</v>
      </c>
      <c r="G77" s="251">
        <f t="shared" si="0"/>
        <v>5506725.2000000002</v>
      </c>
    </row>
    <row r="78" spans="1:7">
      <c r="A78" s="255"/>
      <c r="B78" s="255" t="s">
        <v>369</v>
      </c>
      <c r="C78" s="314" t="s">
        <v>370</v>
      </c>
      <c r="D78" s="328"/>
      <c r="E78" s="256">
        <v>6959812</v>
      </c>
      <c r="F78" s="251">
        <v>66560</v>
      </c>
      <c r="G78" s="251">
        <f t="shared" si="0"/>
        <v>7026372</v>
      </c>
    </row>
    <row r="79" spans="1:7">
      <c r="A79" s="255"/>
      <c r="B79" s="255" t="s">
        <v>371</v>
      </c>
      <c r="C79" s="329" t="s">
        <v>372</v>
      </c>
      <c r="D79" s="329"/>
      <c r="E79" s="256">
        <v>3494111.18</v>
      </c>
      <c r="F79" s="251">
        <v>988892</v>
      </c>
      <c r="G79" s="251">
        <f t="shared" si="0"/>
        <v>4483003.18</v>
      </c>
    </row>
    <row r="80" spans="1:7" ht="27" customHeight="1">
      <c r="A80" s="255"/>
      <c r="B80" s="255" t="s">
        <v>373</v>
      </c>
      <c r="C80" s="314" t="s">
        <v>374</v>
      </c>
      <c r="D80" s="326"/>
      <c r="E80" s="256">
        <v>9600</v>
      </c>
      <c r="F80" s="251"/>
      <c r="G80" s="251">
        <f t="shared" si="0"/>
        <v>9600</v>
      </c>
    </row>
    <row r="81" spans="1:7">
      <c r="A81" s="255"/>
      <c r="B81" s="255" t="s">
        <v>375</v>
      </c>
      <c r="C81" s="329" t="s">
        <v>376</v>
      </c>
      <c r="D81" s="329"/>
      <c r="E81" s="256">
        <v>265000</v>
      </c>
      <c r="F81" s="251">
        <v>0</v>
      </c>
      <c r="G81" s="251">
        <f t="shared" si="0"/>
        <v>265000</v>
      </c>
    </row>
    <row r="82" spans="1:7">
      <c r="A82" s="323"/>
      <c r="B82" s="324"/>
      <c r="C82" s="324"/>
      <c r="D82" s="324"/>
      <c r="E82" s="324"/>
      <c r="F82" s="251"/>
      <c r="G82" s="251"/>
    </row>
    <row r="83" spans="1:7">
      <c r="A83" s="255" t="s">
        <v>377</v>
      </c>
      <c r="B83" s="317" t="s">
        <v>378</v>
      </c>
      <c r="C83" s="325"/>
      <c r="D83" s="326"/>
      <c r="E83" s="256">
        <v>4868863</v>
      </c>
      <c r="F83" s="251">
        <v>-51560</v>
      </c>
      <c r="G83" s="251">
        <f>E83+F83</f>
        <v>4817303</v>
      </c>
    </row>
    <row r="84" spans="1:7">
      <c r="A84" s="255"/>
      <c r="B84" s="314" t="s">
        <v>162</v>
      </c>
      <c r="C84" s="327"/>
      <c r="D84" s="328"/>
      <c r="E84" s="253"/>
      <c r="F84" s="255"/>
      <c r="G84" s="255"/>
    </row>
    <row r="85" spans="1:7" ht="27" customHeight="1">
      <c r="A85" s="255"/>
      <c r="B85" s="255"/>
      <c r="C85" s="314" t="s">
        <v>379</v>
      </c>
      <c r="D85" s="326"/>
      <c r="E85" s="256">
        <v>0</v>
      </c>
      <c r="F85" s="251">
        <v>0</v>
      </c>
      <c r="G85" s="251">
        <v>0</v>
      </c>
    </row>
    <row r="87" spans="1:7">
      <c r="E87" s="66"/>
      <c r="F87" s="66"/>
      <c r="G87" s="66"/>
    </row>
    <row r="88" spans="1:7">
      <c r="E88" s="257"/>
      <c r="F88" s="259" t="s">
        <v>380</v>
      </c>
      <c r="G88" s="257"/>
    </row>
    <row r="89" spans="1:7">
      <c r="F89" s="259"/>
    </row>
    <row r="90" spans="1:7">
      <c r="F90" s="259" t="s">
        <v>381</v>
      </c>
    </row>
  </sheetData>
  <mergeCells count="19">
    <mergeCell ref="A6:G6"/>
    <mergeCell ref="A7:G7"/>
    <mergeCell ref="A69:C69"/>
    <mergeCell ref="D69:G69"/>
    <mergeCell ref="A70:D70"/>
    <mergeCell ref="B72:D72"/>
    <mergeCell ref="B73:D73"/>
    <mergeCell ref="B74:D74"/>
    <mergeCell ref="C75:D75"/>
    <mergeCell ref="C76:D76"/>
    <mergeCell ref="A82:E82"/>
    <mergeCell ref="B83:D83"/>
    <mergeCell ref="B84:D84"/>
    <mergeCell ref="C85:D85"/>
    <mergeCell ref="C77:D77"/>
    <mergeCell ref="C78:D78"/>
    <mergeCell ref="C79:D79"/>
    <mergeCell ref="C80:D80"/>
    <mergeCell ref="C81:D81"/>
  </mergeCells>
  <pageMargins left="0.56999999999999995" right="0.579999999999999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opLeftCell="A3" workbookViewId="0">
      <selection activeCell="C71" sqref="C71"/>
    </sheetView>
  </sheetViews>
  <sheetFormatPr defaultRowHeight="15"/>
  <cols>
    <col min="1" max="1" width="5.85546875" customWidth="1"/>
    <col min="2" max="2" width="6.5703125" customWidth="1"/>
    <col min="3" max="3" width="35.28515625" customWidth="1"/>
    <col min="4" max="4" width="11.140625" customWidth="1"/>
    <col min="5" max="5" width="11.5703125" customWidth="1"/>
    <col min="6" max="6" width="11.85546875" customWidth="1"/>
  </cols>
  <sheetData>
    <row r="1" spans="1:8" s="2" customFormat="1" ht="14.25">
      <c r="A1" s="1"/>
      <c r="B1" s="1"/>
      <c r="D1" s="3" t="s">
        <v>0</v>
      </c>
      <c r="F1" s="4"/>
    </row>
    <row r="2" spans="1:8" s="2" customFormat="1" ht="14.25">
      <c r="A2" s="1"/>
      <c r="B2" s="1"/>
      <c r="D2" s="69" t="s">
        <v>55</v>
      </c>
      <c r="F2" s="4"/>
    </row>
    <row r="3" spans="1:8" s="2" customFormat="1" ht="14.25">
      <c r="A3" s="1"/>
      <c r="B3" s="1"/>
      <c r="D3" s="69" t="s">
        <v>4</v>
      </c>
      <c r="F3" s="4"/>
    </row>
    <row r="4" spans="1:8" s="2" customFormat="1" ht="14.25">
      <c r="A4" s="1"/>
      <c r="B4" s="1"/>
      <c r="D4" s="69" t="s">
        <v>56</v>
      </c>
      <c r="F4" s="4"/>
    </row>
    <row r="5" spans="1:8" s="2" customFormat="1" ht="30.75" customHeight="1">
      <c r="A5" s="1"/>
      <c r="B5" s="1"/>
      <c r="C5" s="5"/>
      <c r="F5" s="4"/>
    </row>
    <row r="6" spans="1:8" s="2" customFormat="1">
      <c r="A6" s="333" t="s">
        <v>1</v>
      </c>
      <c r="B6" s="334"/>
      <c r="C6" s="334"/>
      <c r="D6" s="334"/>
      <c r="E6" s="334"/>
      <c r="F6" s="334"/>
    </row>
    <row r="7" spans="1:8" s="7" customFormat="1" ht="12">
      <c r="A7" s="319" t="s">
        <v>2</v>
      </c>
      <c r="B7" s="319"/>
      <c r="C7" s="319"/>
      <c r="D7" s="319"/>
      <c r="E7" s="319"/>
      <c r="F7" s="319"/>
      <c r="G7" s="6"/>
      <c r="H7" s="6"/>
    </row>
    <row r="8" spans="1:8" s="2" customFormat="1" ht="30.75" customHeight="1">
      <c r="A8" s="1"/>
      <c r="B8" s="1"/>
      <c r="F8" s="4"/>
    </row>
    <row r="9" spans="1:8" s="113" customFormat="1" ht="25.5">
      <c r="A9" s="109" t="s">
        <v>96</v>
      </c>
      <c r="B9" s="109" t="s">
        <v>97</v>
      </c>
      <c r="C9" s="109" t="s">
        <v>98</v>
      </c>
      <c r="D9" s="110" t="s">
        <v>99</v>
      </c>
      <c r="E9" s="111" t="s">
        <v>100</v>
      </c>
      <c r="F9" s="112" t="s">
        <v>3</v>
      </c>
    </row>
    <row r="10" spans="1:8" s="113" customFormat="1" ht="12.75">
      <c r="A10" s="114"/>
      <c r="B10" s="114"/>
      <c r="C10" s="114"/>
      <c r="D10" s="115"/>
      <c r="E10" s="116"/>
      <c r="F10" s="117"/>
    </row>
    <row r="11" spans="1:8" s="113" customFormat="1" ht="12.75">
      <c r="A11" s="118"/>
      <c r="B11" s="118"/>
      <c r="C11" s="119" t="s">
        <v>101</v>
      </c>
      <c r="D11" s="120">
        <v>55300</v>
      </c>
      <c r="E11" s="121">
        <v>15000</v>
      </c>
      <c r="F11" s="122">
        <f>D11+E11</f>
        <v>70300</v>
      </c>
    </row>
    <row r="12" spans="1:8" s="113" customFormat="1" ht="12.75" hidden="1">
      <c r="A12" s="118"/>
      <c r="B12" s="118"/>
      <c r="C12" s="119" t="s">
        <v>102</v>
      </c>
      <c r="D12" s="120">
        <v>35301</v>
      </c>
      <c r="E12" s="121"/>
      <c r="F12" s="122">
        <f>D12+E12</f>
        <v>35301</v>
      </c>
    </row>
    <row r="13" spans="1:8" s="113" customFormat="1" ht="24" hidden="1">
      <c r="A13" s="123"/>
      <c r="B13" s="123"/>
      <c r="C13" s="124" t="s">
        <v>103</v>
      </c>
      <c r="D13" s="125">
        <v>400000</v>
      </c>
      <c r="E13" s="126"/>
      <c r="F13" s="127">
        <f>D13+E13</f>
        <v>400000</v>
      </c>
    </row>
    <row r="14" spans="1:8" s="113" customFormat="1" ht="12.75">
      <c r="A14" s="128" t="s">
        <v>104</v>
      </c>
      <c r="B14" s="128" t="s">
        <v>105</v>
      </c>
      <c r="C14" s="128" t="s">
        <v>106</v>
      </c>
      <c r="D14" s="129">
        <f>SUM(D11:D13)</f>
        <v>490601</v>
      </c>
      <c r="E14" s="129">
        <f>SUM(E11:E13)</f>
        <v>15000</v>
      </c>
      <c r="F14" s="129">
        <f>SUM(F11:F13)</f>
        <v>505601</v>
      </c>
    </row>
    <row r="15" spans="1:8" s="113" customFormat="1" ht="12.75">
      <c r="A15" s="130"/>
      <c r="B15" s="130"/>
      <c r="C15" s="130"/>
      <c r="D15" s="131"/>
      <c r="E15" s="132"/>
      <c r="F15" s="133"/>
    </row>
    <row r="16" spans="1:8" s="113" customFormat="1" ht="12.75" hidden="1">
      <c r="A16" s="130"/>
      <c r="B16" s="130"/>
      <c r="C16" s="134" t="s">
        <v>107</v>
      </c>
      <c r="D16" s="135">
        <v>81774</v>
      </c>
      <c r="E16" s="136"/>
      <c r="F16" s="127">
        <f t="shared" ref="F16:F21" si="0">D16+E16</f>
        <v>81774</v>
      </c>
    </row>
    <row r="17" spans="1:6" s="2" customFormat="1" ht="12.75" hidden="1">
      <c r="A17" s="137"/>
      <c r="B17" s="137"/>
      <c r="C17" s="138" t="s">
        <v>108</v>
      </c>
      <c r="D17" s="139">
        <v>11080</v>
      </c>
      <c r="E17" s="140"/>
      <c r="F17" s="141">
        <f t="shared" si="0"/>
        <v>11080</v>
      </c>
    </row>
    <row r="18" spans="1:6" s="2" customFormat="1" ht="24" hidden="1">
      <c r="A18" s="137"/>
      <c r="B18" s="137"/>
      <c r="C18" s="138" t="s">
        <v>109</v>
      </c>
      <c r="D18" s="142">
        <v>675000</v>
      </c>
      <c r="E18" s="142"/>
      <c r="F18" s="143">
        <f t="shared" si="0"/>
        <v>675000</v>
      </c>
    </row>
    <row r="19" spans="1:6" s="2" customFormat="1" ht="12.75" hidden="1">
      <c r="A19" s="137"/>
      <c r="B19" s="137"/>
      <c r="C19" s="138" t="s">
        <v>110</v>
      </c>
      <c r="D19" s="139">
        <v>322000</v>
      </c>
      <c r="E19" s="121"/>
      <c r="F19" s="144">
        <f t="shared" si="0"/>
        <v>322000</v>
      </c>
    </row>
    <row r="20" spans="1:6" s="2" customFormat="1" ht="12.75" hidden="1">
      <c r="A20" s="137"/>
      <c r="B20" s="137"/>
      <c r="C20" s="138" t="s">
        <v>111</v>
      </c>
      <c r="D20" s="139">
        <v>67597</v>
      </c>
      <c r="E20" s="145"/>
      <c r="F20" s="146">
        <f t="shared" si="0"/>
        <v>67597</v>
      </c>
    </row>
    <row r="21" spans="1:6" s="2" customFormat="1" ht="12.75" hidden="1">
      <c r="A21" s="147"/>
      <c r="B21" s="147"/>
      <c r="C21" s="148" t="s">
        <v>112</v>
      </c>
      <c r="D21" s="149">
        <v>50000</v>
      </c>
      <c r="E21" s="149"/>
      <c r="F21" s="150">
        <f t="shared" si="0"/>
        <v>50000</v>
      </c>
    </row>
    <row r="22" spans="1:6" s="5" customFormat="1" ht="12.75" hidden="1">
      <c r="A22" s="151">
        <v>60016</v>
      </c>
      <c r="B22" s="151">
        <v>6050</v>
      </c>
      <c r="C22" s="152" t="s">
        <v>106</v>
      </c>
      <c r="D22" s="153">
        <f>SUM(D16:D21)</f>
        <v>1207451</v>
      </c>
      <c r="E22" s="153">
        <f>SUM(E16:E21)</f>
        <v>0</v>
      </c>
      <c r="F22" s="153">
        <f>SUM(F16:F21)</f>
        <v>1207451</v>
      </c>
    </row>
    <row r="23" spans="1:6" s="5" customFormat="1" ht="12.75" hidden="1">
      <c r="A23" s="154"/>
      <c r="B23" s="154"/>
      <c r="C23" s="155"/>
      <c r="D23" s="156"/>
      <c r="E23" s="156"/>
      <c r="F23" s="156"/>
    </row>
    <row r="24" spans="1:6" s="5" customFormat="1" ht="48" hidden="1">
      <c r="A24" s="157"/>
      <c r="B24" s="157"/>
      <c r="C24" s="158" t="s">
        <v>113</v>
      </c>
      <c r="D24" s="136">
        <v>57072</v>
      </c>
      <c r="E24" s="136"/>
      <c r="F24" s="136">
        <f>D24+E24</f>
        <v>57072</v>
      </c>
    </row>
    <row r="25" spans="1:6" s="5" customFormat="1" ht="12.75" hidden="1">
      <c r="A25" s="159">
        <v>70004</v>
      </c>
      <c r="B25" s="159">
        <v>6050</v>
      </c>
      <c r="C25" s="160"/>
      <c r="D25" s="161">
        <f>SUM(D24:D24)</f>
        <v>57072</v>
      </c>
      <c r="E25" s="161">
        <f>SUM(E24:E24)</f>
        <v>0</v>
      </c>
      <c r="F25" s="161">
        <f>SUM(F24:F24)</f>
        <v>57072</v>
      </c>
    </row>
    <row r="26" spans="1:6" s="166" customFormat="1" ht="12.75" hidden="1">
      <c r="A26" s="154"/>
      <c r="B26" s="154"/>
      <c r="C26" s="162"/>
      <c r="D26" s="163"/>
      <c r="E26" s="164"/>
      <c r="F26" s="165"/>
    </row>
    <row r="27" spans="1:6" s="166" customFormat="1" ht="12.75" hidden="1">
      <c r="A27" s="167">
        <v>75022</v>
      </c>
      <c r="B27" s="167">
        <v>6060</v>
      </c>
      <c r="C27" s="168" t="s">
        <v>114</v>
      </c>
      <c r="D27" s="169">
        <v>40000</v>
      </c>
      <c r="E27" s="169"/>
      <c r="F27" s="169">
        <f>D27+E27</f>
        <v>40000</v>
      </c>
    </row>
    <row r="28" spans="1:6" s="166" customFormat="1" ht="12.75" hidden="1">
      <c r="A28" s="170">
        <v>75022</v>
      </c>
      <c r="B28" s="170">
        <v>6060</v>
      </c>
      <c r="C28" s="171" t="s">
        <v>78</v>
      </c>
      <c r="D28" s="172">
        <f>D27</f>
        <v>40000</v>
      </c>
      <c r="E28" s="172">
        <f t="shared" ref="E28:F28" si="1">E27</f>
        <v>0</v>
      </c>
      <c r="F28" s="172">
        <f t="shared" si="1"/>
        <v>40000</v>
      </c>
    </row>
    <row r="29" spans="1:6" s="166" customFormat="1" ht="12.75" hidden="1">
      <c r="A29" s="154"/>
      <c r="B29" s="154"/>
      <c r="C29" s="162"/>
      <c r="D29" s="163"/>
      <c r="E29" s="173"/>
      <c r="F29" s="174"/>
    </row>
    <row r="30" spans="1:6" s="2" customFormat="1" ht="12.75" hidden="1">
      <c r="A30" s="175"/>
      <c r="B30" s="175"/>
      <c r="C30" s="176" t="s">
        <v>115</v>
      </c>
      <c r="D30" s="177">
        <v>27928</v>
      </c>
      <c r="E30" s="136"/>
      <c r="F30" s="127">
        <f>D30+E30</f>
        <v>27928</v>
      </c>
    </row>
    <row r="31" spans="1:6" s="166" customFormat="1" ht="12.75" hidden="1">
      <c r="A31" s="151">
        <v>75023</v>
      </c>
      <c r="B31" s="151">
        <v>6060</v>
      </c>
      <c r="C31" s="152" t="s">
        <v>106</v>
      </c>
      <c r="D31" s="153">
        <f>D30</f>
        <v>27928</v>
      </c>
      <c r="E31" s="153">
        <f>E30</f>
        <v>0</v>
      </c>
      <c r="F31" s="178">
        <f>F30</f>
        <v>27928</v>
      </c>
    </row>
    <row r="32" spans="1:6" s="166" customFormat="1" ht="12.75" hidden="1">
      <c r="A32" s="154"/>
      <c r="B32" s="154"/>
      <c r="C32" s="155"/>
      <c r="D32" s="156"/>
      <c r="E32" s="156"/>
      <c r="F32" s="179"/>
    </row>
    <row r="33" spans="1:6" s="166" customFormat="1" ht="12.75" hidden="1">
      <c r="A33" s="180"/>
      <c r="B33" s="181"/>
      <c r="C33" s="168" t="s">
        <v>116</v>
      </c>
      <c r="D33" s="169">
        <v>150000</v>
      </c>
      <c r="E33" s="169"/>
      <c r="F33" s="182">
        <f>D33+E33</f>
        <v>150000</v>
      </c>
    </row>
    <row r="34" spans="1:6" s="166" customFormat="1" ht="12.75" hidden="1">
      <c r="A34" s="183">
        <v>75412</v>
      </c>
      <c r="B34" s="183">
        <v>6050</v>
      </c>
      <c r="C34" s="184" t="s">
        <v>106</v>
      </c>
      <c r="D34" s="185">
        <f>D33</f>
        <v>150000</v>
      </c>
      <c r="E34" s="185">
        <f t="shared" ref="E34:F34" si="2">E33</f>
        <v>0</v>
      </c>
      <c r="F34" s="185">
        <f t="shared" si="2"/>
        <v>150000</v>
      </c>
    </row>
    <row r="35" spans="1:6" s="166" customFormat="1" ht="12.75" hidden="1">
      <c r="A35" s="154"/>
      <c r="B35" s="154"/>
      <c r="C35" s="155"/>
      <c r="D35" s="156"/>
      <c r="E35" s="156"/>
      <c r="F35" s="179"/>
    </row>
    <row r="36" spans="1:6" s="2" customFormat="1" ht="36" hidden="1">
      <c r="A36" s="186"/>
      <c r="B36" s="186"/>
      <c r="C36" s="187" t="s">
        <v>117</v>
      </c>
      <c r="D36" s="188">
        <v>10000</v>
      </c>
      <c r="E36" s="189"/>
      <c r="F36" s="141">
        <f>D36+E36</f>
        <v>10000</v>
      </c>
    </row>
    <row r="37" spans="1:6" s="2" customFormat="1" ht="24" hidden="1">
      <c r="A37" s="186"/>
      <c r="B37" s="186"/>
      <c r="C37" s="187" t="s">
        <v>118</v>
      </c>
      <c r="D37" s="188">
        <v>3043</v>
      </c>
      <c r="E37" s="189"/>
      <c r="F37" s="141">
        <f>D37+E37</f>
        <v>3043</v>
      </c>
    </row>
    <row r="38" spans="1:6" s="166" customFormat="1" ht="36" hidden="1">
      <c r="A38" s="186"/>
      <c r="B38" s="186"/>
      <c r="C38" s="187" t="s">
        <v>119</v>
      </c>
      <c r="D38" s="188">
        <v>2500</v>
      </c>
      <c r="E38" s="190"/>
      <c r="F38" s="141">
        <f>D38+E38</f>
        <v>2500</v>
      </c>
    </row>
    <row r="39" spans="1:6" s="166" customFormat="1" ht="36" hidden="1">
      <c r="A39" s="225"/>
      <c r="B39" s="225"/>
      <c r="C39" s="138" t="s">
        <v>120</v>
      </c>
      <c r="D39" s="139">
        <v>2500</v>
      </c>
      <c r="E39" s="232"/>
      <c r="F39" s="199">
        <f>D39+E39</f>
        <v>2500</v>
      </c>
    </row>
    <row r="40" spans="1:6" s="5" customFormat="1" ht="12.75" hidden="1">
      <c r="A40" s="151">
        <v>75412</v>
      </c>
      <c r="B40" s="151">
        <v>6060</v>
      </c>
      <c r="C40" s="152" t="s">
        <v>106</v>
      </c>
      <c r="D40" s="231">
        <f>SUM(D36:D39)</f>
        <v>18043</v>
      </c>
      <c r="E40" s="231">
        <f>SUM(E36:E39)</f>
        <v>0</v>
      </c>
      <c r="F40" s="233">
        <f>SUM(F36:F39)</f>
        <v>18043</v>
      </c>
    </row>
    <row r="41" spans="1:6" s="5" customFormat="1" ht="12.75" hidden="1">
      <c r="A41" s="154"/>
      <c r="B41" s="154"/>
      <c r="C41" s="155"/>
      <c r="D41" s="156"/>
      <c r="E41" s="156"/>
      <c r="F41" s="179"/>
    </row>
    <row r="42" spans="1:6" s="5" customFormat="1" ht="12.75" hidden="1">
      <c r="A42" s="195"/>
      <c r="B42" s="196">
        <v>6050</v>
      </c>
      <c r="C42" s="197" t="s">
        <v>121</v>
      </c>
      <c r="D42" s="198">
        <v>83640</v>
      </c>
      <c r="E42" s="198"/>
      <c r="F42" s="199">
        <f>D42+E42</f>
        <v>83640</v>
      </c>
    </row>
    <row r="43" spans="1:6" s="5" customFormat="1" ht="12.75" hidden="1">
      <c r="A43" s="159">
        <v>80101</v>
      </c>
      <c r="B43" s="159"/>
      <c r="C43" s="160" t="s">
        <v>106</v>
      </c>
      <c r="D43" s="161">
        <f>SUM(D42:D42)</f>
        <v>83640</v>
      </c>
      <c r="E43" s="161">
        <f>SUM(E42:E42)</f>
        <v>0</v>
      </c>
      <c r="F43" s="161">
        <f>SUM(F42:F42)</f>
        <v>83640</v>
      </c>
    </row>
    <row r="44" spans="1:6" s="166" customFormat="1" ht="12.75" hidden="1">
      <c r="A44" s="154"/>
      <c r="B44" s="154"/>
      <c r="C44" s="162"/>
      <c r="D44" s="163"/>
      <c r="E44" s="173"/>
      <c r="F44" s="174"/>
    </row>
    <row r="45" spans="1:6" s="166" customFormat="1" ht="36" hidden="1">
      <c r="A45" s="186"/>
      <c r="B45" s="186"/>
      <c r="C45" s="187" t="s">
        <v>122</v>
      </c>
      <c r="D45" s="188">
        <v>20000</v>
      </c>
      <c r="E45" s="190"/>
      <c r="F45" s="141">
        <f>D45+E45</f>
        <v>20000</v>
      </c>
    </row>
    <row r="46" spans="1:6" s="166" customFormat="1" ht="36" hidden="1">
      <c r="A46" s="186"/>
      <c r="B46" s="186"/>
      <c r="C46" s="187" t="s">
        <v>123</v>
      </c>
      <c r="D46" s="188">
        <v>23012</v>
      </c>
      <c r="E46" s="190"/>
      <c r="F46" s="141">
        <f>D46+E46</f>
        <v>23012</v>
      </c>
    </row>
    <row r="47" spans="1:6" s="166" customFormat="1" ht="24" hidden="1">
      <c r="A47" s="186"/>
      <c r="B47" s="186"/>
      <c r="C47" s="187" t="s">
        <v>124</v>
      </c>
      <c r="D47" s="188">
        <v>12138</v>
      </c>
      <c r="E47" s="190"/>
      <c r="F47" s="141">
        <f>D47+E47</f>
        <v>12138</v>
      </c>
    </row>
    <row r="48" spans="1:6" s="166" customFormat="1" ht="36" hidden="1">
      <c r="A48" s="186"/>
      <c r="B48" s="186"/>
      <c r="C48" s="187" t="s">
        <v>125</v>
      </c>
      <c r="D48" s="188">
        <v>7974</v>
      </c>
      <c r="E48" s="190"/>
      <c r="F48" s="141">
        <f>D48+E48</f>
        <v>7974</v>
      </c>
    </row>
    <row r="49" spans="1:6" s="2" customFormat="1" ht="12.75" hidden="1">
      <c r="A49" s="200"/>
      <c r="B49" s="200"/>
      <c r="C49" s="187" t="s">
        <v>126</v>
      </c>
      <c r="D49" s="188">
        <v>434500</v>
      </c>
      <c r="E49" s="201"/>
      <c r="F49" s="141">
        <f>D49+E49</f>
        <v>434500</v>
      </c>
    </row>
    <row r="50" spans="1:6" s="5" customFormat="1" ht="12.75" hidden="1">
      <c r="A50" s="191">
        <v>90015</v>
      </c>
      <c r="B50" s="191">
        <v>6050</v>
      </c>
      <c r="C50" s="192" t="s">
        <v>106</v>
      </c>
      <c r="D50" s="193">
        <f>SUM(D45:D49)</f>
        <v>497624</v>
      </c>
      <c r="E50" s="193">
        <f>SUM(E45:E49)</f>
        <v>0</v>
      </c>
      <c r="F50" s="194">
        <f>SUM(F45:F49)</f>
        <v>497624</v>
      </c>
    </row>
    <row r="51" spans="1:6" s="166" customFormat="1" ht="12.75" hidden="1">
      <c r="A51" s="154"/>
      <c r="B51" s="154"/>
      <c r="C51" s="162"/>
      <c r="D51" s="163"/>
      <c r="E51" s="190"/>
      <c r="F51" s="141"/>
    </row>
    <row r="52" spans="1:6" s="166" customFormat="1" ht="24" hidden="1">
      <c r="A52" s="186"/>
      <c r="B52" s="186"/>
      <c r="C52" s="187" t="s">
        <v>127</v>
      </c>
      <c r="D52" s="188">
        <v>3000</v>
      </c>
      <c r="E52" s="190"/>
      <c r="F52" s="141">
        <f>D52+E52</f>
        <v>3000</v>
      </c>
    </row>
    <row r="53" spans="1:6" s="166" customFormat="1" ht="36" hidden="1">
      <c r="A53" s="186"/>
      <c r="B53" s="186"/>
      <c r="C53" s="187" t="s">
        <v>128</v>
      </c>
      <c r="D53" s="188">
        <v>6236</v>
      </c>
      <c r="E53" s="190"/>
      <c r="F53" s="141">
        <f>D53+E53</f>
        <v>6236</v>
      </c>
    </row>
    <row r="54" spans="1:6" s="166" customFormat="1" ht="48" hidden="1">
      <c r="A54" s="186"/>
      <c r="B54" s="186"/>
      <c r="C54" s="202" t="s">
        <v>129</v>
      </c>
      <c r="D54" s="203">
        <v>1536782</v>
      </c>
      <c r="E54" s="204"/>
      <c r="F54" s="205">
        <f>D54+E54</f>
        <v>1536782</v>
      </c>
    </row>
    <row r="55" spans="1:6" s="166" customFormat="1" ht="12.75" hidden="1">
      <c r="A55" s="206">
        <v>90017</v>
      </c>
      <c r="B55" s="206">
        <v>6210</v>
      </c>
      <c r="C55" s="207" t="s">
        <v>106</v>
      </c>
      <c r="D55" s="208">
        <f>SUM(D52:D54)</f>
        <v>1546018</v>
      </c>
      <c r="E55" s="208">
        <f>SUM(E52:E54)</f>
        <v>0</v>
      </c>
      <c r="F55" s="209">
        <f>SUM(F52:F54)</f>
        <v>1546018</v>
      </c>
    </row>
    <row r="56" spans="1:6" s="166" customFormat="1" ht="12.75">
      <c r="A56" s="210"/>
      <c r="B56" s="210"/>
      <c r="C56" s="211"/>
      <c r="D56" s="212"/>
      <c r="E56" s="156"/>
      <c r="F56" s="179"/>
    </row>
    <row r="57" spans="1:6" s="166" customFormat="1" ht="24">
      <c r="A57" s="225"/>
      <c r="B57" s="225"/>
      <c r="C57" s="138" t="s">
        <v>130</v>
      </c>
      <c r="D57" s="145">
        <v>711882</v>
      </c>
      <c r="E57" s="145">
        <v>-66560</v>
      </c>
      <c r="F57" s="146">
        <f>E57+D57</f>
        <v>645322</v>
      </c>
    </row>
    <row r="58" spans="1:6" s="166" customFormat="1" ht="12.75">
      <c r="A58" s="151">
        <v>92114</v>
      </c>
      <c r="B58" s="151">
        <v>6220</v>
      </c>
      <c r="C58" s="152" t="s">
        <v>106</v>
      </c>
      <c r="D58" s="231">
        <f>D57</f>
        <v>711882</v>
      </c>
      <c r="E58" s="231">
        <f>E57</f>
        <v>-66560</v>
      </c>
      <c r="F58" s="231">
        <f>F57</f>
        <v>645322</v>
      </c>
    </row>
    <row r="59" spans="1:6" s="2" customFormat="1" ht="12.75" hidden="1">
      <c r="A59" s="226"/>
      <c r="B59" s="226"/>
      <c r="C59" s="227"/>
      <c r="D59" s="228"/>
      <c r="E59" s="229"/>
      <c r="F59" s="230"/>
    </row>
    <row r="60" spans="1:6" s="166" customFormat="1" ht="24" hidden="1">
      <c r="A60" s="186"/>
      <c r="B60" s="186"/>
      <c r="C60" s="187" t="s">
        <v>131</v>
      </c>
      <c r="D60" s="213">
        <v>3500</v>
      </c>
      <c r="E60" s="214"/>
      <c r="F60" s="205">
        <f>D60+E60</f>
        <v>3500</v>
      </c>
    </row>
    <row r="61" spans="1:6" s="2" customFormat="1" ht="54.75" hidden="1" customHeight="1">
      <c r="A61" s="200"/>
      <c r="B61" s="200"/>
      <c r="C61" s="187" t="s">
        <v>132</v>
      </c>
      <c r="D61" s="213">
        <v>25104</v>
      </c>
      <c r="E61" s="205"/>
      <c r="F61" s="205">
        <f>D61+E61</f>
        <v>25104</v>
      </c>
    </row>
    <row r="62" spans="1:6" s="2" customFormat="1" ht="24" hidden="1">
      <c r="A62" s="137"/>
      <c r="B62" s="137"/>
      <c r="C62" s="187" t="s">
        <v>133</v>
      </c>
      <c r="D62" s="215">
        <v>10000</v>
      </c>
      <c r="E62" s="216"/>
      <c r="F62" s="205">
        <f>D62+E62</f>
        <v>10000</v>
      </c>
    </row>
    <row r="63" spans="1:6" s="166" customFormat="1" ht="12.75" hidden="1">
      <c r="A63" s="151">
        <v>92695</v>
      </c>
      <c r="B63" s="151">
        <v>6050</v>
      </c>
      <c r="C63" s="217" t="s">
        <v>106</v>
      </c>
      <c r="D63" s="218">
        <f>SUM(D60:D62)</f>
        <v>38604</v>
      </c>
      <c r="E63" s="218">
        <f>SUM(E60:E62)</f>
        <v>0</v>
      </c>
      <c r="F63" s="219">
        <f>SUM(F60:F62)</f>
        <v>38604</v>
      </c>
    </row>
    <row r="64" spans="1:6" s="166" customFormat="1" ht="12.75">
      <c r="A64" s="154"/>
      <c r="B64" s="154"/>
      <c r="C64" s="155"/>
      <c r="D64" s="156"/>
      <c r="E64" s="156"/>
      <c r="F64" s="179"/>
    </row>
    <row r="65" spans="1:6" s="2" customFormat="1" ht="12.75">
      <c r="A65" s="220"/>
      <c r="B65" s="220"/>
      <c r="C65" s="221" t="s">
        <v>134</v>
      </c>
      <c r="D65" s="222">
        <f>+D14+D31+D22+D40+D43+D50+D55+D63+D25+D58+D34+D28</f>
        <v>4868863</v>
      </c>
      <c r="E65" s="222">
        <f>+E14+E31+E22+E40+E43+E50+E55+E63+E25+E58+E34+E28</f>
        <v>-51560</v>
      </c>
      <c r="F65" s="222">
        <f>+F14+F31+F22+F40+F43+F50+F55+F63+F25+F58+F34+F28</f>
        <v>4817303</v>
      </c>
    </row>
    <row r="66" spans="1:6" s="2" customFormat="1" ht="12.75">
      <c r="A66" s="1"/>
      <c r="B66" s="1"/>
      <c r="F66" s="4"/>
    </row>
    <row r="67" spans="1:6" s="2" customFormat="1">
      <c r="A67" s="1"/>
      <c r="B67" s="1"/>
      <c r="C67" s="5"/>
      <c r="D67" s="113"/>
      <c r="E67" s="223"/>
      <c r="F67" s="4"/>
    </row>
    <row r="68" spans="1:6" s="2" customFormat="1">
      <c r="A68" s="1"/>
      <c r="B68" s="1"/>
      <c r="C68" s="166"/>
      <c r="D68" s="224"/>
      <c r="E68" s="259" t="s">
        <v>380</v>
      </c>
      <c r="F68" s="224"/>
    </row>
    <row r="69" spans="1:6" s="2" customFormat="1">
      <c r="A69" s="1"/>
      <c r="B69" s="1"/>
      <c r="C69" s="5"/>
      <c r="D69" s="106"/>
      <c r="E69" s="259"/>
      <c r="F69" s="106"/>
    </row>
    <row r="70" spans="1:6" s="2" customFormat="1">
      <c r="A70" s="1"/>
      <c r="B70" s="1"/>
      <c r="D70" s="106"/>
      <c r="E70" s="259" t="s">
        <v>381</v>
      </c>
      <c r="F70" s="106"/>
    </row>
  </sheetData>
  <mergeCells count="2"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4"/>
  <sheetViews>
    <sheetView topLeftCell="A6" workbookViewId="0">
      <selection activeCell="S60" sqref="S60"/>
    </sheetView>
  </sheetViews>
  <sheetFormatPr defaultColWidth="5" defaultRowHeight="19.5" customHeight="1"/>
  <cols>
    <col min="1" max="1" width="5.140625" style="56" bestFit="1" customWidth="1"/>
    <col min="2" max="2" width="5.28515625" style="56" bestFit="1" customWidth="1"/>
    <col min="3" max="3" width="5.5703125" style="56" bestFit="1" customWidth="1"/>
    <col min="4" max="4" width="48.42578125" style="56" customWidth="1"/>
    <col min="5" max="5" width="12.42578125" style="56" customWidth="1"/>
    <col min="6" max="6" width="9.7109375" style="56" customWidth="1"/>
    <col min="7" max="7" width="12.42578125" style="56" customWidth="1"/>
    <col min="8" max="8" width="11.28515625" style="66" customWidth="1"/>
    <col min="9" max="9" width="9.7109375" customWidth="1"/>
    <col min="10" max="10" width="10.42578125" customWidth="1"/>
    <col min="21" max="21" width="21.7109375" customWidth="1"/>
    <col min="22" max="27" width="5" hidden="1" customWidth="1"/>
  </cols>
  <sheetData>
    <row r="1" spans="1:27" ht="15">
      <c r="A1" s="59"/>
      <c r="B1" s="59"/>
      <c r="C1" s="59"/>
      <c r="D1" s="59"/>
      <c r="E1" s="60"/>
      <c r="F1" s="60"/>
      <c r="G1" s="60" t="s">
        <v>44</v>
      </c>
      <c r="H1" s="61"/>
      <c r="I1" s="62"/>
    </row>
    <row r="2" spans="1:27" ht="15">
      <c r="A2" s="59"/>
      <c r="B2" s="59"/>
      <c r="C2" s="59"/>
      <c r="D2" s="59"/>
      <c r="E2" s="60"/>
      <c r="F2" s="60"/>
      <c r="G2" s="69" t="s">
        <v>55</v>
      </c>
      <c r="H2" s="61"/>
      <c r="I2" s="62"/>
    </row>
    <row r="3" spans="1:27" ht="15">
      <c r="A3" s="59"/>
      <c r="B3" s="59"/>
      <c r="C3" s="59"/>
      <c r="D3" s="59"/>
      <c r="E3" s="60"/>
      <c r="F3" s="60"/>
      <c r="G3" s="69" t="s">
        <v>4</v>
      </c>
      <c r="H3" s="61"/>
      <c r="I3" s="62"/>
    </row>
    <row r="4" spans="1:27" ht="15">
      <c r="A4" s="59"/>
      <c r="B4" s="59"/>
      <c r="C4" s="59"/>
      <c r="D4" s="59"/>
      <c r="E4" s="60"/>
      <c r="F4" s="60"/>
      <c r="G4" s="69" t="s">
        <v>56</v>
      </c>
      <c r="H4" s="61"/>
      <c r="I4" s="62"/>
    </row>
    <row r="5" spans="1:27" ht="23.25" customHeight="1">
      <c r="A5" s="59"/>
      <c r="B5" s="59"/>
      <c r="C5" s="59"/>
      <c r="D5" s="59"/>
      <c r="E5" s="59"/>
      <c r="F5" s="59"/>
      <c r="G5" s="59"/>
      <c r="H5" s="61"/>
      <c r="I5" s="62"/>
    </row>
    <row r="6" spans="1:27" ht="32.25" customHeight="1">
      <c r="A6" s="336" t="s">
        <v>45</v>
      </c>
      <c r="B6" s="336"/>
      <c r="C6" s="336"/>
      <c r="D6" s="336"/>
      <c r="E6" s="336"/>
      <c r="F6" s="336"/>
      <c r="G6" s="336"/>
      <c r="H6" s="336"/>
      <c r="I6" s="336"/>
    </row>
    <row r="7" spans="1:27" ht="16.5" customHeight="1">
      <c r="A7" s="337" t="s">
        <v>46</v>
      </c>
      <c r="B7" s="338"/>
      <c r="C7" s="338"/>
      <c r="D7" s="338"/>
      <c r="E7" s="338"/>
      <c r="F7" s="338"/>
      <c r="G7" s="338"/>
      <c r="H7" s="338"/>
      <c r="I7" s="338"/>
      <c r="J7" s="338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21" customHeight="1">
      <c r="A8" s="64"/>
      <c r="B8" s="64"/>
      <c r="C8" s="64"/>
      <c r="D8" s="64"/>
      <c r="E8" s="64"/>
      <c r="F8" s="64"/>
      <c r="G8" s="64"/>
      <c r="H8" s="65"/>
      <c r="I8" s="260"/>
    </row>
    <row r="9" spans="1:27" ht="19.5" customHeight="1">
      <c r="A9" s="64"/>
      <c r="B9" s="64"/>
      <c r="C9" s="64"/>
      <c r="D9" s="64"/>
      <c r="E9" s="339" t="s">
        <v>382</v>
      </c>
      <c r="F9" s="339"/>
      <c r="G9" s="339"/>
      <c r="H9" s="340" t="s">
        <v>383</v>
      </c>
      <c r="I9" s="341"/>
      <c r="J9" s="341"/>
    </row>
    <row r="10" spans="1:27" ht="25.5">
      <c r="A10" s="261" t="s">
        <v>63</v>
      </c>
      <c r="B10" s="261" t="s">
        <v>96</v>
      </c>
      <c r="C10" s="261" t="s">
        <v>97</v>
      </c>
      <c r="D10" s="262" t="s">
        <v>160</v>
      </c>
      <c r="E10" s="263" t="s">
        <v>384</v>
      </c>
      <c r="F10" s="263" t="s">
        <v>33</v>
      </c>
      <c r="G10" s="263" t="s">
        <v>3</v>
      </c>
      <c r="H10" s="264" t="s">
        <v>385</v>
      </c>
      <c r="I10" s="265" t="s">
        <v>33</v>
      </c>
      <c r="J10" s="263" t="s">
        <v>3</v>
      </c>
    </row>
    <row r="11" spans="1:27" ht="15" hidden="1">
      <c r="A11" s="261" t="s">
        <v>386</v>
      </c>
      <c r="B11" s="261"/>
      <c r="C11" s="261"/>
      <c r="D11" s="266" t="s">
        <v>387</v>
      </c>
      <c r="E11" s="267">
        <f>E12</f>
        <v>349557.26</v>
      </c>
      <c r="F11" s="267">
        <f t="shared" ref="F11:H12" si="0">F12</f>
        <v>0</v>
      </c>
      <c r="G11" s="267">
        <f t="shared" si="0"/>
        <v>349557.26</v>
      </c>
      <c r="H11" s="267">
        <f t="shared" si="0"/>
        <v>349557.26</v>
      </c>
      <c r="I11" s="268">
        <f>I12</f>
        <v>0</v>
      </c>
      <c r="J11" s="267">
        <f>J12</f>
        <v>349557.26</v>
      </c>
    </row>
    <row r="12" spans="1:27" ht="15" hidden="1">
      <c r="A12" s="261"/>
      <c r="B12" s="269" t="s">
        <v>388</v>
      </c>
      <c r="C12" s="270"/>
      <c r="D12" s="271" t="s">
        <v>148</v>
      </c>
      <c r="E12" s="272">
        <f>E13</f>
        <v>349557.26</v>
      </c>
      <c r="F12" s="272">
        <f t="shared" si="0"/>
        <v>0</v>
      </c>
      <c r="G12" s="272">
        <f t="shared" si="0"/>
        <v>349557.26</v>
      </c>
      <c r="H12" s="273">
        <f>SUM(H14:H19)</f>
        <v>349557.26</v>
      </c>
      <c r="I12" s="274">
        <f>SUM(I14:I19)</f>
        <v>0</v>
      </c>
      <c r="J12" s="272">
        <f>SUM(J14:J19)</f>
        <v>349557.26</v>
      </c>
    </row>
    <row r="13" spans="1:27" ht="45" hidden="1">
      <c r="A13" s="261"/>
      <c r="B13" s="275"/>
      <c r="C13" s="269" t="s">
        <v>389</v>
      </c>
      <c r="D13" s="271" t="s">
        <v>390</v>
      </c>
      <c r="E13" s="272">
        <v>349557.26</v>
      </c>
      <c r="F13" s="272"/>
      <c r="G13" s="272">
        <f>E13+F13</f>
        <v>349557.26</v>
      </c>
      <c r="H13" s="273"/>
      <c r="I13" s="274"/>
      <c r="J13" s="272"/>
    </row>
    <row r="14" spans="1:27" ht="15" hidden="1">
      <c r="A14" s="261"/>
      <c r="B14" s="261"/>
      <c r="C14" s="269" t="s">
        <v>260</v>
      </c>
      <c r="D14" s="271" t="s">
        <v>261</v>
      </c>
      <c r="E14" s="273"/>
      <c r="F14" s="273"/>
      <c r="G14" s="267"/>
      <c r="H14" s="272">
        <v>4757</v>
      </c>
      <c r="I14" s="274"/>
      <c r="J14" s="272">
        <f>H14+I14</f>
        <v>4757</v>
      </c>
    </row>
    <row r="15" spans="1:27" ht="15" hidden="1">
      <c r="A15" s="261"/>
      <c r="B15" s="261"/>
      <c r="C15" s="269" t="s">
        <v>206</v>
      </c>
      <c r="D15" s="271" t="s">
        <v>207</v>
      </c>
      <c r="E15" s="273"/>
      <c r="F15" s="273"/>
      <c r="G15" s="267"/>
      <c r="H15" s="272">
        <v>813.45</v>
      </c>
      <c r="I15" s="274"/>
      <c r="J15" s="272">
        <f t="shared" ref="J15:J19" si="1">H15+I15</f>
        <v>813.45</v>
      </c>
    </row>
    <row r="16" spans="1:27" ht="15" hidden="1">
      <c r="A16" s="261"/>
      <c r="B16" s="261"/>
      <c r="C16" s="269" t="s">
        <v>211</v>
      </c>
      <c r="D16" s="271" t="s">
        <v>212</v>
      </c>
      <c r="E16" s="273"/>
      <c r="F16" s="273"/>
      <c r="G16" s="267"/>
      <c r="H16" s="272">
        <v>116.55</v>
      </c>
      <c r="I16" s="274"/>
      <c r="J16" s="272">
        <f t="shared" si="1"/>
        <v>116.55</v>
      </c>
    </row>
    <row r="17" spans="1:10" ht="15" hidden="1">
      <c r="A17" s="261"/>
      <c r="B17" s="261"/>
      <c r="C17" s="269" t="s">
        <v>216</v>
      </c>
      <c r="D17" s="271" t="s">
        <v>217</v>
      </c>
      <c r="E17" s="273"/>
      <c r="F17" s="273"/>
      <c r="G17" s="267"/>
      <c r="H17" s="272">
        <v>93.66</v>
      </c>
      <c r="I17" s="274"/>
      <c r="J17" s="272">
        <f t="shared" si="1"/>
        <v>93.66</v>
      </c>
    </row>
    <row r="18" spans="1:10" ht="15" hidden="1">
      <c r="A18" s="261"/>
      <c r="B18" s="261"/>
      <c r="C18" s="269" t="s">
        <v>192</v>
      </c>
      <c r="D18" s="271" t="s">
        <v>193</v>
      </c>
      <c r="E18" s="273"/>
      <c r="F18" s="273"/>
      <c r="G18" s="267"/>
      <c r="H18" s="272">
        <v>1073.4000000000001</v>
      </c>
      <c r="I18" s="274"/>
      <c r="J18" s="272">
        <f t="shared" si="1"/>
        <v>1073.4000000000001</v>
      </c>
    </row>
    <row r="19" spans="1:10" ht="15" hidden="1">
      <c r="A19" s="261"/>
      <c r="B19" s="261"/>
      <c r="C19" s="269" t="s">
        <v>197</v>
      </c>
      <c r="D19" s="271" t="s">
        <v>198</v>
      </c>
      <c r="E19" s="273"/>
      <c r="F19" s="273"/>
      <c r="G19" s="267"/>
      <c r="H19" s="272">
        <v>342703.2</v>
      </c>
      <c r="I19" s="274"/>
      <c r="J19" s="272">
        <f t="shared" si="1"/>
        <v>342703.2</v>
      </c>
    </row>
    <row r="20" spans="1:10" ht="15" hidden="1">
      <c r="A20" s="261" t="s">
        <v>200</v>
      </c>
      <c r="B20" s="261"/>
      <c r="C20" s="261"/>
      <c r="D20" s="266" t="s">
        <v>201</v>
      </c>
      <c r="E20" s="276">
        <f>E21</f>
        <v>49696</v>
      </c>
      <c r="F20" s="276">
        <f t="shared" ref="F20:G21" si="2">F21</f>
        <v>0</v>
      </c>
      <c r="G20" s="276">
        <f t="shared" si="2"/>
        <v>49696</v>
      </c>
      <c r="H20" s="277">
        <f>H21</f>
        <v>49696</v>
      </c>
      <c r="I20" s="278">
        <f t="shared" ref="I20:J20" si="3">I21</f>
        <v>0</v>
      </c>
      <c r="J20" s="279">
        <f t="shared" si="3"/>
        <v>49696</v>
      </c>
    </row>
    <row r="21" spans="1:10" ht="15" hidden="1">
      <c r="A21" s="280"/>
      <c r="B21" s="269" t="s">
        <v>391</v>
      </c>
      <c r="C21" s="270"/>
      <c r="D21" s="271" t="s">
        <v>392</v>
      </c>
      <c r="E21" s="281">
        <f>E22</f>
        <v>49696</v>
      </c>
      <c r="F21" s="281">
        <f t="shared" si="2"/>
        <v>0</v>
      </c>
      <c r="G21" s="281">
        <f t="shared" si="2"/>
        <v>49696</v>
      </c>
      <c r="H21" s="282">
        <f>SUM(H22:H31)</f>
        <v>49696</v>
      </c>
      <c r="I21" s="283">
        <f t="shared" ref="I21:J21" si="4">SUM(I22:I31)</f>
        <v>0</v>
      </c>
      <c r="J21" s="284">
        <f t="shared" si="4"/>
        <v>49696</v>
      </c>
    </row>
    <row r="22" spans="1:10" ht="33.75" hidden="1">
      <c r="A22" s="280"/>
      <c r="B22" s="275"/>
      <c r="C22" s="269" t="s">
        <v>389</v>
      </c>
      <c r="D22" s="271" t="s">
        <v>393</v>
      </c>
      <c r="E22" s="281">
        <v>49696</v>
      </c>
      <c r="F22" s="281"/>
      <c r="G22" s="281">
        <f>E22+F22</f>
        <v>49696</v>
      </c>
      <c r="H22" s="282"/>
      <c r="I22" s="285"/>
      <c r="J22" s="286"/>
    </row>
    <row r="23" spans="1:10" ht="15" hidden="1">
      <c r="A23" s="275"/>
      <c r="B23" s="275"/>
      <c r="C23" s="269" t="s">
        <v>260</v>
      </c>
      <c r="D23" s="271" t="s">
        <v>261</v>
      </c>
      <c r="E23" s="281"/>
      <c r="F23" s="281"/>
      <c r="G23" s="281"/>
      <c r="H23" s="284">
        <v>27840</v>
      </c>
      <c r="I23" s="285"/>
      <c r="J23" s="287">
        <f>H23+I23</f>
        <v>27840</v>
      </c>
    </row>
    <row r="24" spans="1:10" ht="15" hidden="1">
      <c r="A24" s="275"/>
      <c r="B24" s="275"/>
      <c r="C24" s="269" t="s">
        <v>394</v>
      </c>
      <c r="D24" s="271" t="s">
        <v>395</v>
      </c>
      <c r="E24" s="281"/>
      <c r="F24" s="281"/>
      <c r="G24" s="281"/>
      <c r="H24" s="284">
        <v>3535</v>
      </c>
      <c r="I24" s="285"/>
      <c r="J24" s="287">
        <f>H24+I24</f>
        <v>3535</v>
      </c>
    </row>
    <row r="25" spans="1:10" ht="15" hidden="1">
      <c r="A25" s="275"/>
      <c r="B25" s="275"/>
      <c r="C25" s="269" t="s">
        <v>206</v>
      </c>
      <c r="D25" s="271" t="s">
        <v>207</v>
      </c>
      <c r="E25" s="281"/>
      <c r="F25" s="281"/>
      <c r="G25" s="281"/>
      <c r="H25" s="284">
        <v>5364</v>
      </c>
      <c r="I25" s="285"/>
      <c r="J25" s="287">
        <f t="shared" ref="J25:J31" si="5">H25+I25</f>
        <v>5364</v>
      </c>
    </row>
    <row r="26" spans="1:10" ht="15" hidden="1">
      <c r="A26" s="275"/>
      <c r="B26" s="275"/>
      <c r="C26" s="269" t="s">
        <v>211</v>
      </c>
      <c r="D26" s="271" t="s">
        <v>212</v>
      </c>
      <c r="E26" s="281"/>
      <c r="F26" s="281"/>
      <c r="G26" s="281"/>
      <c r="H26" s="284">
        <v>768</v>
      </c>
      <c r="I26" s="285"/>
      <c r="J26" s="287">
        <f t="shared" si="5"/>
        <v>768</v>
      </c>
    </row>
    <row r="27" spans="1:10" ht="15" hidden="1">
      <c r="A27" s="275"/>
      <c r="B27" s="275"/>
      <c r="C27" s="269" t="s">
        <v>216</v>
      </c>
      <c r="D27" s="271" t="s">
        <v>217</v>
      </c>
      <c r="E27" s="281"/>
      <c r="F27" s="281"/>
      <c r="G27" s="281"/>
      <c r="H27" s="284">
        <v>1414</v>
      </c>
      <c r="I27" s="285"/>
      <c r="J27" s="287">
        <f t="shared" si="5"/>
        <v>1414</v>
      </c>
    </row>
    <row r="28" spans="1:10" ht="15" hidden="1">
      <c r="A28" s="275"/>
      <c r="B28" s="275"/>
      <c r="C28" s="269" t="s">
        <v>192</v>
      </c>
      <c r="D28" s="271" t="s">
        <v>193</v>
      </c>
      <c r="E28" s="281"/>
      <c r="F28" s="281"/>
      <c r="G28" s="281"/>
      <c r="H28" s="284">
        <v>8275</v>
      </c>
      <c r="I28" s="285"/>
      <c r="J28" s="287">
        <f t="shared" si="5"/>
        <v>8275</v>
      </c>
    </row>
    <row r="29" spans="1:10" ht="15" hidden="1">
      <c r="A29" s="275"/>
      <c r="B29" s="275"/>
      <c r="C29" s="269" t="s">
        <v>396</v>
      </c>
      <c r="D29" s="271" t="s">
        <v>397</v>
      </c>
      <c r="E29" s="281"/>
      <c r="F29" s="281"/>
      <c r="G29" s="281"/>
      <c r="H29" s="284">
        <v>500</v>
      </c>
      <c r="I29" s="285"/>
      <c r="J29" s="287">
        <f t="shared" si="5"/>
        <v>500</v>
      </c>
    </row>
    <row r="30" spans="1:10" ht="15" hidden="1">
      <c r="A30" s="275"/>
      <c r="B30" s="275"/>
      <c r="C30" s="269" t="s">
        <v>398</v>
      </c>
      <c r="D30" s="271" t="s">
        <v>399</v>
      </c>
      <c r="E30" s="281"/>
      <c r="F30" s="281"/>
      <c r="G30" s="281"/>
      <c r="H30" s="284">
        <v>1000</v>
      </c>
      <c r="I30" s="285"/>
      <c r="J30" s="287">
        <f t="shared" si="5"/>
        <v>1000</v>
      </c>
    </row>
    <row r="31" spans="1:10" ht="22.5" hidden="1">
      <c r="A31" s="275"/>
      <c r="B31" s="275"/>
      <c r="C31" s="269" t="s">
        <v>400</v>
      </c>
      <c r="D31" s="271" t="s">
        <v>401</v>
      </c>
      <c r="E31" s="281"/>
      <c r="F31" s="281"/>
      <c r="G31" s="281"/>
      <c r="H31" s="288">
        <v>1000</v>
      </c>
      <c r="I31" s="285"/>
      <c r="J31" s="287">
        <f t="shared" si="5"/>
        <v>1000</v>
      </c>
    </row>
    <row r="32" spans="1:10" ht="22.5" hidden="1">
      <c r="A32" s="261" t="s">
        <v>402</v>
      </c>
      <c r="B32" s="261"/>
      <c r="C32" s="261"/>
      <c r="D32" s="266" t="s">
        <v>403</v>
      </c>
      <c r="E32" s="276">
        <f>E33</f>
        <v>4211</v>
      </c>
      <c r="F32" s="276">
        <f t="shared" ref="F32:G33" si="6">F33</f>
        <v>0</v>
      </c>
      <c r="G32" s="276">
        <f t="shared" si="6"/>
        <v>4211</v>
      </c>
      <c r="H32" s="277">
        <f>H33</f>
        <v>4211</v>
      </c>
      <c r="I32" s="289">
        <f t="shared" ref="I32:J32" si="7">I33</f>
        <v>0</v>
      </c>
      <c r="J32" s="277">
        <f t="shared" si="7"/>
        <v>4211</v>
      </c>
    </row>
    <row r="33" spans="1:10" ht="22.5" hidden="1">
      <c r="A33" s="280"/>
      <c r="B33" s="269" t="s">
        <v>404</v>
      </c>
      <c r="C33" s="270"/>
      <c r="D33" s="271" t="s">
        <v>405</v>
      </c>
      <c r="E33" s="281">
        <f>E34</f>
        <v>4211</v>
      </c>
      <c r="F33" s="281">
        <f t="shared" si="6"/>
        <v>0</v>
      </c>
      <c r="G33" s="281">
        <f t="shared" si="6"/>
        <v>4211</v>
      </c>
      <c r="H33" s="282">
        <v>4211</v>
      </c>
      <c r="I33" s="290">
        <f t="shared" ref="I33:J33" si="8">SUM(I35:I38)</f>
        <v>0</v>
      </c>
      <c r="J33" s="282">
        <f t="shared" si="8"/>
        <v>4211</v>
      </c>
    </row>
    <row r="34" spans="1:10" ht="33.75" hidden="1">
      <c r="A34" s="280"/>
      <c r="B34" s="275"/>
      <c r="C34" s="269" t="s">
        <v>389</v>
      </c>
      <c r="D34" s="271" t="s">
        <v>393</v>
      </c>
      <c r="E34" s="281">
        <v>4211</v>
      </c>
      <c r="F34" s="281"/>
      <c r="G34" s="281">
        <f>E34+F34</f>
        <v>4211</v>
      </c>
      <c r="H34" s="282"/>
      <c r="I34" s="285"/>
      <c r="J34" s="286"/>
    </row>
    <row r="35" spans="1:10" ht="15" hidden="1">
      <c r="A35" s="280"/>
      <c r="B35" s="275"/>
      <c r="C35" s="269" t="s">
        <v>260</v>
      </c>
      <c r="D35" s="271" t="s">
        <v>261</v>
      </c>
      <c r="E35" s="281"/>
      <c r="F35" s="281"/>
      <c r="G35" s="281"/>
      <c r="H35" s="285">
        <v>1135</v>
      </c>
      <c r="I35" s="285"/>
      <c r="J35" s="287">
        <f>H35+I35</f>
        <v>1135</v>
      </c>
    </row>
    <row r="36" spans="1:10" ht="15" hidden="1">
      <c r="A36" s="275"/>
      <c r="B36" s="275"/>
      <c r="C36" s="269" t="s">
        <v>206</v>
      </c>
      <c r="D36" s="271" t="s">
        <v>207</v>
      </c>
      <c r="E36" s="281"/>
      <c r="F36" s="281"/>
      <c r="G36" s="281"/>
      <c r="H36" s="285">
        <v>193</v>
      </c>
      <c r="I36" s="285"/>
      <c r="J36" s="287">
        <f t="shared" ref="J36:J37" si="9">H36+I36</f>
        <v>193</v>
      </c>
    </row>
    <row r="37" spans="1:10" ht="15" hidden="1">
      <c r="A37" s="275"/>
      <c r="B37" s="275"/>
      <c r="C37" s="269" t="s">
        <v>211</v>
      </c>
      <c r="D37" s="271" t="s">
        <v>212</v>
      </c>
      <c r="E37" s="281"/>
      <c r="F37" s="281"/>
      <c r="G37" s="281"/>
      <c r="H37" s="285">
        <v>27</v>
      </c>
      <c r="I37" s="285"/>
      <c r="J37" s="287">
        <f t="shared" si="9"/>
        <v>27</v>
      </c>
    </row>
    <row r="38" spans="1:10" ht="15" hidden="1">
      <c r="A38" s="275"/>
      <c r="B38" s="275"/>
      <c r="C38" s="269" t="s">
        <v>216</v>
      </c>
      <c r="D38" s="271" t="s">
        <v>217</v>
      </c>
      <c r="E38" s="281"/>
      <c r="F38" s="281"/>
      <c r="G38" s="281"/>
      <c r="H38" s="285">
        <v>2856</v>
      </c>
      <c r="I38" s="285"/>
      <c r="J38" s="291">
        <f>H38+I38</f>
        <v>2856</v>
      </c>
    </row>
    <row r="39" spans="1:10" ht="15" hidden="1">
      <c r="A39" s="261" t="s">
        <v>272</v>
      </c>
      <c r="B39" s="261"/>
      <c r="C39" s="261"/>
      <c r="D39" s="266" t="s">
        <v>273</v>
      </c>
      <c r="E39" s="276">
        <f>E40</f>
        <v>932</v>
      </c>
      <c r="F39" s="276">
        <f t="shared" ref="F39:G40" si="10">F40</f>
        <v>0</v>
      </c>
      <c r="G39" s="276">
        <f t="shared" si="10"/>
        <v>932</v>
      </c>
      <c r="H39" s="277">
        <f>H40</f>
        <v>932</v>
      </c>
      <c r="I39" s="289">
        <f t="shared" ref="I39:J39" si="11">I40</f>
        <v>0</v>
      </c>
      <c r="J39" s="277">
        <f t="shared" si="11"/>
        <v>932</v>
      </c>
    </row>
    <row r="40" spans="1:10" ht="15" hidden="1">
      <c r="A40" s="239"/>
      <c r="B40" s="240" t="s">
        <v>406</v>
      </c>
      <c r="C40" s="241"/>
      <c r="D40" s="242" t="s">
        <v>148</v>
      </c>
      <c r="E40" s="281">
        <f>E41</f>
        <v>932</v>
      </c>
      <c r="F40" s="281">
        <f t="shared" si="10"/>
        <v>0</v>
      </c>
      <c r="G40" s="281">
        <f t="shared" si="10"/>
        <v>932</v>
      </c>
      <c r="H40" s="282">
        <f>SUM(H42:H46)</f>
        <v>932</v>
      </c>
      <c r="I40" s="290">
        <f t="shared" ref="I40:J40" si="12">SUM(I42:I46)</f>
        <v>0</v>
      </c>
      <c r="J40" s="282">
        <f t="shared" si="12"/>
        <v>932</v>
      </c>
    </row>
    <row r="41" spans="1:10" ht="45" hidden="1">
      <c r="A41" s="244"/>
      <c r="B41" s="244"/>
      <c r="C41" s="240" t="s">
        <v>389</v>
      </c>
      <c r="D41" s="242" t="s">
        <v>390</v>
      </c>
      <c r="E41" s="281">
        <v>932</v>
      </c>
      <c r="F41" s="281">
        <v>0</v>
      </c>
      <c r="G41" s="281">
        <f>E41+F41</f>
        <v>932</v>
      </c>
      <c r="H41" s="282"/>
      <c r="I41" s="285"/>
      <c r="J41" s="291"/>
    </row>
    <row r="42" spans="1:10" ht="15" hidden="1">
      <c r="A42" s="275"/>
      <c r="B42" s="275"/>
      <c r="C42" s="292" t="s">
        <v>206</v>
      </c>
      <c r="D42" s="293" t="s">
        <v>207</v>
      </c>
      <c r="E42" s="281"/>
      <c r="F42" s="281"/>
      <c r="G42" s="294"/>
      <c r="H42" s="295">
        <v>112.4</v>
      </c>
      <c r="I42" s="285">
        <v>0</v>
      </c>
      <c r="J42" s="291">
        <f>H42+I42</f>
        <v>112.4</v>
      </c>
    </row>
    <row r="43" spans="1:10" ht="15" hidden="1">
      <c r="A43" s="275"/>
      <c r="B43" s="275"/>
      <c r="C43" s="292" t="s">
        <v>211</v>
      </c>
      <c r="D43" s="293" t="s">
        <v>212</v>
      </c>
      <c r="E43" s="281"/>
      <c r="F43" s="281"/>
      <c r="G43" s="294"/>
      <c r="H43" s="295">
        <v>15.3</v>
      </c>
      <c r="I43" s="285">
        <v>0</v>
      </c>
      <c r="J43" s="291">
        <f t="shared" ref="J43:J46" si="13">H43+I43</f>
        <v>15.3</v>
      </c>
    </row>
    <row r="44" spans="1:10" ht="15" hidden="1">
      <c r="A44" s="275"/>
      <c r="B44" s="275"/>
      <c r="C44" s="292" t="s">
        <v>244</v>
      </c>
      <c r="D44" s="293" t="s">
        <v>245</v>
      </c>
      <c r="E44" s="281"/>
      <c r="F44" s="281"/>
      <c r="G44" s="294"/>
      <c r="H44" s="295">
        <v>622.29999999999995</v>
      </c>
      <c r="I44" s="285">
        <v>0</v>
      </c>
      <c r="J44" s="291">
        <f t="shared" si="13"/>
        <v>622.29999999999995</v>
      </c>
    </row>
    <row r="45" spans="1:10" ht="15" hidden="1">
      <c r="A45" s="275"/>
      <c r="B45" s="275"/>
      <c r="C45" s="292" t="s">
        <v>216</v>
      </c>
      <c r="D45" s="293" t="s">
        <v>217</v>
      </c>
      <c r="E45" s="281"/>
      <c r="F45" s="281"/>
      <c r="G45" s="294"/>
      <c r="H45" s="295">
        <v>89</v>
      </c>
      <c r="I45" s="285">
        <v>0</v>
      </c>
      <c r="J45" s="291">
        <f t="shared" si="13"/>
        <v>89</v>
      </c>
    </row>
    <row r="46" spans="1:10" ht="15" hidden="1">
      <c r="A46" s="275"/>
      <c r="B46" s="275"/>
      <c r="C46" s="292" t="s">
        <v>192</v>
      </c>
      <c r="D46" s="293" t="s">
        <v>193</v>
      </c>
      <c r="E46" s="281"/>
      <c r="F46" s="281"/>
      <c r="G46" s="294"/>
      <c r="H46" s="295">
        <v>93</v>
      </c>
      <c r="I46" s="285">
        <v>0</v>
      </c>
      <c r="J46" s="291">
        <f t="shared" si="13"/>
        <v>93</v>
      </c>
    </row>
    <row r="47" spans="1:10" ht="15">
      <c r="A47" s="261" t="s">
        <v>135</v>
      </c>
      <c r="B47" s="261"/>
      <c r="C47" s="261"/>
      <c r="D47" s="266" t="s">
        <v>136</v>
      </c>
      <c r="E47" s="276">
        <f>E48+E68+E81+E84+E91+E88+E59</f>
        <v>2778777</v>
      </c>
      <c r="F47" s="276">
        <f t="shared" ref="F47:J47" si="14">F48+F68+F81+F84+F91+F88+F59</f>
        <v>1000000</v>
      </c>
      <c r="G47" s="276">
        <f t="shared" si="14"/>
        <v>3778777</v>
      </c>
      <c r="H47" s="276">
        <f t="shared" si="14"/>
        <v>2778777</v>
      </c>
      <c r="I47" s="296">
        <f t="shared" si="14"/>
        <v>1000000</v>
      </c>
      <c r="J47" s="276">
        <f t="shared" si="14"/>
        <v>3778777</v>
      </c>
    </row>
    <row r="48" spans="1:10" ht="15" hidden="1">
      <c r="A48" s="297"/>
      <c r="B48" s="269" t="s">
        <v>407</v>
      </c>
      <c r="C48" s="261"/>
      <c r="D48" s="271" t="s">
        <v>408</v>
      </c>
      <c r="E48" s="281">
        <f>E49</f>
        <v>91440</v>
      </c>
      <c r="F48" s="281">
        <f t="shared" ref="F48:G48" si="15">F49</f>
        <v>0</v>
      </c>
      <c r="G48" s="281">
        <f t="shared" si="15"/>
        <v>91440</v>
      </c>
      <c r="H48" s="282">
        <f>SUM(H50:H58)</f>
        <v>91440</v>
      </c>
      <c r="I48" s="290">
        <f t="shared" ref="I48:J48" si="16">SUM(I50:I58)</f>
        <v>0</v>
      </c>
      <c r="J48" s="282">
        <f t="shared" si="16"/>
        <v>91440</v>
      </c>
    </row>
    <row r="49" spans="1:10" ht="33.75" hidden="1">
      <c r="A49" s="297"/>
      <c r="B49" s="261"/>
      <c r="C49" s="269" t="s">
        <v>389</v>
      </c>
      <c r="D49" s="271" t="s">
        <v>393</v>
      </c>
      <c r="E49" s="281">
        <v>91440</v>
      </c>
      <c r="F49" s="281"/>
      <c r="G49" s="281">
        <f>E49+F49</f>
        <v>91440</v>
      </c>
      <c r="H49" s="282"/>
      <c r="I49" s="285"/>
      <c r="J49" s="286"/>
    </row>
    <row r="50" spans="1:10" ht="15" hidden="1">
      <c r="A50" s="297"/>
      <c r="B50" s="261"/>
      <c r="C50" s="269" t="s">
        <v>260</v>
      </c>
      <c r="D50" s="271" t="s">
        <v>261</v>
      </c>
      <c r="E50" s="281"/>
      <c r="F50" s="281"/>
      <c r="G50" s="281"/>
      <c r="H50" s="282">
        <v>40678</v>
      </c>
      <c r="I50" s="285"/>
      <c r="J50" s="287">
        <f>H50+I50</f>
        <v>40678</v>
      </c>
    </row>
    <row r="51" spans="1:10" ht="15" hidden="1">
      <c r="A51" s="297"/>
      <c r="B51" s="261"/>
      <c r="C51" s="269" t="s">
        <v>206</v>
      </c>
      <c r="D51" s="271" t="s">
        <v>207</v>
      </c>
      <c r="E51" s="281"/>
      <c r="F51" s="281"/>
      <c r="G51" s="281"/>
      <c r="H51" s="282">
        <v>7347</v>
      </c>
      <c r="I51" s="285"/>
      <c r="J51" s="287">
        <f t="shared" ref="J51:J58" si="17">H51+I51</f>
        <v>7347</v>
      </c>
    </row>
    <row r="52" spans="1:10" ht="15" hidden="1">
      <c r="A52" s="297"/>
      <c r="B52" s="261"/>
      <c r="C52" s="269" t="s">
        <v>211</v>
      </c>
      <c r="D52" s="271" t="s">
        <v>212</v>
      </c>
      <c r="E52" s="281"/>
      <c r="F52" s="281"/>
      <c r="G52" s="281"/>
      <c r="H52" s="282">
        <v>998</v>
      </c>
      <c r="I52" s="285"/>
      <c r="J52" s="287">
        <f t="shared" si="17"/>
        <v>998</v>
      </c>
    </row>
    <row r="53" spans="1:10" ht="15" hidden="1">
      <c r="A53" s="297"/>
      <c r="B53" s="261"/>
      <c r="C53" s="269" t="s">
        <v>244</v>
      </c>
      <c r="D53" s="298" t="s">
        <v>245</v>
      </c>
      <c r="E53" s="281"/>
      <c r="F53" s="281"/>
      <c r="G53" s="281"/>
      <c r="H53" s="282">
        <v>9600</v>
      </c>
      <c r="I53" s="285"/>
      <c r="J53" s="287">
        <f t="shared" si="17"/>
        <v>9600</v>
      </c>
    </row>
    <row r="54" spans="1:10" ht="15" hidden="1">
      <c r="A54" s="297"/>
      <c r="B54" s="261"/>
      <c r="C54" s="269" t="s">
        <v>216</v>
      </c>
      <c r="D54" s="271" t="s">
        <v>217</v>
      </c>
      <c r="E54" s="281"/>
      <c r="F54" s="281"/>
      <c r="G54" s="281"/>
      <c r="H54" s="282">
        <v>6200</v>
      </c>
      <c r="I54" s="285"/>
      <c r="J54" s="287">
        <f t="shared" si="17"/>
        <v>6200</v>
      </c>
    </row>
    <row r="55" spans="1:10" ht="15" hidden="1">
      <c r="A55" s="297"/>
      <c r="B55" s="261"/>
      <c r="C55" s="269" t="s">
        <v>409</v>
      </c>
      <c r="D55" s="271" t="s">
        <v>410</v>
      </c>
      <c r="E55" s="281"/>
      <c r="F55" s="281"/>
      <c r="G55" s="281"/>
      <c r="H55" s="282">
        <v>11176</v>
      </c>
      <c r="I55" s="285"/>
      <c r="J55" s="287">
        <f t="shared" si="17"/>
        <v>11176</v>
      </c>
    </row>
    <row r="56" spans="1:10" ht="15" hidden="1">
      <c r="A56" s="297"/>
      <c r="B56" s="261"/>
      <c r="C56" s="269" t="s">
        <v>312</v>
      </c>
      <c r="D56" s="271" t="s">
        <v>313</v>
      </c>
      <c r="E56" s="276"/>
      <c r="F56" s="276"/>
      <c r="G56" s="276"/>
      <c r="H56" s="282">
        <v>3513</v>
      </c>
      <c r="I56" s="285"/>
      <c r="J56" s="287">
        <f t="shared" si="17"/>
        <v>3513</v>
      </c>
    </row>
    <row r="57" spans="1:10" ht="15" hidden="1">
      <c r="A57" s="297"/>
      <c r="B57" s="261"/>
      <c r="C57" s="269" t="s">
        <v>192</v>
      </c>
      <c r="D57" s="271" t="s">
        <v>193</v>
      </c>
      <c r="E57" s="276"/>
      <c r="F57" s="276"/>
      <c r="G57" s="276"/>
      <c r="H57" s="282">
        <v>10834</v>
      </c>
      <c r="I57" s="285"/>
      <c r="J57" s="287">
        <f t="shared" si="17"/>
        <v>10834</v>
      </c>
    </row>
    <row r="58" spans="1:10" ht="15" hidden="1">
      <c r="A58" s="297"/>
      <c r="B58" s="261"/>
      <c r="C58" s="299">
        <v>4440</v>
      </c>
      <c r="D58" s="271" t="s">
        <v>411</v>
      </c>
      <c r="E58" s="276"/>
      <c r="F58" s="276"/>
      <c r="G58" s="276"/>
      <c r="H58" s="282">
        <v>1094</v>
      </c>
      <c r="I58" s="285"/>
      <c r="J58" s="287">
        <f t="shared" si="17"/>
        <v>1094</v>
      </c>
    </row>
    <row r="59" spans="1:10" ht="15">
      <c r="A59" s="297"/>
      <c r="B59" s="261" t="s">
        <v>140</v>
      </c>
      <c r="C59" s="299"/>
      <c r="D59" s="271" t="s">
        <v>412</v>
      </c>
      <c r="E59" s="281">
        <f>E60</f>
        <v>1405217</v>
      </c>
      <c r="F59" s="281">
        <f t="shared" ref="F59:G59" si="18">F60</f>
        <v>1000000</v>
      </c>
      <c r="G59" s="281">
        <f t="shared" si="18"/>
        <v>2405217</v>
      </c>
      <c r="H59" s="282">
        <f>SUM(H61:H67)</f>
        <v>1405217</v>
      </c>
      <c r="I59" s="285">
        <f>SUM(I61:I67)</f>
        <v>1000000</v>
      </c>
      <c r="J59" s="300">
        <f>SUM(J61:J67)</f>
        <v>2405217</v>
      </c>
    </row>
    <row r="60" spans="1:10" ht="56.25">
      <c r="A60" s="297"/>
      <c r="B60" s="261"/>
      <c r="C60" s="301">
        <v>2060</v>
      </c>
      <c r="D60" s="271" t="s">
        <v>413</v>
      </c>
      <c r="E60" s="281">
        <v>1405217</v>
      </c>
      <c r="F60" s="281">
        <v>1000000</v>
      </c>
      <c r="G60" s="302">
        <f>E60+F60</f>
        <v>2405217</v>
      </c>
      <c r="H60" s="282"/>
      <c r="I60" s="303"/>
      <c r="J60" s="287"/>
    </row>
    <row r="61" spans="1:10" ht="15">
      <c r="A61" s="297"/>
      <c r="B61" s="261"/>
      <c r="C61" s="269" t="s">
        <v>286</v>
      </c>
      <c r="D61" s="271" t="s">
        <v>287</v>
      </c>
      <c r="E61" s="281"/>
      <c r="F61" s="281"/>
      <c r="G61" s="302"/>
      <c r="H61" s="300">
        <v>1365426</v>
      </c>
      <c r="I61" s="303">
        <v>980392</v>
      </c>
      <c r="J61" s="287">
        <f>H61+I61</f>
        <v>2345818</v>
      </c>
    </row>
    <row r="62" spans="1:10" ht="15">
      <c r="A62" s="297"/>
      <c r="B62" s="261"/>
      <c r="C62" s="269" t="s">
        <v>260</v>
      </c>
      <c r="D62" s="271" t="s">
        <v>261</v>
      </c>
      <c r="E62" s="281"/>
      <c r="F62" s="281"/>
      <c r="G62" s="302"/>
      <c r="H62" s="300">
        <v>21500</v>
      </c>
      <c r="I62" s="303">
        <v>6460</v>
      </c>
      <c r="J62" s="287">
        <f t="shared" ref="J62:J67" si="19">H62+I62</f>
        <v>27960</v>
      </c>
    </row>
    <row r="63" spans="1:10" ht="15">
      <c r="A63" s="297"/>
      <c r="B63" s="261"/>
      <c r="C63" s="269" t="s">
        <v>206</v>
      </c>
      <c r="D63" s="271" t="s">
        <v>207</v>
      </c>
      <c r="E63" s="281"/>
      <c r="F63" s="281"/>
      <c r="G63" s="302"/>
      <c r="H63" s="300">
        <v>3992</v>
      </c>
      <c r="I63" s="303">
        <v>1168</v>
      </c>
      <c r="J63" s="287">
        <f t="shared" si="19"/>
        <v>5160</v>
      </c>
    </row>
    <row r="64" spans="1:10" ht="15">
      <c r="A64" s="297"/>
      <c r="B64" s="261"/>
      <c r="C64" s="269" t="s">
        <v>211</v>
      </c>
      <c r="D64" s="271" t="s">
        <v>212</v>
      </c>
      <c r="E64" s="281"/>
      <c r="F64" s="281"/>
      <c r="G64" s="302"/>
      <c r="H64" s="300">
        <v>542</v>
      </c>
      <c r="I64" s="303">
        <v>160</v>
      </c>
      <c r="J64" s="287">
        <f t="shared" si="19"/>
        <v>702</v>
      </c>
    </row>
    <row r="65" spans="1:10" ht="15">
      <c r="A65" s="297"/>
      <c r="B65" s="261"/>
      <c r="C65" s="269" t="s">
        <v>244</v>
      </c>
      <c r="D65" s="271" t="s">
        <v>245</v>
      </c>
      <c r="E65" s="281"/>
      <c r="F65" s="281"/>
      <c r="G65" s="302"/>
      <c r="H65" s="300">
        <v>600</v>
      </c>
      <c r="I65" s="303"/>
      <c r="J65" s="287">
        <f t="shared" si="19"/>
        <v>600</v>
      </c>
    </row>
    <row r="66" spans="1:10" ht="15">
      <c r="A66" s="297"/>
      <c r="B66" s="261"/>
      <c r="C66" s="269" t="s">
        <v>216</v>
      </c>
      <c r="D66" s="271" t="s">
        <v>217</v>
      </c>
      <c r="E66" s="281"/>
      <c r="F66" s="281"/>
      <c r="G66" s="302"/>
      <c r="H66" s="300">
        <v>12157</v>
      </c>
      <c r="I66" s="303">
        <v>4820</v>
      </c>
      <c r="J66" s="287">
        <f t="shared" si="19"/>
        <v>16977</v>
      </c>
    </row>
    <row r="67" spans="1:10" ht="15">
      <c r="A67" s="297"/>
      <c r="B67" s="261"/>
      <c r="C67" s="269" t="s">
        <v>192</v>
      </c>
      <c r="D67" s="271" t="s">
        <v>193</v>
      </c>
      <c r="E67" s="281"/>
      <c r="F67" s="281"/>
      <c r="G67" s="302"/>
      <c r="H67" s="300">
        <v>1000</v>
      </c>
      <c r="I67" s="303">
        <v>7000</v>
      </c>
      <c r="J67" s="287">
        <f t="shared" si="19"/>
        <v>8000</v>
      </c>
    </row>
    <row r="68" spans="1:10" ht="33.75" hidden="1">
      <c r="A68" s="280"/>
      <c r="B68" s="269" t="s">
        <v>414</v>
      </c>
      <c r="C68" s="270"/>
      <c r="D68" s="271" t="s">
        <v>415</v>
      </c>
      <c r="E68" s="281">
        <f>E69</f>
        <v>1268440</v>
      </c>
      <c r="F68" s="281">
        <f t="shared" ref="F68:G68" si="20">F69</f>
        <v>0</v>
      </c>
      <c r="G68" s="281">
        <f t="shared" si="20"/>
        <v>1268440</v>
      </c>
      <c r="H68" s="282">
        <f>SUM(H70:H80)</f>
        <v>1268440</v>
      </c>
      <c r="I68" s="290">
        <f t="shared" ref="I68:J68" si="21">SUM(I70:I80)</f>
        <v>0</v>
      </c>
      <c r="J68" s="282">
        <f t="shared" si="21"/>
        <v>1268440</v>
      </c>
    </row>
    <row r="69" spans="1:10" ht="33.75" hidden="1">
      <c r="A69" s="280"/>
      <c r="B69" s="275"/>
      <c r="C69" s="269" t="s">
        <v>389</v>
      </c>
      <c r="D69" s="271" t="s">
        <v>393</v>
      </c>
      <c r="E69" s="281">
        <v>1268440</v>
      </c>
      <c r="F69" s="281"/>
      <c r="G69" s="281">
        <f>E69+F69</f>
        <v>1268440</v>
      </c>
      <c r="H69" s="282"/>
      <c r="I69" s="285"/>
      <c r="J69" s="286"/>
    </row>
    <row r="70" spans="1:10" ht="15" hidden="1">
      <c r="A70" s="275"/>
      <c r="B70" s="275"/>
      <c r="C70" s="269" t="s">
        <v>286</v>
      </c>
      <c r="D70" s="271" t="s">
        <v>287</v>
      </c>
      <c r="E70" s="281"/>
      <c r="F70" s="281"/>
      <c r="G70" s="281"/>
      <c r="H70" s="282">
        <v>1158371</v>
      </c>
      <c r="I70" s="285"/>
      <c r="J70" s="287">
        <f>H70+I70</f>
        <v>1158371</v>
      </c>
    </row>
    <row r="71" spans="1:10" ht="15" hidden="1">
      <c r="A71" s="275"/>
      <c r="B71" s="275"/>
      <c r="C71" s="269" t="s">
        <v>260</v>
      </c>
      <c r="D71" s="271" t="s">
        <v>261</v>
      </c>
      <c r="E71" s="281"/>
      <c r="F71" s="281"/>
      <c r="G71" s="281"/>
      <c r="H71" s="282">
        <v>19525</v>
      </c>
      <c r="I71" s="285"/>
      <c r="J71" s="287">
        <f t="shared" ref="J71:J80" si="22">H71+I71</f>
        <v>19525</v>
      </c>
    </row>
    <row r="72" spans="1:10" ht="15" hidden="1">
      <c r="A72" s="275"/>
      <c r="B72" s="275"/>
      <c r="C72" s="269" t="s">
        <v>206</v>
      </c>
      <c r="D72" s="271" t="s">
        <v>207</v>
      </c>
      <c r="E72" s="281"/>
      <c r="F72" s="281"/>
      <c r="G72" s="281"/>
      <c r="H72" s="282">
        <v>76696</v>
      </c>
      <c r="I72" s="285"/>
      <c r="J72" s="287">
        <f t="shared" si="22"/>
        <v>76696</v>
      </c>
    </row>
    <row r="73" spans="1:10" ht="15" hidden="1">
      <c r="A73" s="275"/>
      <c r="B73" s="275"/>
      <c r="C73" s="269" t="s">
        <v>211</v>
      </c>
      <c r="D73" s="271" t="s">
        <v>212</v>
      </c>
      <c r="E73" s="281"/>
      <c r="F73" s="281"/>
      <c r="G73" s="281"/>
      <c r="H73" s="282">
        <v>503</v>
      </c>
      <c r="I73" s="285"/>
      <c r="J73" s="287">
        <f t="shared" si="22"/>
        <v>503</v>
      </c>
    </row>
    <row r="74" spans="1:10" ht="15" hidden="1">
      <c r="A74" s="275"/>
      <c r="B74" s="275"/>
      <c r="C74" s="269" t="s">
        <v>216</v>
      </c>
      <c r="D74" s="271" t="s">
        <v>217</v>
      </c>
      <c r="E74" s="281"/>
      <c r="F74" s="281"/>
      <c r="G74" s="281"/>
      <c r="H74" s="282">
        <v>4600</v>
      </c>
      <c r="I74" s="285"/>
      <c r="J74" s="287">
        <f t="shared" si="22"/>
        <v>4600</v>
      </c>
    </row>
    <row r="75" spans="1:10" ht="15" hidden="1">
      <c r="A75" s="275"/>
      <c r="B75" s="275"/>
      <c r="C75" s="269" t="s">
        <v>312</v>
      </c>
      <c r="D75" s="271" t="s">
        <v>313</v>
      </c>
      <c r="E75" s="281"/>
      <c r="F75" s="281"/>
      <c r="G75" s="281"/>
      <c r="H75" s="282">
        <v>1500</v>
      </c>
      <c r="I75" s="285"/>
      <c r="J75" s="287">
        <f t="shared" si="22"/>
        <v>1500</v>
      </c>
    </row>
    <row r="76" spans="1:10" ht="15" hidden="1">
      <c r="A76" s="275"/>
      <c r="B76" s="275"/>
      <c r="C76" s="269" t="s">
        <v>192</v>
      </c>
      <c r="D76" s="271" t="s">
        <v>193</v>
      </c>
      <c r="E76" s="281"/>
      <c r="F76" s="281"/>
      <c r="G76" s="281"/>
      <c r="H76" s="282">
        <v>4301</v>
      </c>
      <c r="I76" s="285"/>
      <c r="J76" s="287">
        <f t="shared" si="22"/>
        <v>4301</v>
      </c>
    </row>
    <row r="77" spans="1:10" ht="22.5" hidden="1">
      <c r="A77" s="275"/>
      <c r="B77" s="275"/>
      <c r="C77" s="269" t="s">
        <v>416</v>
      </c>
      <c r="D77" s="271" t="s">
        <v>417</v>
      </c>
      <c r="E77" s="281"/>
      <c r="F77" s="281"/>
      <c r="G77" s="281"/>
      <c r="H77" s="282">
        <v>600</v>
      </c>
      <c r="I77" s="285"/>
      <c r="J77" s="287">
        <f t="shared" si="22"/>
        <v>600</v>
      </c>
    </row>
    <row r="78" spans="1:10" ht="15" hidden="1">
      <c r="A78" s="275"/>
      <c r="B78" s="275"/>
      <c r="C78" s="269" t="s">
        <v>398</v>
      </c>
      <c r="D78" s="271" t="s">
        <v>399</v>
      </c>
      <c r="E78" s="281"/>
      <c r="F78" s="281"/>
      <c r="G78" s="281"/>
      <c r="H78" s="282">
        <v>50</v>
      </c>
      <c r="I78" s="285"/>
      <c r="J78" s="287">
        <f t="shared" si="22"/>
        <v>50</v>
      </c>
    </row>
    <row r="79" spans="1:10" ht="15" hidden="1">
      <c r="A79" s="275"/>
      <c r="B79" s="275"/>
      <c r="C79" s="269" t="s">
        <v>418</v>
      </c>
      <c r="D79" s="271" t="s">
        <v>411</v>
      </c>
      <c r="E79" s="281"/>
      <c r="F79" s="281"/>
      <c r="G79" s="281"/>
      <c r="H79" s="282">
        <v>1094</v>
      </c>
      <c r="I79" s="285"/>
      <c r="J79" s="287">
        <f t="shared" si="22"/>
        <v>1094</v>
      </c>
    </row>
    <row r="80" spans="1:10" ht="22.5" hidden="1">
      <c r="A80" s="275"/>
      <c r="B80" s="275"/>
      <c r="C80" s="269" t="s">
        <v>400</v>
      </c>
      <c r="D80" s="271" t="s">
        <v>401</v>
      </c>
      <c r="E80" s="281"/>
      <c r="F80" s="281"/>
      <c r="G80" s="281"/>
      <c r="H80" s="282">
        <v>1200</v>
      </c>
      <c r="I80" s="285"/>
      <c r="J80" s="287">
        <f t="shared" si="22"/>
        <v>1200</v>
      </c>
    </row>
    <row r="81" spans="1:10" ht="45" hidden="1">
      <c r="A81" s="280"/>
      <c r="B81" s="269" t="s">
        <v>419</v>
      </c>
      <c r="C81" s="270"/>
      <c r="D81" s="271" t="s">
        <v>420</v>
      </c>
      <c r="E81" s="281">
        <f>E82</f>
        <v>6786</v>
      </c>
      <c r="F81" s="281">
        <f t="shared" ref="F81:G81" si="23">F82</f>
        <v>0</v>
      </c>
      <c r="G81" s="281">
        <f t="shared" si="23"/>
        <v>6786</v>
      </c>
      <c r="H81" s="282">
        <f>SUM(H83)</f>
        <v>6786</v>
      </c>
      <c r="I81" s="290">
        <f t="shared" ref="I81:J81" si="24">SUM(I83)</f>
        <v>0</v>
      </c>
      <c r="J81" s="282">
        <f t="shared" si="24"/>
        <v>6786</v>
      </c>
    </row>
    <row r="82" spans="1:10" ht="33.75" hidden="1">
      <c r="A82" s="280"/>
      <c r="B82" s="275"/>
      <c r="C82" s="269" t="s">
        <v>389</v>
      </c>
      <c r="D82" s="271" t="s">
        <v>393</v>
      </c>
      <c r="E82" s="281">
        <v>6786</v>
      </c>
      <c r="F82" s="281"/>
      <c r="G82" s="281">
        <f>E82+F82</f>
        <v>6786</v>
      </c>
      <c r="H82" s="282"/>
      <c r="I82" s="285"/>
      <c r="J82" s="286"/>
    </row>
    <row r="83" spans="1:10" ht="15" hidden="1">
      <c r="A83" s="275"/>
      <c r="B83" s="275"/>
      <c r="C83" s="269" t="s">
        <v>421</v>
      </c>
      <c r="D83" s="271" t="s">
        <v>422</v>
      </c>
      <c r="E83" s="281"/>
      <c r="F83" s="281"/>
      <c r="G83" s="281"/>
      <c r="H83" s="282">
        <v>6786</v>
      </c>
      <c r="I83" s="285"/>
      <c r="J83" s="287">
        <f>H83+I83</f>
        <v>6786</v>
      </c>
    </row>
    <row r="84" spans="1:10" ht="15" hidden="1">
      <c r="A84" s="275"/>
      <c r="B84" s="269" t="s">
        <v>423</v>
      </c>
      <c r="C84" s="294"/>
      <c r="D84" s="298" t="s">
        <v>424</v>
      </c>
      <c r="E84" s="281">
        <f>E85</f>
        <v>348</v>
      </c>
      <c r="F84" s="281">
        <f>F85</f>
        <v>0</v>
      </c>
      <c r="G84" s="281">
        <f>G85</f>
        <v>348</v>
      </c>
      <c r="H84" s="282">
        <f>SUM(H86:H87)</f>
        <v>348</v>
      </c>
      <c r="I84" s="285"/>
      <c r="J84" s="300">
        <f>SUM(J85:J87)</f>
        <v>348</v>
      </c>
    </row>
    <row r="85" spans="1:10" ht="33.75" hidden="1">
      <c r="A85" s="275"/>
      <c r="B85" s="275"/>
      <c r="C85" s="269" t="s">
        <v>389</v>
      </c>
      <c r="D85" s="271" t="s">
        <v>393</v>
      </c>
      <c r="E85" s="281">
        <v>348</v>
      </c>
      <c r="F85" s="281"/>
      <c r="G85" s="281">
        <f>E85+F85</f>
        <v>348</v>
      </c>
      <c r="H85" s="282"/>
      <c r="I85" s="285"/>
      <c r="J85" s="291"/>
    </row>
    <row r="86" spans="1:10" ht="15" hidden="1">
      <c r="A86" s="275"/>
      <c r="B86" s="275"/>
      <c r="C86" s="269" t="s">
        <v>286</v>
      </c>
      <c r="D86" s="271" t="s">
        <v>287</v>
      </c>
      <c r="E86" s="281"/>
      <c r="F86" s="281"/>
      <c r="G86" s="281"/>
      <c r="H86" s="300">
        <v>341.18</v>
      </c>
      <c r="I86" s="285"/>
      <c r="J86" s="291">
        <f>H86+I86</f>
        <v>341.18</v>
      </c>
    </row>
    <row r="87" spans="1:10" ht="15" hidden="1">
      <c r="A87" s="275"/>
      <c r="B87" s="275"/>
      <c r="C87" s="269" t="s">
        <v>216</v>
      </c>
      <c r="D87" s="271" t="s">
        <v>217</v>
      </c>
      <c r="E87" s="281"/>
      <c r="F87" s="281"/>
      <c r="G87" s="281"/>
      <c r="H87" s="300">
        <v>6.82</v>
      </c>
      <c r="I87" s="285"/>
      <c r="J87" s="291">
        <f>H87+I87</f>
        <v>6.82</v>
      </c>
    </row>
    <row r="88" spans="1:10" ht="15" hidden="1">
      <c r="A88" s="275"/>
      <c r="B88" s="269" t="s">
        <v>425</v>
      </c>
      <c r="C88" s="270"/>
      <c r="D88" s="271" t="s">
        <v>426</v>
      </c>
      <c r="E88" s="281">
        <f>E89</f>
        <v>6240</v>
      </c>
      <c r="F88" s="281">
        <f>F89</f>
        <v>0</v>
      </c>
      <c r="G88" s="281">
        <f>E88+F88</f>
        <v>6240</v>
      </c>
      <c r="H88" s="300">
        <f>H90</f>
        <v>6240</v>
      </c>
      <c r="I88" s="285">
        <f>I90</f>
        <v>0</v>
      </c>
      <c r="J88" s="291">
        <f>H88+I88</f>
        <v>6240</v>
      </c>
    </row>
    <row r="89" spans="1:10" ht="45" hidden="1">
      <c r="A89" s="275"/>
      <c r="B89" s="275"/>
      <c r="C89" s="269" t="s">
        <v>389</v>
      </c>
      <c r="D89" s="271" t="s">
        <v>390</v>
      </c>
      <c r="E89" s="281">
        <v>6240</v>
      </c>
      <c r="F89" s="281"/>
      <c r="G89" s="281">
        <f>E89+F89</f>
        <v>6240</v>
      </c>
      <c r="H89" s="300"/>
      <c r="I89" s="285"/>
      <c r="J89" s="291"/>
    </row>
    <row r="90" spans="1:10" ht="15" hidden="1">
      <c r="A90" s="275"/>
      <c r="B90" s="275"/>
      <c r="C90" s="269" t="s">
        <v>192</v>
      </c>
      <c r="D90" s="271" t="s">
        <v>193</v>
      </c>
      <c r="E90" s="281"/>
      <c r="F90" s="281"/>
      <c r="G90" s="281"/>
      <c r="H90" s="300">
        <v>6240</v>
      </c>
      <c r="I90" s="285"/>
      <c r="J90" s="291">
        <f>H90+I90</f>
        <v>6240</v>
      </c>
    </row>
    <row r="91" spans="1:10" ht="15" hidden="1">
      <c r="A91" s="275"/>
      <c r="B91" s="269" t="s">
        <v>147</v>
      </c>
      <c r="C91" s="269"/>
      <c r="D91" s="271" t="s">
        <v>148</v>
      </c>
      <c r="E91" s="281">
        <f>E92</f>
        <v>306</v>
      </c>
      <c r="F91" s="281">
        <f t="shared" ref="F91:G91" si="25">F92</f>
        <v>0</v>
      </c>
      <c r="G91" s="281">
        <f t="shared" si="25"/>
        <v>306</v>
      </c>
      <c r="H91" s="300">
        <f>SUM(H93:H99)</f>
        <v>306</v>
      </c>
      <c r="I91" s="285">
        <f>SUM(I93:I99)</f>
        <v>0</v>
      </c>
      <c r="J91" s="300">
        <f>H91+I91</f>
        <v>306</v>
      </c>
    </row>
    <row r="92" spans="1:10" ht="33.75" hidden="1">
      <c r="A92" s="275"/>
      <c r="B92" s="275"/>
      <c r="C92" s="269" t="s">
        <v>389</v>
      </c>
      <c r="D92" s="271" t="s">
        <v>393</v>
      </c>
      <c r="E92" s="281">
        <v>306</v>
      </c>
      <c r="F92" s="281"/>
      <c r="G92" s="281">
        <f>E92+F92</f>
        <v>306</v>
      </c>
      <c r="H92" s="300"/>
      <c r="I92" s="285"/>
      <c r="J92" s="291"/>
    </row>
    <row r="93" spans="1:10" ht="15" hidden="1">
      <c r="A93" s="275"/>
      <c r="B93" s="275"/>
      <c r="C93" s="269" t="s">
        <v>286</v>
      </c>
      <c r="D93" s="271" t="s">
        <v>287</v>
      </c>
      <c r="E93" s="281"/>
      <c r="F93" s="281"/>
      <c r="G93" s="281"/>
      <c r="H93" s="300"/>
      <c r="I93" s="285"/>
      <c r="J93" s="291">
        <f>H93+I93</f>
        <v>0</v>
      </c>
    </row>
    <row r="94" spans="1:10" ht="15" hidden="1">
      <c r="A94" s="275"/>
      <c r="B94" s="275"/>
      <c r="C94" s="269" t="s">
        <v>260</v>
      </c>
      <c r="D94" s="271" t="s">
        <v>261</v>
      </c>
      <c r="E94" s="281"/>
      <c r="F94" s="281"/>
      <c r="G94" s="281"/>
      <c r="H94" s="300"/>
      <c r="I94" s="285"/>
      <c r="J94" s="291">
        <f t="shared" ref="J94:J97" si="26">H94+I94</f>
        <v>0</v>
      </c>
    </row>
    <row r="95" spans="1:10" ht="15" hidden="1">
      <c r="A95" s="275"/>
      <c r="B95" s="275"/>
      <c r="C95" s="269" t="s">
        <v>206</v>
      </c>
      <c r="D95" s="271" t="s">
        <v>207</v>
      </c>
      <c r="E95" s="281"/>
      <c r="F95" s="281"/>
      <c r="G95" s="281"/>
      <c r="H95" s="285">
        <v>46</v>
      </c>
      <c r="I95" s="285"/>
      <c r="J95" s="291">
        <f t="shared" si="26"/>
        <v>46</v>
      </c>
    </row>
    <row r="96" spans="1:10" ht="15" hidden="1">
      <c r="A96" s="275"/>
      <c r="B96" s="275"/>
      <c r="C96" s="269" t="s">
        <v>211</v>
      </c>
      <c r="D96" s="271" t="s">
        <v>212</v>
      </c>
      <c r="E96" s="281"/>
      <c r="F96" s="281"/>
      <c r="G96" s="281"/>
      <c r="H96" s="285">
        <v>6</v>
      </c>
      <c r="I96" s="285"/>
      <c r="J96" s="291">
        <f t="shared" si="26"/>
        <v>6</v>
      </c>
    </row>
    <row r="97" spans="1:10" ht="15" hidden="1">
      <c r="A97" s="275"/>
      <c r="B97" s="275"/>
      <c r="C97" s="269" t="s">
        <v>244</v>
      </c>
      <c r="D97" s="271" t="s">
        <v>245</v>
      </c>
      <c r="E97" s="281"/>
      <c r="F97" s="281"/>
      <c r="G97" s="281"/>
      <c r="H97" s="285">
        <v>254</v>
      </c>
      <c r="I97" s="285"/>
      <c r="J97" s="291">
        <f t="shared" si="26"/>
        <v>254</v>
      </c>
    </row>
    <row r="98" spans="1:10" ht="15" hidden="1">
      <c r="A98" s="275"/>
      <c r="B98" s="275"/>
      <c r="C98" s="269" t="s">
        <v>216</v>
      </c>
      <c r="D98" s="271" t="s">
        <v>217</v>
      </c>
      <c r="E98" s="281"/>
      <c r="F98" s="281"/>
      <c r="G98" s="281"/>
      <c r="H98" s="300"/>
      <c r="I98" s="285"/>
      <c r="J98" s="291">
        <f>H98+I98</f>
        <v>0</v>
      </c>
    </row>
    <row r="99" spans="1:10" ht="15" hidden="1">
      <c r="A99" s="275"/>
      <c r="B99" s="275"/>
      <c r="C99" s="269" t="s">
        <v>192</v>
      </c>
      <c r="D99" s="271" t="s">
        <v>193</v>
      </c>
      <c r="E99" s="281"/>
      <c r="F99" s="281"/>
      <c r="G99" s="281"/>
      <c r="H99" s="300"/>
      <c r="I99" s="285"/>
      <c r="J99" s="291">
        <f>H99+I99</f>
        <v>0</v>
      </c>
    </row>
    <row r="100" spans="1:10" ht="15">
      <c r="A100" s="335" t="s">
        <v>156</v>
      </c>
      <c r="B100" s="335"/>
      <c r="C100" s="335"/>
      <c r="D100" s="335"/>
      <c r="E100" s="276">
        <f>E47+E32+E20+E11+E39</f>
        <v>3183173.26</v>
      </c>
      <c r="F100" s="276">
        <f>F47+F32+F20+F11+F39</f>
        <v>1000000</v>
      </c>
      <c r="G100" s="276">
        <f t="shared" ref="G100:J100" si="27">G47+G32+G20+G11+G39</f>
        <v>4183173.26</v>
      </c>
      <c r="H100" s="276">
        <f t="shared" si="27"/>
        <v>3183173.26</v>
      </c>
      <c r="I100" s="276">
        <f t="shared" si="27"/>
        <v>1000000</v>
      </c>
      <c r="J100" s="276">
        <f t="shared" si="27"/>
        <v>4183173.26</v>
      </c>
    </row>
    <row r="101" spans="1:10" ht="19.5" customHeight="1">
      <c r="I101" s="304"/>
    </row>
    <row r="102" spans="1:10" ht="19.5" customHeight="1">
      <c r="H102" s="259" t="s">
        <v>380</v>
      </c>
    </row>
    <row r="103" spans="1:10" ht="19.5" customHeight="1">
      <c r="H103" s="259"/>
    </row>
    <row r="104" spans="1:10" ht="19.5" customHeight="1">
      <c r="H104" s="259" t="s">
        <v>381</v>
      </c>
    </row>
  </sheetData>
  <mergeCells count="5">
    <mergeCell ref="A100:D100"/>
    <mergeCell ref="A6:I6"/>
    <mergeCell ref="A7:J7"/>
    <mergeCell ref="E9:G9"/>
    <mergeCell ref="H9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opLeftCell="A5" workbookViewId="0">
      <selection activeCell="F14" sqref="F14:F17"/>
    </sheetView>
  </sheetViews>
  <sheetFormatPr defaultRowHeight="15"/>
  <cols>
    <col min="1" max="1" width="5.5703125" customWidth="1"/>
    <col min="2" max="2" width="7.5703125" customWidth="1"/>
    <col min="3" max="3" width="35.140625" customWidth="1"/>
    <col min="4" max="4" width="10.28515625" customWidth="1"/>
    <col min="5" max="5" width="10.5703125" customWidth="1"/>
    <col min="6" max="6" width="11" customWidth="1"/>
    <col min="7" max="8" width="11.42578125" bestFit="1" customWidth="1"/>
  </cols>
  <sheetData>
    <row r="1" spans="1:10">
      <c r="D1" s="60" t="s">
        <v>58</v>
      </c>
    </row>
    <row r="2" spans="1:10">
      <c r="D2" s="69" t="s">
        <v>55</v>
      </c>
    </row>
    <row r="3" spans="1:10">
      <c r="D3" s="69" t="s">
        <v>4</v>
      </c>
    </row>
    <row r="4" spans="1:10">
      <c r="D4" s="69" t="s">
        <v>56</v>
      </c>
    </row>
    <row r="7" spans="1:10" ht="33.75" customHeight="1">
      <c r="A7" s="343" t="s">
        <v>59</v>
      </c>
      <c r="B7" s="343"/>
      <c r="C7" s="343"/>
      <c r="D7" s="343"/>
      <c r="E7" s="343"/>
      <c r="F7" s="343"/>
    </row>
    <row r="8" spans="1:10" ht="15" customHeight="1">
      <c r="A8" s="337" t="s">
        <v>60</v>
      </c>
      <c r="B8" s="344"/>
      <c r="C8" s="344"/>
      <c r="D8" s="344"/>
      <c r="E8" s="344"/>
      <c r="F8" s="344"/>
      <c r="G8" s="74"/>
      <c r="H8" s="74"/>
      <c r="I8" s="74"/>
      <c r="J8" s="74"/>
    </row>
    <row r="9" spans="1:10" ht="33.75" customHeight="1"/>
    <row r="10" spans="1:10" ht="35.25" customHeight="1">
      <c r="A10" s="75" t="s">
        <v>61</v>
      </c>
      <c r="B10" s="75"/>
      <c r="C10" s="75"/>
      <c r="D10" s="345" t="s">
        <v>62</v>
      </c>
      <c r="E10" s="345"/>
      <c r="F10" s="345"/>
    </row>
    <row r="11" spans="1:10" ht="22.5">
      <c r="A11" s="76" t="s">
        <v>63</v>
      </c>
      <c r="B11" s="76" t="s">
        <v>64</v>
      </c>
      <c r="C11" s="76" t="s">
        <v>65</v>
      </c>
      <c r="D11" s="77" t="s">
        <v>66</v>
      </c>
      <c r="E11" s="77" t="s">
        <v>67</v>
      </c>
      <c r="F11" s="77" t="s">
        <v>68</v>
      </c>
    </row>
    <row r="12" spans="1:10" ht="33.75" hidden="1">
      <c r="A12" s="78">
        <v>600</v>
      </c>
      <c r="B12" s="78">
        <v>60004</v>
      </c>
      <c r="C12" s="79" t="s">
        <v>69</v>
      </c>
      <c r="D12" s="80"/>
      <c r="E12" s="80"/>
      <c r="F12" s="81">
        <v>64000</v>
      </c>
    </row>
    <row r="13" spans="1:10" ht="22.5" hidden="1">
      <c r="A13" s="78">
        <v>801</v>
      </c>
      <c r="B13" s="78">
        <v>80103</v>
      </c>
      <c r="C13" s="82" t="s">
        <v>70</v>
      </c>
      <c r="D13" s="83"/>
      <c r="E13" s="80"/>
      <c r="F13" s="81">
        <v>6000</v>
      </c>
    </row>
    <row r="14" spans="1:10" ht="34.5" hidden="1">
      <c r="A14" s="78">
        <v>801</v>
      </c>
      <c r="B14" s="78">
        <v>80104</v>
      </c>
      <c r="C14" s="84" t="s">
        <v>71</v>
      </c>
      <c r="D14" s="83"/>
      <c r="E14" s="85"/>
      <c r="F14" s="81">
        <v>312000</v>
      </c>
    </row>
    <row r="15" spans="1:10" ht="22.5" hidden="1">
      <c r="A15" s="78">
        <v>801</v>
      </c>
      <c r="B15" s="78">
        <v>80106</v>
      </c>
      <c r="C15" s="82" t="s">
        <v>72</v>
      </c>
      <c r="D15" s="83"/>
      <c r="E15" s="80"/>
      <c r="F15" s="81">
        <v>3600</v>
      </c>
    </row>
    <row r="16" spans="1:10" ht="22.5" hidden="1">
      <c r="A16" s="78">
        <v>900</v>
      </c>
      <c r="B16" s="78">
        <v>90017</v>
      </c>
      <c r="C16" s="79" t="s">
        <v>73</v>
      </c>
      <c r="D16" s="85"/>
      <c r="E16" s="86" t="s">
        <v>74</v>
      </c>
      <c r="F16" s="86" t="s">
        <v>75</v>
      </c>
    </row>
    <row r="17" spans="1:8" ht="22.5" hidden="1">
      <c r="A17" s="78">
        <v>900</v>
      </c>
      <c r="B17" s="78">
        <v>90002</v>
      </c>
      <c r="C17" s="87" t="s">
        <v>76</v>
      </c>
      <c r="D17" s="85"/>
      <c r="E17" s="88"/>
      <c r="F17" s="88">
        <v>30000</v>
      </c>
    </row>
    <row r="18" spans="1:8" ht="33.75">
      <c r="A18" s="89">
        <v>921</v>
      </c>
      <c r="B18" s="89">
        <v>92114</v>
      </c>
      <c r="C18" s="346" t="s">
        <v>77</v>
      </c>
      <c r="D18" s="86" t="s">
        <v>95</v>
      </c>
      <c r="E18" s="108"/>
      <c r="F18" s="86" t="s">
        <v>94</v>
      </c>
    </row>
    <row r="19" spans="1:8">
      <c r="A19" s="78">
        <v>921</v>
      </c>
      <c r="B19" s="78">
        <v>92116</v>
      </c>
      <c r="C19" s="347"/>
      <c r="D19" s="88">
        <v>173074</v>
      </c>
      <c r="E19" s="85"/>
      <c r="F19" s="85"/>
    </row>
    <row r="20" spans="1:8" ht="21.75" customHeight="1">
      <c r="A20" s="78"/>
      <c r="B20" s="78"/>
      <c r="C20" s="90" t="s">
        <v>78</v>
      </c>
      <c r="D20" s="91">
        <v>1085788</v>
      </c>
      <c r="E20" s="91">
        <v>1911864</v>
      </c>
      <c r="F20" s="91">
        <v>2673500</v>
      </c>
      <c r="G20" s="92"/>
      <c r="H20" s="92"/>
    </row>
    <row r="21" spans="1:8" ht="21" customHeight="1">
      <c r="A21" s="93"/>
      <c r="B21" s="94"/>
      <c r="C21" s="95" t="s">
        <v>79</v>
      </c>
      <c r="D21" s="91">
        <v>66560</v>
      </c>
      <c r="E21" s="96"/>
      <c r="F21" s="91">
        <v>-66560</v>
      </c>
      <c r="G21" s="92"/>
      <c r="H21" s="92"/>
    </row>
    <row r="22" spans="1:8" ht="21" customHeight="1">
      <c r="A22" s="93"/>
      <c r="B22" s="94"/>
      <c r="C22" s="95" t="s">
        <v>80</v>
      </c>
      <c r="D22" s="91">
        <f>D20+D21</f>
        <v>1152348</v>
      </c>
      <c r="E22" s="91">
        <f t="shared" ref="E22:F22" si="0">E20+E21</f>
        <v>1911864</v>
      </c>
      <c r="F22" s="91">
        <f t="shared" si="0"/>
        <v>2606940</v>
      </c>
      <c r="G22" s="92"/>
      <c r="H22" s="92"/>
    </row>
    <row r="23" spans="1:8" ht="22.5" customHeight="1">
      <c r="A23" s="97"/>
      <c r="B23" s="98"/>
      <c r="C23" s="99" t="s">
        <v>81</v>
      </c>
      <c r="D23" s="348">
        <f>D22+E22+F22</f>
        <v>5671152</v>
      </c>
      <c r="E23" s="349"/>
      <c r="F23" s="349"/>
      <c r="G23" s="92"/>
      <c r="H23" s="92"/>
    </row>
    <row r="24" spans="1:8">
      <c r="H24" s="92"/>
    </row>
    <row r="25" spans="1:8">
      <c r="H25" s="92"/>
    </row>
    <row r="26" spans="1:8" hidden="1">
      <c r="A26" s="75" t="s">
        <v>82</v>
      </c>
      <c r="B26" s="100"/>
      <c r="C26" s="75"/>
      <c r="D26" s="350" t="s">
        <v>62</v>
      </c>
      <c r="E26" s="351"/>
      <c r="F26" s="352"/>
    </row>
    <row r="27" spans="1:8" ht="22.5" hidden="1">
      <c r="A27" s="76" t="s">
        <v>63</v>
      </c>
      <c r="B27" s="76" t="s">
        <v>64</v>
      </c>
      <c r="C27" s="76" t="s">
        <v>65</v>
      </c>
      <c r="D27" s="77" t="s">
        <v>66</v>
      </c>
      <c r="E27" s="77" t="s">
        <v>67</v>
      </c>
      <c r="F27" s="77" t="s">
        <v>68</v>
      </c>
    </row>
    <row r="28" spans="1:8" hidden="1">
      <c r="A28" s="78">
        <v>801</v>
      </c>
      <c r="B28" s="78">
        <v>80101</v>
      </c>
      <c r="C28" s="76" t="s">
        <v>83</v>
      </c>
      <c r="D28" s="101">
        <v>270000</v>
      </c>
      <c r="E28" s="77"/>
      <c r="F28" s="77"/>
    </row>
    <row r="29" spans="1:8" ht="33.75" hidden="1">
      <c r="A29" s="78">
        <v>801</v>
      </c>
      <c r="B29" s="78">
        <v>80101</v>
      </c>
      <c r="C29" s="79" t="s">
        <v>84</v>
      </c>
      <c r="D29" s="81">
        <v>610000</v>
      </c>
      <c r="E29" s="85"/>
      <c r="F29" s="85"/>
    </row>
    <row r="30" spans="1:8" ht="45" hidden="1">
      <c r="A30" s="78">
        <v>801</v>
      </c>
      <c r="B30" s="78">
        <v>80103</v>
      </c>
      <c r="C30" s="79" t="s">
        <v>85</v>
      </c>
      <c r="D30" s="88">
        <v>120400</v>
      </c>
      <c r="E30" s="85"/>
      <c r="F30" s="85"/>
    </row>
    <row r="31" spans="1:8" ht="33.75" hidden="1">
      <c r="A31" s="78">
        <v>801</v>
      </c>
      <c r="B31" s="78">
        <v>80104</v>
      </c>
      <c r="C31" s="79" t="s">
        <v>86</v>
      </c>
      <c r="D31" s="81">
        <v>435545</v>
      </c>
      <c r="E31" s="85"/>
      <c r="F31" s="85"/>
      <c r="G31" s="92"/>
    </row>
    <row r="32" spans="1:8" ht="33.75" hidden="1">
      <c r="A32" s="78">
        <v>801</v>
      </c>
      <c r="B32" s="78">
        <v>80104</v>
      </c>
      <c r="C32" s="79" t="s">
        <v>87</v>
      </c>
      <c r="D32" s="88">
        <v>237570</v>
      </c>
      <c r="E32" s="85"/>
      <c r="F32" s="85"/>
      <c r="G32" s="92"/>
    </row>
    <row r="33" spans="1:8" ht="33.75" hidden="1">
      <c r="A33" s="78">
        <v>801</v>
      </c>
      <c r="B33" s="78">
        <v>80104</v>
      </c>
      <c r="C33" s="79" t="s">
        <v>88</v>
      </c>
      <c r="D33" s="88">
        <v>152045</v>
      </c>
      <c r="E33" s="85"/>
      <c r="F33" s="85"/>
      <c r="G33" s="92"/>
    </row>
    <row r="34" spans="1:8" ht="33.75" hidden="1">
      <c r="A34" s="78">
        <v>801</v>
      </c>
      <c r="B34" s="78">
        <v>80104</v>
      </c>
      <c r="C34" s="79" t="s">
        <v>89</v>
      </c>
      <c r="D34" s="88">
        <v>89000</v>
      </c>
      <c r="E34" s="85"/>
      <c r="F34" s="85"/>
      <c r="G34" s="92"/>
    </row>
    <row r="35" spans="1:8" ht="33.75" hidden="1">
      <c r="A35" s="78">
        <v>801</v>
      </c>
      <c r="B35" s="78">
        <v>80149</v>
      </c>
      <c r="C35" s="79" t="s">
        <v>86</v>
      </c>
      <c r="D35" s="88">
        <v>890000</v>
      </c>
      <c r="E35" s="85"/>
      <c r="F35" s="85"/>
      <c r="G35" s="92"/>
    </row>
    <row r="36" spans="1:8" hidden="1">
      <c r="A36" s="78">
        <v>801</v>
      </c>
      <c r="B36" s="78">
        <v>80150</v>
      </c>
      <c r="C36" s="76" t="s">
        <v>83</v>
      </c>
      <c r="D36" s="88">
        <v>212000</v>
      </c>
      <c r="E36" s="85"/>
      <c r="F36" s="85"/>
      <c r="G36" s="92"/>
    </row>
    <row r="37" spans="1:8" ht="33.75" hidden="1">
      <c r="A37" s="78">
        <v>801</v>
      </c>
      <c r="B37" s="78">
        <v>80150</v>
      </c>
      <c r="C37" s="79" t="s">
        <v>84</v>
      </c>
      <c r="D37" s="81" t="s">
        <v>90</v>
      </c>
      <c r="E37" s="85"/>
      <c r="F37" s="85"/>
      <c r="G37" s="92"/>
    </row>
    <row r="38" spans="1:8" ht="45" hidden="1">
      <c r="A38" s="78">
        <v>853</v>
      </c>
      <c r="B38" s="78">
        <v>85395</v>
      </c>
      <c r="C38" s="79" t="s">
        <v>91</v>
      </c>
      <c r="D38" s="85"/>
      <c r="E38" s="85"/>
      <c r="F38" s="88">
        <v>12000</v>
      </c>
    </row>
    <row r="39" spans="1:8" ht="22.5" hidden="1">
      <c r="A39" s="78">
        <v>926</v>
      </c>
      <c r="B39" s="78">
        <v>92695</v>
      </c>
      <c r="C39" s="79" t="s">
        <v>92</v>
      </c>
      <c r="D39" s="85"/>
      <c r="E39" s="85"/>
      <c r="F39" s="88">
        <v>46000</v>
      </c>
    </row>
    <row r="40" spans="1:8" hidden="1">
      <c r="A40" s="76"/>
      <c r="B40" s="76"/>
      <c r="C40" s="102" t="s">
        <v>78</v>
      </c>
      <c r="D40" s="103">
        <v>3376560</v>
      </c>
      <c r="E40" s="103">
        <f t="shared" ref="E40:F40" si="1">SUM(E28:E39)</f>
        <v>0</v>
      </c>
      <c r="F40" s="103">
        <f t="shared" si="1"/>
        <v>58000</v>
      </c>
    </row>
    <row r="41" spans="1:8" hidden="1">
      <c r="A41" s="76"/>
      <c r="B41" s="76"/>
      <c r="C41" s="102" t="s">
        <v>33</v>
      </c>
      <c r="D41" s="103">
        <v>112000</v>
      </c>
      <c r="E41" s="103">
        <v>0</v>
      </c>
      <c r="F41" s="103">
        <v>0</v>
      </c>
    </row>
    <row r="42" spans="1:8" hidden="1">
      <c r="A42" s="76"/>
      <c r="B42" s="76"/>
      <c r="C42" s="102" t="s">
        <v>93</v>
      </c>
      <c r="D42" s="103">
        <f>D40+D41</f>
        <v>3488560</v>
      </c>
      <c r="E42" s="103">
        <f t="shared" ref="E42:F42" si="2">E40+E41</f>
        <v>0</v>
      </c>
      <c r="F42" s="103">
        <f t="shared" si="2"/>
        <v>58000</v>
      </c>
    </row>
    <row r="43" spans="1:8" hidden="1">
      <c r="A43" s="76"/>
      <c r="B43" s="76"/>
      <c r="C43" s="104" t="s">
        <v>81</v>
      </c>
      <c r="D43" s="342">
        <f>SUM(D42:F42)</f>
        <v>3546560</v>
      </c>
      <c r="E43" s="342"/>
      <c r="F43" s="342"/>
      <c r="H43" s="92"/>
    </row>
    <row r="44" spans="1:8">
      <c r="C44" s="105"/>
    </row>
    <row r="45" spans="1:8">
      <c r="D45" s="106" t="s">
        <v>42</v>
      </c>
      <c r="E45" s="106"/>
      <c r="F45" s="107"/>
    </row>
    <row r="46" spans="1:8">
      <c r="D46" s="106"/>
      <c r="E46" s="106"/>
      <c r="F46" s="106"/>
    </row>
    <row r="47" spans="1:8">
      <c r="D47" s="106" t="s">
        <v>41</v>
      </c>
      <c r="E47" s="106"/>
      <c r="F47" s="106"/>
    </row>
  </sheetData>
  <mergeCells count="7">
    <mergeCell ref="D43:F43"/>
    <mergeCell ref="A7:F7"/>
    <mergeCell ref="A8:F8"/>
    <mergeCell ref="D10:F10"/>
    <mergeCell ref="C18:C19"/>
    <mergeCell ref="D23:F23"/>
    <mergeCell ref="D26:F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1"/>
  <sheetViews>
    <sheetView tabSelected="1" workbookViewId="0">
      <selection activeCell="A7" sqref="A7:AB7"/>
    </sheetView>
  </sheetViews>
  <sheetFormatPr defaultRowHeight="12"/>
  <cols>
    <col min="1" max="1" width="4.28515625" style="8" customWidth="1"/>
    <col min="2" max="2" width="23.28515625" style="9" customWidth="1"/>
    <col min="3" max="3" width="7.7109375" style="10" customWidth="1"/>
    <col min="4" max="4" width="5.140625" style="10" customWidth="1"/>
    <col min="5" max="5" width="5.42578125" style="10" customWidth="1"/>
    <col min="6" max="8" width="5.7109375" style="11" customWidth="1"/>
    <col min="9" max="9" width="6.5703125" style="11" customWidth="1"/>
    <col min="10" max="10" width="6.28515625" style="11" customWidth="1"/>
    <col min="11" max="11" width="5.28515625" style="11" customWidth="1"/>
    <col min="12" max="13" width="5.85546875" style="11" customWidth="1"/>
    <col min="14" max="14" width="5.7109375" style="11" customWidth="1"/>
    <col min="15" max="15" width="6.28515625" style="11" customWidth="1"/>
    <col min="16" max="16" width="5.140625" style="11" customWidth="1"/>
    <col min="17" max="17" width="5.5703125" style="11" customWidth="1"/>
    <col min="18" max="20" width="6" style="11" customWidth="1"/>
    <col min="21" max="21" width="5.140625" style="11" customWidth="1"/>
    <col min="22" max="22" width="5.85546875" style="11" customWidth="1"/>
    <col min="23" max="25" width="5.140625" style="11" customWidth="1"/>
    <col min="26" max="26" width="5.42578125" style="11" customWidth="1"/>
    <col min="27" max="28" width="6" style="11" customWidth="1"/>
    <col min="29" max="255" width="9.140625" style="12"/>
    <col min="256" max="256" width="4.28515625" style="12" customWidth="1"/>
    <col min="257" max="257" width="24.5703125" style="12" customWidth="1"/>
    <col min="258" max="258" width="7.7109375" style="12" customWidth="1"/>
    <col min="259" max="259" width="7" style="12" customWidth="1"/>
    <col min="260" max="260" width="9.42578125" style="12" customWidth="1"/>
    <col min="261" max="261" width="8" style="12" customWidth="1"/>
    <col min="262" max="263" width="7.85546875" style="12" customWidth="1"/>
    <col min="264" max="265" width="7" style="12" customWidth="1"/>
    <col min="266" max="266" width="6.85546875" style="12" customWidth="1"/>
    <col min="267" max="267" width="7.7109375" style="12" customWidth="1"/>
    <col min="268" max="268" width="7.85546875" style="12" customWidth="1"/>
    <col min="269" max="269" width="9.28515625" style="12" customWidth="1"/>
    <col min="270" max="270" width="0" style="12" hidden="1" customWidth="1"/>
    <col min="271" max="271" width="8.42578125" style="12" customWidth="1"/>
    <col min="272" max="272" width="5.7109375" style="12" customWidth="1"/>
    <col min="273" max="273" width="7.7109375" style="12" customWidth="1"/>
    <col min="274" max="274" width="8.5703125" style="12" customWidth="1"/>
    <col min="275" max="275" width="8.42578125" style="12" customWidth="1"/>
    <col min="276" max="276" width="9.140625" style="12" customWidth="1"/>
    <col min="277" max="277" width="6" style="12" customWidth="1"/>
    <col min="278" max="278" width="7" style="12" customWidth="1"/>
    <col min="279" max="279" width="0" style="12" hidden="1" customWidth="1"/>
    <col min="280" max="511" width="9.140625" style="12"/>
    <col min="512" max="512" width="4.28515625" style="12" customWidth="1"/>
    <col min="513" max="513" width="24.5703125" style="12" customWidth="1"/>
    <col min="514" max="514" width="7.7109375" style="12" customWidth="1"/>
    <col min="515" max="515" width="7" style="12" customWidth="1"/>
    <col min="516" max="516" width="9.42578125" style="12" customWidth="1"/>
    <col min="517" max="517" width="8" style="12" customWidth="1"/>
    <col min="518" max="519" width="7.85546875" style="12" customWidth="1"/>
    <col min="520" max="521" width="7" style="12" customWidth="1"/>
    <col min="522" max="522" width="6.85546875" style="12" customWidth="1"/>
    <col min="523" max="523" width="7.7109375" style="12" customWidth="1"/>
    <col min="524" max="524" width="7.85546875" style="12" customWidth="1"/>
    <col min="525" max="525" width="9.28515625" style="12" customWidth="1"/>
    <col min="526" max="526" width="0" style="12" hidden="1" customWidth="1"/>
    <col min="527" max="527" width="8.42578125" style="12" customWidth="1"/>
    <col min="528" max="528" width="5.7109375" style="12" customWidth="1"/>
    <col min="529" max="529" width="7.7109375" style="12" customWidth="1"/>
    <col min="530" max="530" width="8.5703125" style="12" customWidth="1"/>
    <col min="531" max="531" width="8.42578125" style="12" customWidth="1"/>
    <col min="532" max="532" width="9.140625" style="12" customWidth="1"/>
    <col min="533" max="533" width="6" style="12" customWidth="1"/>
    <col min="534" max="534" width="7" style="12" customWidth="1"/>
    <col min="535" max="535" width="0" style="12" hidden="1" customWidth="1"/>
    <col min="536" max="767" width="9.140625" style="12"/>
    <col min="768" max="768" width="4.28515625" style="12" customWidth="1"/>
    <col min="769" max="769" width="24.5703125" style="12" customWidth="1"/>
    <col min="770" max="770" width="7.7109375" style="12" customWidth="1"/>
    <col min="771" max="771" width="7" style="12" customWidth="1"/>
    <col min="772" max="772" width="9.42578125" style="12" customWidth="1"/>
    <col min="773" max="773" width="8" style="12" customWidth="1"/>
    <col min="774" max="775" width="7.85546875" style="12" customWidth="1"/>
    <col min="776" max="777" width="7" style="12" customWidth="1"/>
    <col min="778" max="778" width="6.85546875" style="12" customWidth="1"/>
    <col min="779" max="779" width="7.7109375" style="12" customWidth="1"/>
    <col min="780" max="780" width="7.85546875" style="12" customWidth="1"/>
    <col min="781" max="781" width="9.28515625" style="12" customWidth="1"/>
    <col min="782" max="782" width="0" style="12" hidden="1" customWidth="1"/>
    <col min="783" max="783" width="8.42578125" style="12" customWidth="1"/>
    <col min="784" max="784" width="5.7109375" style="12" customWidth="1"/>
    <col min="785" max="785" width="7.7109375" style="12" customWidth="1"/>
    <col min="786" max="786" width="8.5703125" style="12" customWidth="1"/>
    <col min="787" max="787" width="8.42578125" style="12" customWidth="1"/>
    <col min="788" max="788" width="9.140625" style="12" customWidth="1"/>
    <col min="789" max="789" width="6" style="12" customWidth="1"/>
    <col min="790" max="790" width="7" style="12" customWidth="1"/>
    <col min="791" max="791" width="0" style="12" hidden="1" customWidth="1"/>
    <col min="792" max="1023" width="9.140625" style="12"/>
    <col min="1024" max="1024" width="4.28515625" style="12" customWidth="1"/>
    <col min="1025" max="1025" width="24.5703125" style="12" customWidth="1"/>
    <col min="1026" max="1026" width="7.7109375" style="12" customWidth="1"/>
    <col min="1027" max="1027" width="7" style="12" customWidth="1"/>
    <col min="1028" max="1028" width="9.42578125" style="12" customWidth="1"/>
    <col min="1029" max="1029" width="8" style="12" customWidth="1"/>
    <col min="1030" max="1031" width="7.85546875" style="12" customWidth="1"/>
    <col min="1032" max="1033" width="7" style="12" customWidth="1"/>
    <col min="1034" max="1034" width="6.85546875" style="12" customWidth="1"/>
    <col min="1035" max="1035" width="7.7109375" style="12" customWidth="1"/>
    <col min="1036" max="1036" width="7.85546875" style="12" customWidth="1"/>
    <col min="1037" max="1037" width="9.28515625" style="12" customWidth="1"/>
    <col min="1038" max="1038" width="0" style="12" hidden="1" customWidth="1"/>
    <col min="1039" max="1039" width="8.42578125" style="12" customWidth="1"/>
    <col min="1040" max="1040" width="5.7109375" style="12" customWidth="1"/>
    <col min="1041" max="1041" width="7.7109375" style="12" customWidth="1"/>
    <col min="1042" max="1042" width="8.5703125" style="12" customWidth="1"/>
    <col min="1043" max="1043" width="8.42578125" style="12" customWidth="1"/>
    <col min="1044" max="1044" width="9.140625" style="12" customWidth="1"/>
    <col min="1045" max="1045" width="6" style="12" customWidth="1"/>
    <col min="1046" max="1046" width="7" style="12" customWidth="1"/>
    <col min="1047" max="1047" width="0" style="12" hidden="1" customWidth="1"/>
    <col min="1048" max="1279" width="9.140625" style="12"/>
    <col min="1280" max="1280" width="4.28515625" style="12" customWidth="1"/>
    <col min="1281" max="1281" width="24.5703125" style="12" customWidth="1"/>
    <col min="1282" max="1282" width="7.7109375" style="12" customWidth="1"/>
    <col min="1283" max="1283" width="7" style="12" customWidth="1"/>
    <col min="1284" max="1284" width="9.42578125" style="12" customWidth="1"/>
    <col min="1285" max="1285" width="8" style="12" customWidth="1"/>
    <col min="1286" max="1287" width="7.85546875" style="12" customWidth="1"/>
    <col min="1288" max="1289" width="7" style="12" customWidth="1"/>
    <col min="1290" max="1290" width="6.85546875" style="12" customWidth="1"/>
    <col min="1291" max="1291" width="7.7109375" style="12" customWidth="1"/>
    <col min="1292" max="1292" width="7.85546875" style="12" customWidth="1"/>
    <col min="1293" max="1293" width="9.28515625" style="12" customWidth="1"/>
    <col min="1294" max="1294" width="0" style="12" hidden="1" customWidth="1"/>
    <col min="1295" max="1295" width="8.42578125" style="12" customWidth="1"/>
    <col min="1296" max="1296" width="5.7109375" style="12" customWidth="1"/>
    <col min="1297" max="1297" width="7.7109375" style="12" customWidth="1"/>
    <col min="1298" max="1298" width="8.5703125" style="12" customWidth="1"/>
    <col min="1299" max="1299" width="8.42578125" style="12" customWidth="1"/>
    <col min="1300" max="1300" width="9.140625" style="12" customWidth="1"/>
    <col min="1301" max="1301" width="6" style="12" customWidth="1"/>
    <col min="1302" max="1302" width="7" style="12" customWidth="1"/>
    <col min="1303" max="1303" width="0" style="12" hidden="1" customWidth="1"/>
    <col min="1304" max="1535" width="9.140625" style="12"/>
    <col min="1536" max="1536" width="4.28515625" style="12" customWidth="1"/>
    <col min="1537" max="1537" width="24.5703125" style="12" customWidth="1"/>
    <col min="1538" max="1538" width="7.7109375" style="12" customWidth="1"/>
    <col min="1539" max="1539" width="7" style="12" customWidth="1"/>
    <col min="1540" max="1540" width="9.42578125" style="12" customWidth="1"/>
    <col min="1541" max="1541" width="8" style="12" customWidth="1"/>
    <col min="1542" max="1543" width="7.85546875" style="12" customWidth="1"/>
    <col min="1544" max="1545" width="7" style="12" customWidth="1"/>
    <col min="1546" max="1546" width="6.85546875" style="12" customWidth="1"/>
    <col min="1547" max="1547" width="7.7109375" style="12" customWidth="1"/>
    <col min="1548" max="1548" width="7.85546875" style="12" customWidth="1"/>
    <col min="1549" max="1549" width="9.28515625" style="12" customWidth="1"/>
    <col min="1550" max="1550" width="0" style="12" hidden="1" customWidth="1"/>
    <col min="1551" max="1551" width="8.42578125" style="12" customWidth="1"/>
    <col min="1552" max="1552" width="5.7109375" style="12" customWidth="1"/>
    <col min="1553" max="1553" width="7.7109375" style="12" customWidth="1"/>
    <col min="1554" max="1554" width="8.5703125" style="12" customWidth="1"/>
    <col min="1555" max="1555" width="8.42578125" style="12" customWidth="1"/>
    <col min="1556" max="1556" width="9.140625" style="12" customWidth="1"/>
    <col min="1557" max="1557" width="6" style="12" customWidth="1"/>
    <col min="1558" max="1558" width="7" style="12" customWidth="1"/>
    <col min="1559" max="1559" width="0" style="12" hidden="1" customWidth="1"/>
    <col min="1560" max="1791" width="9.140625" style="12"/>
    <col min="1792" max="1792" width="4.28515625" style="12" customWidth="1"/>
    <col min="1793" max="1793" width="24.5703125" style="12" customWidth="1"/>
    <col min="1794" max="1794" width="7.7109375" style="12" customWidth="1"/>
    <col min="1795" max="1795" width="7" style="12" customWidth="1"/>
    <col min="1796" max="1796" width="9.42578125" style="12" customWidth="1"/>
    <col min="1797" max="1797" width="8" style="12" customWidth="1"/>
    <col min="1798" max="1799" width="7.85546875" style="12" customWidth="1"/>
    <col min="1800" max="1801" width="7" style="12" customWidth="1"/>
    <col min="1802" max="1802" width="6.85546875" style="12" customWidth="1"/>
    <col min="1803" max="1803" width="7.7109375" style="12" customWidth="1"/>
    <col min="1804" max="1804" width="7.85546875" style="12" customWidth="1"/>
    <col min="1805" max="1805" width="9.28515625" style="12" customWidth="1"/>
    <col min="1806" max="1806" width="0" style="12" hidden="1" customWidth="1"/>
    <col min="1807" max="1807" width="8.42578125" style="12" customWidth="1"/>
    <col min="1808" max="1808" width="5.7109375" style="12" customWidth="1"/>
    <col min="1809" max="1809" width="7.7109375" style="12" customWidth="1"/>
    <col min="1810" max="1810" width="8.5703125" style="12" customWidth="1"/>
    <col min="1811" max="1811" width="8.42578125" style="12" customWidth="1"/>
    <col min="1812" max="1812" width="9.140625" style="12" customWidth="1"/>
    <col min="1813" max="1813" width="6" style="12" customWidth="1"/>
    <col min="1814" max="1814" width="7" style="12" customWidth="1"/>
    <col min="1815" max="1815" width="0" style="12" hidden="1" customWidth="1"/>
    <col min="1816" max="2047" width="9.140625" style="12"/>
    <col min="2048" max="2048" width="4.28515625" style="12" customWidth="1"/>
    <col min="2049" max="2049" width="24.5703125" style="12" customWidth="1"/>
    <col min="2050" max="2050" width="7.7109375" style="12" customWidth="1"/>
    <col min="2051" max="2051" width="7" style="12" customWidth="1"/>
    <col min="2052" max="2052" width="9.42578125" style="12" customWidth="1"/>
    <col min="2053" max="2053" width="8" style="12" customWidth="1"/>
    <col min="2054" max="2055" width="7.85546875" style="12" customWidth="1"/>
    <col min="2056" max="2057" width="7" style="12" customWidth="1"/>
    <col min="2058" max="2058" width="6.85546875" style="12" customWidth="1"/>
    <col min="2059" max="2059" width="7.7109375" style="12" customWidth="1"/>
    <col min="2060" max="2060" width="7.85546875" style="12" customWidth="1"/>
    <col min="2061" max="2061" width="9.28515625" style="12" customWidth="1"/>
    <col min="2062" max="2062" width="0" style="12" hidden="1" customWidth="1"/>
    <col min="2063" max="2063" width="8.42578125" style="12" customWidth="1"/>
    <col min="2064" max="2064" width="5.7109375" style="12" customWidth="1"/>
    <col min="2065" max="2065" width="7.7109375" style="12" customWidth="1"/>
    <col min="2066" max="2066" width="8.5703125" style="12" customWidth="1"/>
    <col min="2067" max="2067" width="8.42578125" style="12" customWidth="1"/>
    <col min="2068" max="2068" width="9.140625" style="12" customWidth="1"/>
    <col min="2069" max="2069" width="6" style="12" customWidth="1"/>
    <col min="2070" max="2070" width="7" style="12" customWidth="1"/>
    <col min="2071" max="2071" width="0" style="12" hidden="1" customWidth="1"/>
    <col min="2072" max="2303" width="9.140625" style="12"/>
    <col min="2304" max="2304" width="4.28515625" style="12" customWidth="1"/>
    <col min="2305" max="2305" width="24.5703125" style="12" customWidth="1"/>
    <col min="2306" max="2306" width="7.7109375" style="12" customWidth="1"/>
    <col min="2307" max="2307" width="7" style="12" customWidth="1"/>
    <col min="2308" max="2308" width="9.42578125" style="12" customWidth="1"/>
    <col min="2309" max="2309" width="8" style="12" customWidth="1"/>
    <col min="2310" max="2311" width="7.85546875" style="12" customWidth="1"/>
    <col min="2312" max="2313" width="7" style="12" customWidth="1"/>
    <col min="2314" max="2314" width="6.85546875" style="12" customWidth="1"/>
    <col min="2315" max="2315" width="7.7109375" style="12" customWidth="1"/>
    <col min="2316" max="2316" width="7.85546875" style="12" customWidth="1"/>
    <col min="2317" max="2317" width="9.28515625" style="12" customWidth="1"/>
    <col min="2318" max="2318" width="0" style="12" hidden="1" customWidth="1"/>
    <col min="2319" max="2319" width="8.42578125" style="12" customWidth="1"/>
    <col min="2320" max="2320" width="5.7109375" style="12" customWidth="1"/>
    <col min="2321" max="2321" width="7.7109375" style="12" customWidth="1"/>
    <col min="2322" max="2322" width="8.5703125" style="12" customWidth="1"/>
    <col min="2323" max="2323" width="8.42578125" style="12" customWidth="1"/>
    <col min="2324" max="2324" width="9.140625" style="12" customWidth="1"/>
    <col min="2325" max="2325" width="6" style="12" customWidth="1"/>
    <col min="2326" max="2326" width="7" style="12" customWidth="1"/>
    <col min="2327" max="2327" width="0" style="12" hidden="1" customWidth="1"/>
    <col min="2328" max="2559" width="9.140625" style="12"/>
    <col min="2560" max="2560" width="4.28515625" style="12" customWidth="1"/>
    <col min="2561" max="2561" width="24.5703125" style="12" customWidth="1"/>
    <col min="2562" max="2562" width="7.7109375" style="12" customWidth="1"/>
    <col min="2563" max="2563" width="7" style="12" customWidth="1"/>
    <col min="2564" max="2564" width="9.42578125" style="12" customWidth="1"/>
    <col min="2565" max="2565" width="8" style="12" customWidth="1"/>
    <col min="2566" max="2567" width="7.85546875" style="12" customWidth="1"/>
    <col min="2568" max="2569" width="7" style="12" customWidth="1"/>
    <col min="2570" max="2570" width="6.85546875" style="12" customWidth="1"/>
    <col min="2571" max="2571" width="7.7109375" style="12" customWidth="1"/>
    <col min="2572" max="2572" width="7.85546875" style="12" customWidth="1"/>
    <col min="2573" max="2573" width="9.28515625" style="12" customWidth="1"/>
    <col min="2574" max="2574" width="0" style="12" hidden="1" customWidth="1"/>
    <col min="2575" max="2575" width="8.42578125" style="12" customWidth="1"/>
    <col min="2576" max="2576" width="5.7109375" style="12" customWidth="1"/>
    <col min="2577" max="2577" width="7.7109375" style="12" customWidth="1"/>
    <col min="2578" max="2578" width="8.5703125" style="12" customWidth="1"/>
    <col min="2579" max="2579" width="8.42578125" style="12" customWidth="1"/>
    <col min="2580" max="2580" width="9.140625" style="12" customWidth="1"/>
    <col min="2581" max="2581" width="6" style="12" customWidth="1"/>
    <col min="2582" max="2582" width="7" style="12" customWidth="1"/>
    <col min="2583" max="2583" width="0" style="12" hidden="1" customWidth="1"/>
    <col min="2584" max="2815" width="9.140625" style="12"/>
    <col min="2816" max="2816" width="4.28515625" style="12" customWidth="1"/>
    <col min="2817" max="2817" width="24.5703125" style="12" customWidth="1"/>
    <col min="2818" max="2818" width="7.7109375" style="12" customWidth="1"/>
    <col min="2819" max="2819" width="7" style="12" customWidth="1"/>
    <col min="2820" max="2820" width="9.42578125" style="12" customWidth="1"/>
    <col min="2821" max="2821" width="8" style="12" customWidth="1"/>
    <col min="2822" max="2823" width="7.85546875" style="12" customWidth="1"/>
    <col min="2824" max="2825" width="7" style="12" customWidth="1"/>
    <col min="2826" max="2826" width="6.85546875" style="12" customWidth="1"/>
    <col min="2827" max="2827" width="7.7109375" style="12" customWidth="1"/>
    <col min="2828" max="2828" width="7.85546875" style="12" customWidth="1"/>
    <col min="2829" max="2829" width="9.28515625" style="12" customWidth="1"/>
    <col min="2830" max="2830" width="0" style="12" hidden="1" customWidth="1"/>
    <col min="2831" max="2831" width="8.42578125" style="12" customWidth="1"/>
    <col min="2832" max="2832" width="5.7109375" style="12" customWidth="1"/>
    <col min="2833" max="2833" width="7.7109375" style="12" customWidth="1"/>
    <col min="2834" max="2834" width="8.5703125" style="12" customWidth="1"/>
    <col min="2835" max="2835" width="8.42578125" style="12" customWidth="1"/>
    <col min="2836" max="2836" width="9.140625" style="12" customWidth="1"/>
    <col min="2837" max="2837" width="6" style="12" customWidth="1"/>
    <col min="2838" max="2838" width="7" style="12" customWidth="1"/>
    <col min="2839" max="2839" width="0" style="12" hidden="1" customWidth="1"/>
    <col min="2840" max="3071" width="9.140625" style="12"/>
    <col min="3072" max="3072" width="4.28515625" style="12" customWidth="1"/>
    <col min="3073" max="3073" width="24.5703125" style="12" customWidth="1"/>
    <col min="3074" max="3074" width="7.7109375" style="12" customWidth="1"/>
    <col min="3075" max="3075" width="7" style="12" customWidth="1"/>
    <col min="3076" max="3076" width="9.42578125" style="12" customWidth="1"/>
    <col min="3077" max="3077" width="8" style="12" customWidth="1"/>
    <col min="3078" max="3079" width="7.85546875" style="12" customWidth="1"/>
    <col min="3080" max="3081" width="7" style="12" customWidth="1"/>
    <col min="3082" max="3082" width="6.85546875" style="12" customWidth="1"/>
    <col min="3083" max="3083" width="7.7109375" style="12" customWidth="1"/>
    <col min="3084" max="3084" width="7.85546875" style="12" customWidth="1"/>
    <col min="3085" max="3085" width="9.28515625" style="12" customWidth="1"/>
    <col min="3086" max="3086" width="0" style="12" hidden="1" customWidth="1"/>
    <col min="3087" max="3087" width="8.42578125" style="12" customWidth="1"/>
    <col min="3088" max="3088" width="5.7109375" style="12" customWidth="1"/>
    <col min="3089" max="3089" width="7.7109375" style="12" customWidth="1"/>
    <col min="3090" max="3090" width="8.5703125" style="12" customWidth="1"/>
    <col min="3091" max="3091" width="8.42578125" style="12" customWidth="1"/>
    <col min="3092" max="3092" width="9.140625" style="12" customWidth="1"/>
    <col min="3093" max="3093" width="6" style="12" customWidth="1"/>
    <col min="3094" max="3094" width="7" style="12" customWidth="1"/>
    <col min="3095" max="3095" width="0" style="12" hidden="1" customWidth="1"/>
    <col min="3096" max="3327" width="9.140625" style="12"/>
    <col min="3328" max="3328" width="4.28515625" style="12" customWidth="1"/>
    <col min="3329" max="3329" width="24.5703125" style="12" customWidth="1"/>
    <col min="3330" max="3330" width="7.7109375" style="12" customWidth="1"/>
    <col min="3331" max="3331" width="7" style="12" customWidth="1"/>
    <col min="3332" max="3332" width="9.42578125" style="12" customWidth="1"/>
    <col min="3333" max="3333" width="8" style="12" customWidth="1"/>
    <col min="3334" max="3335" width="7.85546875" style="12" customWidth="1"/>
    <col min="3336" max="3337" width="7" style="12" customWidth="1"/>
    <col min="3338" max="3338" width="6.85546875" style="12" customWidth="1"/>
    <col min="3339" max="3339" width="7.7109375" style="12" customWidth="1"/>
    <col min="3340" max="3340" width="7.85546875" style="12" customWidth="1"/>
    <col min="3341" max="3341" width="9.28515625" style="12" customWidth="1"/>
    <col min="3342" max="3342" width="0" style="12" hidden="1" customWidth="1"/>
    <col min="3343" max="3343" width="8.42578125" style="12" customWidth="1"/>
    <col min="3344" max="3344" width="5.7109375" style="12" customWidth="1"/>
    <col min="3345" max="3345" width="7.7109375" style="12" customWidth="1"/>
    <col min="3346" max="3346" width="8.5703125" style="12" customWidth="1"/>
    <col min="3347" max="3347" width="8.42578125" style="12" customWidth="1"/>
    <col min="3348" max="3348" width="9.140625" style="12" customWidth="1"/>
    <col min="3349" max="3349" width="6" style="12" customWidth="1"/>
    <col min="3350" max="3350" width="7" style="12" customWidth="1"/>
    <col min="3351" max="3351" width="0" style="12" hidden="1" customWidth="1"/>
    <col min="3352" max="3583" width="9.140625" style="12"/>
    <col min="3584" max="3584" width="4.28515625" style="12" customWidth="1"/>
    <col min="3585" max="3585" width="24.5703125" style="12" customWidth="1"/>
    <col min="3586" max="3586" width="7.7109375" style="12" customWidth="1"/>
    <col min="3587" max="3587" width="7" style="12" customWidth="1"/>
    <col min="3588" max="3588" width="9.42578125" style="12" customWidth="1"/>
    <col min="3589" max="3589" width="8" style="12" customWidth="1"/>
    <col min="3590" max="3591" width="7.85546875" style="12" customWidth="1"/>
    <col min="3592" max="3593" width="7" style="12" customWidth="1"/>
    <col min="3594" max="3594" width="6.85546875" style="12" customWidth="1"/>
    <col min="3595" max="3595" width="7.7109375" style="12" customWidth="1"/>
    <col min="3596" max="3596" width="7.85546875" style="12" customWidth="1"/>
    <col min="3597" max="3597" width="9.28515625" style="12" customWidth="1"/>
    <col min="3598" max="3598" width="0" style="12" hidden="1" customWidth="1"/>
    <col min="3599" max="3599" width="8.42578125" style="12" customWidth="1"/>
    <col min="3600" max="3600" width="5.7109375" style="12" customWidth="1"/>
    <col min="3601" max="3601" width="7.7109375" style="12" customWidth="1"/>
    <col min="3602" max="3602" width="8.5703125" style="12" customWidth="1"/>
    <col min="3603" max="3603" width="8.42578125" style="12" customWidth="1"/>
    <col min="3604" max="3604" width="9.140625" style="12" customWidth="1"/>
    <col min="3605" max="3605" width="6" style="12" customWidth="1"/>
    <col min="3606" max="3606" width="7" style="12" customWidth="1"/>
    <col min="3607" max="3607" width="0" style="12" hidden="1" customWidth="1"/>
    <col min="3608" max="3839" width="9.140625" style="12"/>
    <col min="3840" max="3840" width="4.28515625" style="12" customWidth="1"/>
    <col min="3841" max="3841" width="24.5703125" style="12" customWidth="1"/>
    <col min="3842" max="3842" width="7.7109375" style="12" customWidth="1"/>
    <col min="3843" max="3843" width="7" style="12" customWidth="1"/>
    <col min="3844" max="3844" width="9.42578125" style="12" customWidth="1"/>
    <col min="3845" max="3845" width="8" style="12" customWidth="1"/>
    <col min="3846" max="3847" width="7.85546875" style="12" customWidth="1"/>
    <col min="3848" max="3849" width="7" style="12" customWidth="1"/>
    <col min="3850" max="3850" width="6.85546875" style="12" customWidth="1"/>
    <col min="3851" max="3851" width="7.7109375" style="12" customWidth="1"/>
    <col min="3852" max="3852" width="7.85546875" style="12" customWidth="1"/>
    <col min="3853" max="3853" width="9.28515625" style="12" customWidth="1"/>
    <col min="3854" max="3854" width="0" style="12" hidden="1" customWidth="1"/>
    <col min="3855" max="3855" width="8.42578125" style="12" customWidth="1"/>
    <col min="3856" max="3856" width="5.7109375" style="12" customWidth="1"/>
    <col min="3857" max="3857" width="7.7109375" style="12" customWidth="1"/>
    <col min="3858" max="3858" width="8.5703125" style="12" customWidth="1"/>
    <col min="3859" max="3859" width="8.42578125" style="12" customWidth="1"/>
    <col min="3860" max="3860" width="9.140625" style="12" customWidth="1"/>
    <col min="3861" max="3861" width="6" style="12" customWidth="1"/>
    <col min="3862" max="3862" width="7" style="12" customWidth="1"/>
    <col min="3863" max="3863" width="0" style="12" hidden="1" customWidth="1"/>
    <col min="3864" max="4095" width="9.140625" style="12"/>
    <col min="4096" max="4096" width="4.28515625" style="12" customWidth="1"/>
    <col min="4097" max="4097" width="24.5703125" style="12" customWidth="1"/>
    <col min="4098" max="4098" width="7.7109375" style="12" customWidth="1"/>
    <col min="4099" max="4099" width="7" style="12" customWidth="1"/>
    <col min="4100" max="4100" width="9.42578125" style="12" customWidth="1"/>
    <col min="4101" max="4101" width="8" style="12" customWidth="1"/>
    <col min="4102" max="4103" width="7.85546875" style="12" customWidth="1"/>
    <col min="4104" max="4105" width="7" style="12" customWidth="1"/>
    <col min="4106" max="4106" width="6.85546875" style="12" customWidth="1"/>
    <col min="4107" max="4107" width="7.7109375" style="12" customWidth="1"/>
    <col min="4108" max="4108" width="7.85546875" style="12" customWidth="1"/>
    <col min="4109" max="4109" width="9.28515625" style="12" customWidth="1"/>
    <col min="4110" max="4110" width="0" style="12" hidden="1" customWidth="1"/>
    <col min="4111" max="4111" width="8.42578125" style="12" customWidth="1"/>
    <col min="4112" max="4112" width="5.7109375" style="12" customWidth="1"/>
    <col min="4113" max="4113" width="7.7109375" style="12" customWidth="1"/>
    <col min="4114" max="4114" width="8.5703125" style="12" customWidth="1"/>
    <col min="4115" max="4115" width="8.42578125" style="12" customWidth="1"/>
    <col min="4116" max="4116" width="9.140625" style="12" customWidth="1"/>
    <col min="4117" max="4117" width="6" style="12" customWidth="1"/>
    <col min="4118" max="4118" width="7" style="12" customWidth="1"/>
    <col min="4119" max="4119" width="0" style="12" hidden="1" customWidth="1"/>
    <col min="4120" max="4351" width="9.140625" style="12"/>
    <col min="4352" max="4352" width="4.28515625" style="12" customWidth="1"/>
    <col min="4353" max="4353" width="24.5703125" style="12" customWidth="1"/>
    <col min="4354" max="4354" width="7.7109375" style="12" customWidth="1"/>
    <col min="4355" max="4355" width="7" style="12" customWidth="1"/>
    <col min="4356" max="4356" width="9.42578125" style="12" customWidth="1"/>
    <col min="4357" max="4357" width="8" style="12" customWidth="1"/>
    <col min="4358" max="4359" width="7.85546875" style="12" customWidth="1"/>
    <col min="4360" max="4361" width="7" style="12" customWidth="1"/>
    <col min="4362" max="4362" width="6.85546875" style="12" customWidth="1"/>
    <col min="4363" max="4363" width="7.7109375" style="12" customWidth="1"/>
    <col min="4364" max="4364" width="7.85546875" style="12" customWidth="1"/>
    <col min="4365" max="4365" width="9.28515625" style="12" customWidth="1"/>
    <col min="4366" max="4366" width="0" style="12" hidden="1" customWidth="1"/>
    <col min="4367" max="4367" width="8.42578125" style="12" customWidth="1"/>
    <col min="4368" max="4368" width="5.7109375" style="12" customWidth="1"/>
    <col min="4369" max="4369" width="7.7109375" style="12" customWidth="1"/>
    <col min="4370" max="4370" width="8.5703125" style="12" customWidth="1"/>
    <col min="4371" max="4371" width="8.42578125" style="12" customWidth="1"/>
    <col min="4372" max="4372" width="9.140625" style="12" customWidth="1"/>
    <col min="4373" max="4373" width="6" style="12" customWidth="1"/>
    <col min="4374" max="4374" width="7" style="12" customWidth="1"/>
    <col min="4375" max="4375" width="0" style="12" hidden="1" customWidth="1"/>
    <col min="4376" max="4607" width="9.140625" style="12"/>
    <col min="4608" max="4608" width="4.28515625" style="12" customWidth="1"/>
    <col min="4609" max="4609" width="24.5703125" style="12" customWidth="1"/>
    <col min="4610" max="4610" width="7.7109375" style="12" customWidth="1"/>
    <col min="4611" max="4611" width="7" style="12" customWidth="1"/>
    <col min="4612" max="4612" width="9.42578125" style="12" customWidth="1"/>
    <col min="4613" max="4613" width="8" style="12" customWidth="1"/>
    <col min="4614" max="4615" width="7.85546875" style="12" customWidth="1"/>
    <col min="4616" max="4617" width="7" style="12" customWidth="1"/>
    <col min="4618" max="4618" width="6.85546875" style="12" customWidth="1"/>
    <col min="4619" max="4619" width="7.7109375" style="12" customWidth="1"/>
    <col min="4620" max="4620" width="7.85546875" style="12" customWidth="1"/>
    <col min="4621" max="4621" width="9.28515625" style="12" customWidth="1"/>
    <col min="4622" max="4622" width="0" style="12" hidden="1" customWidth="1"/>
    <col min="4623" max="4623" width="8.42578125" style="12" customWidth="1"/>
    <col min="4624" max="4624" width="5.7109375" style="12" customWidth="1"/>
    <col min="4625" max="4625" width="7.7109375" style="12" customWidth="1"/>
    <col min="4626" max="4626" width="8.5703125" style="12" customWidth="1"/>
    <col min="4627" max="4627" width="8.42578125" style="12" customWidth="1"/>
    <col min="4628" max="4628" width="9.140625" style="12" customWidth="1"/>
    <col min="4629" max="4629" width="6" style="12" customWidth="1"/>
    <col min="4630" max="4630" width="7" style="12" customWidth="1"/>
    <col min="4631" max="4631" width="0" style="12" hidden="1" customWidth="1"/>
    <col min="4632" max="4863" width="9.140625" style="12"/>
    <col min="4864" max="4864" width="4.28515625" style="12" customWidth="1"/>
    <col min="4865" max="4865" width="24.5703125" style="12" customWidth="1"/>
    <col min="4866" max="4866" width="7.7109375" style="12" customWidth="1"/>
    <col min="4867" max="4867" width="7" style="12" customWidth="1"/>
    <col min="4868" max="4868" width="9.42578125" style="12" customWidth="1"/>
    <col min="4869" max="4869" width="8" style="12" customWidth="1"/>
    <col min="4870" max="4871" width="7.85546875" style="12" customWidth="1"/>
    <col min="4872" max="4873" width="7" style="12" customWidth="1"/>
    <col min="4874" max="4874" width="6.85546875" style="12" customWidth="1"/>
    <col min="4875" max="4875" width="7.7109375" style="12" customWidth="1"/>
    <col min="4876" max="4876" width="7.85546875" style="12" customWidth="1"/>
    <col min="4877" max="4877" width="9.28515625" style="12" customWidth="1"/>
    <col min="4878" max="4878" width="0" style="12" hidden="1" customWidth="1"/>
    <col min="4879" max="4879" width="8.42578125" style="12" customWidth="1"/>
    <col min="4880" max="4880" width="5.7109375" style="12" customWidth="1"/>
    <col min="4881" max="4881" width="7.7109375" style="12" customWidth="1"/>
    <col min="4882" max="4882" width="8.5703125" style="12" customWidth="1"/>
    <col min="4883" max="4883" width="8.42578125" style="12" customWidth="1"/>
    <col min="4884" max="4884" width="9.140625" style="12" customWidth="1"/>
    <col min="4885" max="4885" width="6" style="12" customWidth="1"/>
    <col min="4886" max="4886" width="7" style="12" customWidth="1"/>
    <col min="4887" max="4887" width="0" style="12" hidden="1" customWidth="1"/>
    <col min="4888" max="5119" width="9.140625" style="12"/>
    <col min="5120" max="5120" width="4.28515625" style="12" customWidth="1"/>
    <col min="5121" max="5121" width="24.5703125" style="12" customWidth="1"/>
    <col min="5122" max="5122" width="7.7109375" style="12" customWidth="1"/>
    <col min="5123" max="5123" width="7" style="12" customWidth="1"/>
    <col min="5124" max="5124" width="9.42578125" style="12" customWidth="1"/>
    <col min="5125" max="5125" width="8" style="12" customWidth="1"/>
    <col min="5126" max="5127" width="7.85546875" style="12" customWidth="1"/>
    <col min="5128" max="5129" width="7" style="12" customWidth="1"/>
    <col min="5130" max="5130" width="6.85546875" style="12" customWidth="1"/>
    <col min="5131" max="5131" width="7.7109375" style="12" customWidth="1"/>
    <col min="5132" max="5132" width="7.85546875" style="12" customWidth="1"/>
    <col min="5133" max="5133" width="9.28515625" style="12" customWidth="1"/>
    <col min="5134" max="5134" width="0" style="12" hidden="1" customWidth="1"/>
    <col min="5135" max="5135" width="8.42578125" style="12" customWidth="1"/>
    <col min="5136" max="5136" width="5.7109375" style="12" customWidth="1"/>
    <col min="5137" max="5137" width="7.7109375" style="12" customWidth="1"/>
    <col min="5138" max="5138" width="8.5703125" style="12" customWidth="1"/>
    <col min="5139" max="5139" width="8.42578125" style="12" customWidth="1"/>
    <col min="5140" max="5140" width="9.140625" style="12" customWidth="1"/>
    <col min="5141" max="5141" width="6" style="12" customWidth="1"/>
    <col min="5142" max="5142" width="7" style="12" customWidth="1"/>
    <col min="5143" max="5143" width="0" style="12" hidden="1" customWidth="1"/>
    <col min="5144" max="5375" width="9.140625" style="12"/>
    <col min="5376" max="5376" width="4.28515625" style="12" customWidth="1"/>
    <col min="5377" max="5377" width="24.5703125" style="12" customWidth="1"/>
    <col min="5378" max="5378" width="7.7109375" style="12" customWidth="1"/>
    <col min="5379" max="5379" width="7" style="12" customWidth="1"/>
    <col min="5380" max="5380" width="9.42578125" style="12" customWidth="1"/>
    <col min="5381" max="5381" width="8" style="12" customWidth="1"/>
    <col min="5382" max="5383" width="7.85546875" style="12" customWidth="1"/>
    <col min="5384" max="5385" width="7" style="12" customWidth="1"/>
    <col min="5386" max="5386" width="6.85546875" style="12" customWidth="1"/>
    <col min="5387" max="5387" width="7.7109375" style="12" customWidth="1"/>
    <col min="5388" max="5388" width="7.85546875" style="12" customWidth="1"/>
    <col min="5389" max="5389" width="9.28515625" style="12" customWidth="1"/>
    <col min="5390" max="5390" width="0" style="12" hidden="1" customWidth="1"/>
    <col min="5391" max="5391" width="8.42578125" style="12" customWidth="1"/>
    <col min="5392" max="5392" width="5.7109375" style="12" customWidth="1"/>
    <col min="5393" max="5393" width="7.7109375" style="12" customWidth="1"/>
    <col min="5394" max="5394" width="8.5703125" style="12" customWidth="1"/>
    <col min="5395" max="5395" width="8.42578125" style="12" customWidth="1"/>
    <col min="5396" max="5396" width="9.140625" style="12" customWidth="1"/>
    <col min="5397" max="5397" width="6" style="12" customWidth="1"/>
    <col min="5398" max="5398" width="7" style="12" customWidth="1"/>
    <col min="5399" max="5399" width="0" style="12" hidden="1" customWidth="1"/>
    <col min="5400" max="5631" width="9.140625" style="12"/>
    <col min="5632" max="5632" width="4.28515625" style="12" customWidth="1"/>
    <col min="5633" max="5633" width="24.5703125" style="12" customWidth="1"/>
    <col min="5634" max="5634" width="7.7109375" style="12" customWidth="1"/>
    <col min="5635" max="5635" width="7" style="12" customWidth="1"/>
    <col min="5636" max="5636" width="9.42578125" style="12" customWidth="1"/>
    <col min="5637" max="5637" width="8" style="12" customWidth="1"/>
    <col min="5638" max="5639" width="7.85546875" style="12" customWidth="1"/>
    <col min="5640" max="5641" width="7" style="12" customWidth="1"/>
    <col min="5642" max="5642" width="6.85546875" style="12" customWidth="1"/>
    <col min="5643" max="5643" width="7.7109375" style="12" customWidth="1"/>
    <col min="5644" max="5644" width="7.85546875" style="12" customWidth="1"/>
    <col min="5645" max="5645" width="9.28515625" style="12" customWidth="1"/>
    <col min="5646" max="5646" width="0" style="12" hidden="1" customWidth="1"/>
    <col min="5647" max="5647" width="8.42578125" style="12" customWidth="1"/>
    <col min="5648" max="5648" width="5.7109375" style="12" customWidth="1"/>
    <col min="5649" max="5649" width="7.7109375" style="12" customWidth="1"/>
    <col min="5650" max="5650" width="8.5703125" style="12" customWidth="1"/>
    <col min="5651" max="5651" width="8.42578125" style="12" customWidth="1"/>
    <col min="5652" max="5652" width="9.140625" style="12" customWidth="1"/>
    <col min="5653" max="5653" width="6" style="12" customWidth="1"/>
    <col min="5654" max="5654" width="7" style="12" customWidth="1"/>
    <col min="5655" max="5655" width="0" style="12" hidden="1" customWidth="1"/>
    <col min="5656" max="5887" width="9.140625" style="12"/>
    <col min="5888" max="5888" width="4.28515625" style="12" customWidth="1"/>
    <col min="5889" max="5889" width="24.5703125" style="12" customWidth="1"/>
    <col min="5890" max="5890" width="7.7109375" style="12" customWidth="1"/>
    <col min="5891" max="5891" width="7" style="12" customWidth="1"/>
    <col min="5892" max="5892" width="9.42578125" style="12" customWidth="1"/>
    <col min="5893" max="5893" width="8" style="12" customWidth="1"/>
    <col min="5894" max="5895" width="7.85546875" style="12" customWidth="1"/>
    <col min="5896" max="5897" width="7" style="12" customWidth="1"/>
    <col min="5898" max="5898" width="6.85546875" style="12" customWidth="1"/>
    <col min="5899" max="5899" width="7.7109375" style="12" customWidth="1"/>
    <col min="5900" max="5900" width="7.85546875" style="12" customWidth="1"/>
    <col min="5901" max="5901" width="9.28515625" style="12" customWidth="1"/>
    <col min="5902" max="5902" width="0" style="12" hidden="1" customWidth="1"/>
    <col min="5903" max="5903" width="8.42578125" style="12" customWidth="1"/>
    <col min="5904" max="5904" width="5.7109375" style="12" customWidth="1"/>
    <col min="5905" max="5905" width="7.7109375" style="12" customWidth="1"/>
    <col min="5906" max="5906" width="8.5703125" style="12" customWidth="1"/>
    <col min="5907" max="5907" width="8.42578125" style="12" customWidth="1"/>
    <col min="5908" max="5908" width="9.140625" style="12" customWidth="1"/>
    <col min="5909" max="5909" width="6" style="12" customWidth="1"/>
    <col min="5910" max="5910" width="7" style="12" customWidth="1"/>
    <col min="5911" max="5911" width="0" style="12" hidden="1" customWidth="1"/>
    <col min="5912" max="6143" width="9.140625" style="12"/>
    <col min="6144" max="6144" width="4.28515625" style="12" customWidth="1"/>
    <col min="6145" max="6145" width="24.5703125" style="12" customWidth="1"/>
    <col min="6146" max="6146" width="7.7109375" style="12" customWidth="1"/>
    <col min="6147" max="6147" width="7" style="12" customWidth="1"/>
    <col min="6148" max="6148" width="9.42578125" style="12" customWidth="1"/>
    <col min="6149" max="6149" width="8" style="12" customWidth="1"/>
    <col min="6150" max="6151" width="7.85546875" style="12" customWidth="1"/>
    <col min="6152" max="6153" width="7" style="12" customWidth="1"/>
    <col min="6154" max="6154" width="6.85546875" style="12" customWidth="1"/>
    <col min="6155" max="6155" width="7.7109375" style="12" customWidth="1"/>
    <col min="6156" max="6156" width="7.85546875" style="12" customWidth="1"/>
    <col min="6157" max="6157" width="9.28515625" style="12" customWidth="1"/>
    <col min="6158" max="6158" width="0" style="12" hidden="1" customWidth="1"/>
    <col min="6159" max="6159" width="8.42578125" style="12" customWidth="1"/>
    <col min="6160" max="6160" width="5.7109375" style="12" customWidth="1"/>
    <col min="6161" max="6161" width="7.7109375" style="12" customWidth="1"/>
    <col min="6162" max="6162" width="8.5703125" style="12" customWidth="1"/>
    <col min="6163" max="6163" width="8.42578125" style="12" customWidth="1"/>
    <col min="6164" max="6164" width="9.140625" style="12" customWidth="1"/>
    <col min="6165" max="6165" width="6" style="12" customWidth="1"/>
    <col min="6166" max="6166" width="7" style="12" customWidth="1"/>
    <col min="6167" max="6167" width="0" style="12" hidden="1" customWidth="1"/>
    <col min="6168" max="6399" width="9.140625" style="12"/>
    <col min="6400" max="6400" width="4.28515625" style="12" customWidth="1"/>
    <col min="6401" max="6401" width="24.5703125" style="12" customWidth="1"/>
    <col min="6402" max="6402" width="7.7109375" style="12" customWidth="1"/>
    <col min="6403" max="6403" width="7" style="12" customWidth="1"/>
    <col min="6404" max="6404" width="9.42578125" style="12" customWidth="1"/>
    <col min="6405" max="6405" width="8" style="12" customWidth="1"/>
    <col min="6406" max="6407" width="7.85546875" style="12" customWidth="1"/>
    <col min="6408" max="6409" width="7" style="12" customWidth="1"/>
    <col min="6410" max="6410" width="6.85546875" style="12" customWidth="1"/>
    <col min="6411" max="6411" width="7.7109375" style="12" customWidth="1"/>
    <col min="6412" max="6412" width="7.85546875" style="12" customWidth="1"/>
    <col min="6413" max="6413" width="9.28515625" style="12" customWidth="1"/>
    <col min="6414" max="6414" width="0" style="12" hidden="1" customWidth="1"/>
    <col min="6415" max="6415" width="8.42578125" style="12" customWidth="1"/>
    <col min="6416" max="6416" width="5.7109375" style="12" customWidth="1"/>
    <col min="6417" max="6417" width="7.7109375" style="12" customWidth="1"/>
    <col min="6418" max="6418" width="8.5703125" style="12" customWidth="1"/>
    <col min="6419" max="6419" width="8.42578125" style="12" customWidth="1"/>
    <col min="6420" max="6420" width="9.140625" style="12" customWidth="1"/>
    <col min="6421" max="6421" width="6" style="12" customWidth="1"/>
    <col min="6422" max="6422" width="7" style="12" customWidth="1"/>
    <col min="6423" max="6423" width="0" style="12" hidden="1" customWidth="1"/>
    <col min="6424" max="6655" width="9.140625" style="12"/>
    <col min="6656" max="6656" width="4.28515625" style="12" customWidth="1"/>
    <col min="6657" max="6657" width="24.5703125" style="12" customWidth="1"/>
    <col min="6658" max="6658" width="7.7109375" style="12" customWidth="1"/>
    <col min="6659" max="6659" width="7" style="12" customWidth="1"/>
    <col min="6660" max="6660" width="9.42578125" style="12" customWidth="1"/>
    <col min="6661" max="6661" width="8" style="12" customWidth="1"/>
    <col min="6662" max="6663" width="7.85546875" style="12" customWidth="1"/>
    <col min="6664" max="6665" width="7" style="12" customWidth="1"/>
    <col min="6666" max="6666" width="6.85546875" style="12" customWidth="1"/>
    <col min="6667" max="6667" width="7.7109375" style="12" customWidth="1"/>
    <col min="6668" max="6668" width="7.85546875" style="12" customWidth="1"/>
    <col min="6669" max="6669" width="9.28515625" style="12" customWidth="1"/>
    <col min="6670" max="6670" width="0" style="12" hidden="1" customWidth="1"/>
    <col min="6671" max="6671" width="8.42578125" style="12" customWidth="1"/>
    <col min="6672" max="6672" width="5.7109375" style="12" customWidth="1"/>
    <col min="6673" max="6673" width="7.7109375" style="12" customWidth="1"/>
    <col min="6674" max="6674" width="8.5703125" style="12" customWidth="1"/>
    <col min="6675" max="6675" width="8.42578125" style="12" customWidth="1"/>
    <col min="6676" max="6676" width="9.140625" style="12" customWidth="1"/>
    <col min="6677" max="6677" width="6" style="12" customWidth="1"/>
    <col min="6678" max="6678" width="7" style="12" customWidth="1"/>
    <col min="6679" max="6679" width="0" style="12" hidden="1" customWidth="1"/>
    <col min="6680" max="6911" width="9.140625" style="12"/>
    <col min="6912" max="6912" width="4.28515625" style="12" customWidth="1"/>
    <col min="6913" max="6913" width="24.5703125" style="12" customWidth="1"/>
    <col min="6914" max="6914" width="7.7109375" style="12" customWidth="1"/>
    <col min="6915" max="6915" width="7" style="12" customWidth="1"/>
    <col min="6916" max="6916" width="9.42578125" style="12" customWidth="1"/>
    <col min="6917" max="6917" width="8" style="12" customWidth="1"/>
    <col min="6918" max="6919" width="7.85546875" style="12" customWidth="1"/>
    <col min="6920" max="6921" width="7" style="12" customWidth="1"/>
    <col min="6922" max="6922" width="6.85546875" style="12" customWidth="1"/>
    <col min="6923" max="6923" width="7.7109375" style="12" customWidth="1"/>
    <col min="6924" max="6924" width="7.85546875" style="12" customWidth="1"/>
    <col min="6925" max="6925" width="9.28515625" style="12" customWidth="1"/>
    <col min="6926" max="6926" width="0" style="12" hidden="1" customWidth="1"/>
    <col min="6927" max="6927" width="8.42578125" style="12" customWidth="1"/>
    <col min="6928" max="6928" width="5.7109375" style="12" customWidth="1"/>
    <col min="6929" max="6929" width="7.7109375" style="12" customWidth="1"/>
    <col min="6930" max="6930" width="8.5703125" style="12" customWidth="1"/>
    <col min="6931" max="6931" width="8.42578125" style="12" customWidth="1"/>
    <col min="6932" max="6932" width="9.140625" style="12" customWidth="1"/>
    <col min="6933" max="6933" width="6" style="12" customWidth="1"/>
    <col min="6934" max="6934" width="7" style="12" customWidth="1"/>
    <col min="6935" max="6935" width="0" style="12" hidden="1" customWidth="1"/>
    <col min="6936" max="7167" width="9.140625" style="12"/>
    <col min="7168" max="7168" width="4.28515625" style="12" customWidth="1"/>
    <col min="7169" max="7169" width="24.5703125" style="12" customWidth="1"/>
    <col min="7170" max="7170" width="7.7109375" style="12" customWidth="1"/>
    <col min="7171" max="7171" width="7" style="12" customWidth="1"/>
    <col min="7172" max="7172" width="9.42578125" style="12" customWidth="1"/>
    <col min="7173" max="7173" width="8" style="12" customWidth="1"/>
    <col min="7174" max="7175" width="7.85546875" style="12" customWidth="1"/>
    <col min="7176" max="7177" width="7" style="12" customWidth="1"/>
    <col min="7178" max="7178" width="6.85546875" style="12" customWidth="1"/>
    <col min="7179" max="7179" width="7.7109375" style="12" customWidth="1"/>
    <col min="7180" max="7180" width="7.85546875" style="12" customWidth="1"/>
    <col min="7181" max="7181" width="9.28515625" style="12" customWidth="1"/>
    <col min="7182" max="7182" width="0" style="12" hidden="1" customWidth="1"/>
    <col min="7183" max="7183" width="8.42578125" style="12" customWidth="1"/>
    <col min="7184" max="7184" width="5.7109375" style="12" customWidth="1"/>
    <col min="7185" max="7185" width="7.7109375" style="12" customWidth="1"/>
    <col min="7186" max="7186" width="8.5703125" style="12" customWidth="1"/>
    <col min="7187" max="7187" width="8.42578125" style="12" customWidth="1"/>
    <col min="7188" max="7188" width="9.140625" style="12" customWidth="1"/>
    <col min="7189" max="7189" width="6" style="12" customWidth="1"/>
    <col min="7190" max="7190" width="7" style="12" customWidth="1"/>
    <col min="7191" max="7191" width="0" style="12" hidden="1" customWidth="1"/>
    <col min="7192" max="7423" width="9.140625" style="12"/>
    <col min="7424" max="7424" width="4.28515625" style="12" customWidth="1"/>
    <col min="7425" max="7425" width="24.5703125" style="12" customWidth="1"/>
    <col min="7426" max="7426" width="7.7109375" style="12" customWidth="1"/>
    <col min="7427" max="7427" width="7" style="12" customWidth="1"/>
    <col min="7428" max="7428" width="9.42578125" style="12" customWidth="1"/>
    <col min="7429" max="7429" width="8" style="12" customWidth="1"/>
    <col min="7430" max="7431" width="7.85546875" style="12" customWidth="1"/>
    <col min="7432" max="7433" width="7" style="12" customWidth="1"/>
    <col min="7434" max="7434" width="6.85546875" style="12" customWidth="1"/>
    <col min="7435" max="7435" width="7.7109375" style="12" customWidth="1"/>
    <col min="7436" max="7436" width="7.85546875" style="12" customWidth="1"/>
    <col min="7437" max="7437" width="9.28515625" style="12" customWidth="1"/>
    <col min="7438" max="7438" width="0" style="12" hidden="1" customWidth="1"/>
    <col min="7439" max="7439" width="8.42578125" style="12" customWidth="1"/>
    <col min="7440" max="7440" width="5.7109375" style="12" customWidth="1"/>
    <col min="7441" max="7441" width="7.7109375" style="12" customWidth="1"/>
    <col min="7442" max="7442" width="8.5703125" style="12" customWidth="1"/>
    <col min="7443" max="7443" width="8.42578125" style="12" customWidth="1"/>
    <col min="7444" max="7444" width="9.140625" style="12" customWidth="1"/>
    <col min="7445" max="7445" width="6" style="12" customWidth="1"/>
    <col min="7446" max="7446" width="7" style="12" customWidth="1"/>
    <col min="7447" max="7447" width="0" style="12" hidden="1" customWidth="1"/>
    <col min="7448" max="7679" width="9.140625" style="12"/>
    <col min="7680" max="7680" width="4.28515625" style="12" customWidth="1"/>
    <col min="7681" max="7681" width="24.5703125" style="12" customWidth="1"/>
    <col min="7682" max="7682" width="7.7109375" style="12" customWidth="1"/>
    <col min="7683" max="7683" width="7" style="12" customWidth="1"/>
    <col min="7684" max="7684" width="9.42578125" style="12" customWidth="1"/>
    <col min="7685" max="7685" width="8" style="12" customWidth="1"/>
    <col min="7686" max="7687" width="7.85546875" style="12" customWidth="1"/>
    <col min="7688" max="7689" width="7" style="12" customWidth="1"/>
    <col min="7690" max="7690" width="6.85546875" style="12" customWidth="1"/>
    <col min="7691" max="7691" width="7.7109375" style="12" customWidth="1"/>
    <col min="7692" max="7692" width="7.85546875" style="12" customWidth="1"/>
    <col min="7693" max="7693" width="9.28515625" style="12" customWidth="1"/>
    <col min="7694" max="7694" width="0" style="12" hidden="1" customWidth="1"/>
    <col min="7695" max="7695" width="8.42578125" style="12" customWidth="1"/>
    <col min="7696" max="7696" width="5.7109375" style="12" customWidth="1"/>
    <col min="7697" max="7697" width="7.7109375" style="12" customWidth="1"/>
    <col min="7698" max="7698" width="8.5703125" style="12" customWidth="1"/>
    <col min="7699" max="7699" width="8.42578125" style="12" customWidth="1"/>
    <col min="7700" max="7700" width="9.140625" style="12" customWidth="1"/>
    <col min="7701" max="7701" width="6" style="12" customWidth="1"/>
    <col min="7702" max="7702" width="7" style="12" customWidth="1"/>
    <col min="7703" max="7703" width="0" style="12" hidden="1" customWidth="1"/>
    <col min="7704" max="7935" width="9.140625" style="12"/>
    <col min="7936" max="7936" width="4.28515625" style="12" customWidth="1"/>
    <col min="7937" max="7937" width="24.5703125" style="12" customWidth="1"/>
    <col min="7938" max="7938" width="7.7109375" style="12" customWidth="1"/>
    <col min="7939" max="7939" width="7" style="12" customWidth="1"/>
    <col min="7940" max="7940" width="9.42578125" style="12" customWidth="1"/>
    <col min="7941" max="7941" width="8" style="12" customWidth="1"/>
    <col min="7942" max="7943" width="7.85546875" style="12" customWidth="1"/>
    <col min="7944" max="7945" width="7" style="12" customWidth="1"/>
    <col min="7946" max="7946" width="6.85546875" style="12" customWidth="1"/>
    <col min="7947" max="7947" width="7.7109375" style="12" customWidth="1"/>
    <col min="7948" max="7948" width="7.85546875" style="12" customWidth="1"/>
    <col min="7949" max="7949" width="9.28515625" style="12" customWidth="1"/>
    <col min="7950" max="7950" width="0" style="12" hidden="1" customWidth="1"/>
    <col min="7951" max="7951" width="8.42578125" style="12" customWidth="1"/>
    <col min="7952" max="7952" width="5.7109375" style="12" customWidth="1"/>
    <col min="7953" max="7953" width="7.7109375" style="12" customWidth="1"/>
    <col min="7954" max="7954" width="8.5703125" style="12" customWidth="1"/>
    <col min="7955" max="7955" width="8.42578125" style="12" customWidth="1"/>
    <col min="7956" max="7956" width="9.140625" style="12" customWidth="1"/>
    <col min="7957" max="7957" width="6" style="12" customWidth="1"/>
    <col min="7958" max="7958" width="7" style="12" customWidth="1"/>
    <col min="7959" max="7959" width="0" style="12" hidden="1" customWidth="1"/>
    <col min="7960" max="8191" width="9.140625" style="12"/>
    <col min="8192" max="8192" width="4.28515625" style="12" customWidth="1"/>
    <col min="8193" max="8193" width="24.5703125" style="12" customWidth="1"/>
    <col min="8194" max="8194" width="7.7109375" style="12" customWidth="1"/>
    <col min="8195" max="8195" width="7" style="12" customWidth="1"/>
    <col min="8196" max="8196" width="9.42578125" style="12" customWidth="1"/>
    <col min="8197" max="8197" width="8" style="12" customWidth="1"/>
    <col min="8198" max="8199" width="7.85546875" style="12" customWidth="1"/>
    <col min="8200" max="8201" width="7" style="12" customWidth="1"/>
    <col min="8202" max="8202" width="6.85546875" style="12" customWidth="1"/>
    <col min="8203" max="8203" width="7.7109375" style="12" customWidth="1"/>
    <col min="8204" max="8204" width="7.85546875" style="12" customWidth="1"/>
    <col min="8205" max="8205" width="9.28515625" style="12" customWidth="1"/>
    <col min="8206" max="8206" width="0" style="12" hidden="1" customWidth="1"/>
    <col min="8207" max="8207" width="8.42578125" style="12" customWidth="1"/>
    <col min="8208" max="8208" width="5.7109375" style="12" customWidth="1"/>
    <col min="8209" max="8209" width="7.7109375" style="12" customWidth="1"/>
    <col min="8210" max="8210" width="8.5703125" style="12" customWidth="1"/>
    <col min="8211" max="8211" width="8.42578125" style="12" customWidth="1"/>
    <col min="8212" max="8212" width="9.140625" style="12" customWidth="1"/>
    <col min="8213" max="8213" width="6" style="12" customWidth="1"/>
    <col min="8214" max="8214" width="7" style="12" customWidth="1"/>
    <col min="8215" max="8215" width="0" style="12" hidden="1" customWidth="1"/>
    <col min="8216" max="8447" width="9.140625" style="12"/>
    <col min="8448" max="8448" width="4.28515625" style="12" customWidth="1"/>
    <col min="8449" max="8449" width="24.5703125" style="12" customWidth="1"/>
    <col min="8450" max="8450" width="7.7109375" style="12" customWidth="1"/>
    <col min="8451" max="8451" width="7" style="12" customWidth="1"/>
    <col min="8452" max="8452" width="9.42578125" style="12" customWidth="1"/>
    <col min="8453" max="8453" width="8" style="12" customWidth="1"/>
    <col min="8454" max="8455" width="7.85546875" style="12" customWidth="1"/>
    <col min="8456" max="8457" width="7" style="12" customWidth="1"/>
    <col min="8458" max="8458" width="6.85546875" style="12" customWidth="1"/>
    <col min="8459" max="8459" width="7.7109375" style="12" customWidth="1"/>
    <col min="8460" max="8460" width="7.85546875" style="12" customWidth="1"/>
    <col min="8461" max="8461" width="9.28515625" style="12" customWidth="1"/>
    <col min="8462" max="8462" width="0" style="12" hidden="1" customWidth="1"/>
    <col min="8463" max="8463" width="8.42578125" style="12" customWidth="1"/>
    <col min="8464" max="8464" width="5.7109375" style="12" customWidth="1"/>
    <col min="8465" max="8465" width="7.7109375" style="12" customWidth="1"/>
    <col min="8466" max="8466" width="8.5703125" style="12" customWidth="1"/>
    <col min="8467" max="8467" width="8.42578125" style="12" customWidth="1"/>
    <col min="8468" max="8468" width="9.140625" style="12" customWidth="1"/>
    <col min="8469" max="8469" width="6" style="12" customWidth="1"/>
    <col min="8470" max="8470" width="7" style="12" customWidth="1"/>
    <col min="8471" max="8471" width="0" style="12" hidden="1" customWidth="1"/>
    <col min="8472" max="8703" width="9.140625" style="12"/>
    <col min="8704" max="8704" width="4.28515625" style="12" customWidth="1"/>
    <col min="8705" max="8705" width="24.5703125" style="12" customWidth="1"/>
    <col min="8706" max="8706" width="7.7109375" style="12" customWidth="1"/>
    <col min="8707" max="8707" width="7" style="12" customWidth="1"/>
    <col min="8708" max="8708" width="9.42578125" style="12" customWidth="1"/>
    <col min="8709" max="8709" width="8" style="12" customWidth="1"/>
    <col min="8710" max="8711" width="7.85546875" style="12" customWidth="1"/>
    <col min="8712" max="8713" width="7" style="12" customWidth="1"/>
    <col min="8714" max="8714" width="6.85546875" style="12" customWidth="1"/>
    <col min="8715" max="8715" width="7.7109375" style="12" customWidth="1"/>
    <col min="8716" max="8716" width="7.85546875" style="12" customWidth="1"/>
    <col min="8717" max="8717" width="9.28515625" style="12" customWidth="1"/>
    <col min="8718" max="8718" width="0" style="12" hidden="1" customWidth="1"/>
    <col min="8719" max="8719" width="8.42578125" style="12" customWidth="1"/>
    <col min="8720" max="8720" width="5.7109375" style="12" customWidth="1"/>
    <col min="8721" max="8721" width="7.7109375" style="12" customWidth="1"/>
    <col min="8722" max="8722" width="8.5703125" style="12" customWidth="1"/>
    <col min="8723" max="8723" width="8.42578125" style="12" customWidth="1"/>
    <col min="8724" max="8724" width="9.140625" style="12" customWidth="1"/>
    <col min="8725" max="8725" width="6" style="12" customWidth="1"/>
    <col min="8726" max="8726" width="7" style="12" customWidth="1"/>
    <col min="8727" max="8727" width="0" style="12" hidden="1" customWidth="1"/>
    <col min="8728" max="8959" width="9.140625" style="12"/>
    <col min="8960" max="8960" width="4.28515625" style="12" customWidth="1"/>
    <col min="8961" max="8961" width="24.5703125" style="12" customWidth="1"/>
    <col min="8962" max="8962" width="7.7109375" style="12" customWidth="1"/>
    <col min="8963" max="8963" width="7" style="12" customWidth="1"/>
    <col min="8964" max="8964" width="9.42578125" style="12" customWidth="1"/>
    <col min="8965" max="8965" width="8" style="12" customWidth="1"/>
    <col min="8966" max="8967" width="7.85546875" style="12" customWidth="1"/>
    <col min="8968" max="8969" width="7" style="12" customWidth="1"/>
    <col min="8970" max="8970" width="6.85546875" style="12" customWidth="1"/>
    <col min="8971" max="8971" width="7.7109375" style="12" customWidth="1"/>
    <col min="8972" max="8972" width="7.85546875" style="12" customWidth="1"/>
    <col min="8973" max="8973" width="9.28515625" style="12" customWidth="1"/>
    <col min="8974" max="8974" width="0" style="12" hidden="1" customWidth="1"/>
    <col min="8975" max="8975" width="8.42578125" style="12" customWidth="1"/>
    <col min="8976" max="8976" width="5.7109375" style="12" customWidth="1"/>
    <col min="8977" max="8977" width="7.7109375" style="12" customWidth="1"/>
    <col min="8978" max="8978" width="8.5703125" style="12" customWidth="1"/>
    <col min="8979" max="8979" width="8.42578125" style="12" customWidth="1"/>
    <col min="8980" max="8980" width="9.140625" style="12" customWidth="1"/>
    <col min="8981" max="8981" width="6" style="12" customWidth="1"/>
    <col min="8982" max="8982" width="7" style="12" customWidth="1"/>
    <col min="8983" max="8983" width="0" style="12" hidden="1" customWidth="1"/>
    <col min="8984" max="9215" width="9.140625" style="12"/>
    <col min="9216" max="9216" width="4.28515625" style="12" customWidth="1"/>
    <col min="9217" max="9217" width="24.5703125" style="12" customWidth="1"/>
    <col min="9218" max="9218" width="7.7109375" style="12" customWidth="1"/>
    <col min="9219" max="9219" width="7" style="12" customWidth="1"/>
    <col min="9220" max="9220" width="9.42578125" style="12" customWidth="1"/>
    <col min="9221" max="9221" width="8" style="12" customWidth="1"/>
    <col min="9222" max="9223" width="7.85546875" style="12" customWidth="1"/>
    <col min="9224" max="9225" width="7" style="12" customWidth="1"/>
    <col min="9226" max="9226" width="6.85546875" style="12" customWidth="1"/>
    <col min="9227" max="9227" width="7.7109375" style="12" customWidth="1"/>
    <col min="9228" max="9228" width="7.85546875" style="12" customWidth="1"/>
    <col min="9229" max="9229" width="9.28515625" style="12" customWidth="1"/>
    <col min="9230" max="9230" width="0" style="12" hidden="1" customWidth="1"/>
    <col min="9231" max="9231" width="8.42578125" style="12" customWidth="1"/>
    <col min="9232" max="9232" width="5.7109375" style="12" customWidth="1"/>
    <col min="9233" max="9233" width="7.7109375" style="12" customWidth="1"/>
    <col min="9234" max="9234" width="8.5703125" style="12" customWidth="1"/>
    <col min="9235" max="9235" width="8.42578125" style="12" customWidth="1"/>
    <col min="9236" max="9236" width="9.140625" style="12" customWidth="1"/>
    <col min="9237" max="9237" width="6" style="12" customWidth="1"/>
    <col min="9238" max="9238" width="7" style="12" customWidth="1"/>
    <col min="9239" max="9239" width="0" style="12" hidden="1" customWidth="1"/>
    <col min="9240" max="9471" width="9.140625" style="12"/>
    <col min="9472" max="9472" width="4.28515625" style="12" customWidth="1"/>
    <col min="9473" max="9473" width="24.5703125" style="12" customWidth="1"/>
    <col min="9474" max="9474" width="7.7109375" style="12" customWidth="1"/>
    <col min="9475" max="9475" width="7" style="12" customWidth="1"/>
    <col min="9476" max="9476" width="9.42578125" style="12" customWidth="1"/>
    <col min="9477" max="9477" width="8" style="12" customWidth="1"/>
    <col min="9478" max="9479" width="7.85546875" style="12" customWidth="1"/>
    <col min="9480" max="9481" width="7" style="12" customWidth="1"/>
    <col min="9482" max="9482" width="6.85546875" style="12" customWidth="1"/>
    <col min="9483" max="9483" width="7.7109375" style="12" customWidth="1"/>
    <col min="9484" max="9484" width="7.85546875" style="12" customWidth="1"/>
    <col min="9485" max="9485" width="9.28515625" style="12" customWidth="1"/>
    <col min="9486" max="9486" width="0" style="12" hidden="1" customWidth="1"/>
    <col min="9487" max="9487" width="8.42578125" style="12" customWidth="1"/>
    <col min="9488" max="9488" width="5.7109375" style="12" customWidth="1"/>
    <col min="9489" max="9489" width="7.7109375" style="12" customWidth="1"/>
    <col min="9490" max="9490" width="8.5703125" style="12" customWidth="1"/>
    <col min="9491" max="9491" width="8.42578125" style="12" customWidth="1"/>
    <col min="9492" max="9492" width="9.140625" style="12" customWidth="1"/>
    <col min="9493" max="9493" width="6" style="12" customWidth="1"/>
    <col min="9494" max="9494" width="7" style="12" customWidth="1"/>
    <col min="9495" max="9495" width="0" style="12" hidden="1" customWidth="1"/>
    <col min="9496" max="9727" width="9.140625" style="12"/>
    <col min="9728" max="9728" width="4.28515625" style="12" customWidth="1"/>
    <col min="9729" max="9729" width="24.5703125" style="12" customWidth="1"/>
    <col min="9730" max="9730" width="7.7109375" style="12" customWidth="1"/>
    <col min="9731" max="9731" width="7" style="12" customWidth="1"/>
    <col min="9732" max="9732" width="9.42578125" style="12" customWidth="1"/>
    <col min="9733" max="9733" width="8" style="12" customWidth="1"/>
    <col min="9734" max="9735" width="7.85546875" style="12" customWidth="1"/>
    <col min="9736" max="9737" width="7" style="12" customWidth="1"/>
    <col min="9738" max="9738" width="6.85546875" style="12" customWidth="1"/>
    <col min="9739" max="9739" width="7.7109375" style="12" customWidth="1"/>
    <col min="9740" max="9740" width="7.85546875" style="12" customWidth="1"/>
    <col min="9741" max="9741" width="9.28515625" style="12" customWidth="1"/>
    <col min="9742" max="9742" width="0" style="12" hidden="1" customWidth="1"/>
    <col min="9743" max="9743" width="8.42578125" style="12" customWidth="1"/>
    <col min="9744" max="9744" width="5.7109375" style="12" customWidth="1"/>
    <col min="9745" max="9745" width="7.7109375" style="12" customWidth="1"/>
    <col min="9746" max="9746" width="8.5703125" style="12" customWidth="1"/>
    <col min="9747" max="9747" width="8.42578125" style="12" customWidth="1"/>
    <col min="9748" max="9748" width="9.140625" style="12" customWidth="1"/>
    <col min="9749" max="9749" width="6" style="12" customWidth="1"/>
    <col min="9750" max="9750" width="7" style="12" customWidth="1"/>
    <col min="9751" max="9751" width="0" style="12" hidden="1" customWidth="1"/>
    <col min="9752" max="9983" width="9.140625" style="12"/>
    <col min="9984" max="9984" width="4.28515625" style="12" customWidth="1"/>
    <col min="9985" max="9985" width="24.5703125" style="12" customWidth="1"/>
    <col min="9986" max="9986" width="7.7109375" style="12" customWidth="1"/>
    <col min="9987" max="9987" width="7" style="12" customWidth="1"/>
    <col min="9988" max="9988" width="9.42578125" style="12" customWidth="1"/>
    <col min="9989" max="9989" width="8" style="12" customWidth="1"/>
    <col min="9990" max="9991" width="7.85546875" style="12" customWidth="1"/>
    <col min="9992" max="9993" width="7" style="12" customWidth="1"/>
    <col min="9994" max="9994" width="6.85546875" style="12" customWidth="1"/>
    <col min="9995" max="9995" width="7.7109375" style="12" customWidth="1"/>
    <col min="9996" max="9996" width="7.85546875" style="12" customWidth="1"/>
    <col min="9997" max="9997" width="9.28515625" style="12" customWidth="1"/>
    <col min="9998" max="9998" width="0" style="12" hidden="1" customWidth="1"/>
    <col min="9999" max="9999" width="8.42578125" style="12" customWidth="1"/>
    <col min="10000" max="10000" width="5.7109375" style="12" customWidth="1"/>
    <col min="10001" max="10001" width="7.7109375" style="12" customWidth="1"/>
    <col min="10002" max="10002" width="8.5703125" style="12" customWidth="1"/>
    <col min="10003" max="10003" width="8.42578125" style="12" customWidth="1"/>
    <col min="10004" max="10004" width="9.140625" style="12" customWidth="1"/>
    <col min="10005" max="10005" width="6" style="12" customWidth="1"/>
    <col min="10006" max="10006" width="7" style="12" customWidth="1"/>
    <col min="10007" max="10007" width="0" style="12" hidden="1" customWidth="1"/>
    <col min="10008" max="10239" width="9.140625" style="12"/>
    <col min="10240" max="10240" width="4.28515625" style="12" customWidth="1"/>
    <col min="10241" max="10241" width="24.5703125" style="12" customWidth="1"/>
    <col min="10242" max="10242" width="7.7109375" style="12" customWidth="1"/>
    <col min="10243" max="10243" width="7" style="12" customWidth="1"/>
    <col min="10244" max="10244" width="9.42578125" style="12" customWidth="1"/>
    <col min="10245" max="10245" width="8" style="12" customWidth="1"/>
    <col min="10246" max="10247" width="7.85546875" style="12" customWidth="1"/>
    <col min="10248" max="10249" width="7" style="12" customWidth="1"/>
    <col min="10250" max="10250" width="6.85546875" style="12" customWidth="1"/>
    <col min="10251" max="10251" width="7.7109375" style="12" customWidth="1"/>
    <col min="10252" max="10252" width="7.85546875" style="12" customWidth="1"/>
    <col min="10253" max="10253" width="9.28515625" style="12" customWidth="1"/>
    <col min="10254" max="10254" width="0" style="12" hidden="1" customWidth="1"/>
    <col min="10255" max="10255" width="8.42578125" style="12" customWidth="1"/>
    <col min="10256" max="10256" width="5.7109375" style="12" customWidth="1"/>
    <col min="10257" max="10257" width="7.7109375" style="12" customWidth="1"/>
    <col min="10258" max="10258" width="8.5703125" style="12" customWidth="1"/>
    <col min="10259" max="10259" width="8.42578125" style="12" customWidth="1"/>
    <col min="10260" max="10260" width="9.140625" style="12" customWidth="1"/>
    <col min="10261" max="10261" width="6" style="12" customWidth="1"/>
    <col min="10262" max="10262" width="7" style="12" customWidth="1"/>
    <col min="10263" max="10263" width="0" style="12" hidden="1" customWidth="1"/>
    <col min="10264" max="10495" width="9.140625" style="12"/>
    <col min="10496" max="10496" width="4.28515625" style="12" customWidth="1"/>
    <col min="10497" max="10497" width="24.5703125" style="12" customWidth="1"/>
    <col min="10498" max="10498" width="7.7109375" style="12" customWidth="1"/>
    <col min="10499" max="10499" width="7" style="12" customWidth="1"/>
    <col min="10500" max="10500" width="9.42578125" style="12" customWidth="1"/>
    <col min="10501" max="10501" width="8" style="12" customWidth="1"/>
    <col min="10502" max="10503" width="7.85546875" style="12" customWidth="1"/>
    <col min="10504" max="10505" width="7" style="12" customWidth="1"/>
    <col min="10506" max="10506" width="6.85546875" style="12" customWidth="1"/>
    <col min="10507" max="10507" width="7.7109375" style="12" customWidth="1"/>
    <col min="10508" max="10508" width="7.85546875" style="12" customWidth="1"/>
    <col min="10509" max="10509" width="9.28515625" style="12" customWidth="1"/>
    <col min="10510" max="10510" width="0" style="12" hidden="1" customWidth="1"/>
    <col min="10511" max="10511" width="8.42578125" style="12" customWidth="1"/>
    <col min="10512" max="10512" width="5.7109375" style="12" customWidth="1"/>
    <col min="10513" max="10513" width="7.7109375" style="12" customWidth="1"/>
    <col min="10514" max="10514" width="8.5703125" style="12" customWidth="1"/>
    <col min="10515" max="10515" width="8.42578125" style="12" customWidth="1"/>
    <col min="10516" max="10516" width="9.140625" style="12" customWidth="1"/>
    <col min="10517" max="10517" width="6" style="12" customWidth="1"/>
    <col min="10518" max="10518" width="7" style="12" customWidth="1"/>
    <col min="10519" max="10519" width="0" style="12" hidden="1" customWidth="1"/>
    <col min="10520" max="10751" width="9.140625" style="12"/>
    <col min="10752" max="10752" width="4.28515625" style="12" customWidth="1"/>
    <col min="10753" max="10753" width="24.5703125" style="12" customWidth="1"/>
    <col min="10754" max="10754" width="7.7109375" style="12" customWidth="1"/>
    <col min="10755" max="10755" width="7" style="12" customWidth="1"/>
    <col min="10756" max="10756" width="9.42578125" style="12" customWidth="1"/>
    <col min="10757" max="10757" width="8" style="12" customWidth="1"/>
    <col min="10758" max="10759" width="7.85546875" style="12" customWidth="1"/>
    <col min="10760" max="10761" width="7" style="12" customWidth="1"/>
    <col min="10762" max="10762" width="6.85546875" style="12" customWidth="1"/>
    <col min="10763" max="10763" width="7.7109375" style="12" customWidth="1"/>
    <col min="10764" max="10764" width="7.85546875" style="12" customWidth="1"/>
    <col min="10765" max="10765" width="9.28515625" style="12" customWidth="1"/>
    <col min="10766" max="10766" width="0" style="12" hidden="1" customWidth="1"/>
    <col min="10767" max="10767" width="8.42578125" style="12" customWidth="1"/>
    <col min="10768" max="10768" width="5.7109375" style="12" customWidth="1"/>
    <col min="10769" max="10769" width="7.7109375" style="12" customWidth="1"/>
    <col min="10770" max="10770" width="8.5703125" style="12" customWidth="1"/>
    <col min="10771" max="10771" width="8.42578125" style="12" customWidth="1"/>
    <col min="10772" max="10772" width="9.140625" style="12" customWidth="1"/>
    <col min="10773" max="10773" width="6" style="12" customWidth="1"/>
    <col min="10774" max="10774" width="7" style="12" customWidth="1"/>
    <col min="10775" max="10775" width="0" style="12" hidden="1" customWidth="1"/>
    <col min="10776" max="11007" width="9.140625" style="12"/>
    <col min="11008" max="11008" width="4.28515625" style="12" customWidth="1"/>
    <col min="11009" max="11009" width="24.5703125" style="12" customWidth="1"/>
    <col min="11010" max="11010" width="7.7109375" style="12" customWidth="1"/>
    <col min="11011" max="11011" width="7" style="12" customWidth="1"/>
    <col min="11012" max="11012" width="9.42578125" style="12" customWidth="1"/>
    <col min="11013" max="11013" width="8" style="12" customWidth="1"/>
    <col min="11014" max="11015" width="7.85546875" style="12" customWidth="1"/>
    <col min="11016" max="11017" width="7" style="12" customWidth="1"/>
    <col min="11018" max="11018" width="6.85546875" style="12" customWidth="1"/>
    <col min="11019" max="11019" width="7.7109375" style="12" customWidth="1"/>
    <col min="11020" max="11020" width="7.85546875" style="12" customWidth="1"/>
    <col min="11021" max="11021" width="9.28515625" style="12" customWidth="1"/>
    <col min="11022" max="11022" width="0" style="12" hidden="1" customWidth="1"/>
    <col min="11023" max="11023" width="8.42578125" style="12" customWidth="1"/>
    <col min="11024" max="11024" width="5.7109375" style="12" customWidth="1"/>
    <col min="11025" max="11025" width="7.7109375" style="12" customWidth="1"/>
    <col min="11026" max="11026" width="8.5703125" style="12" customWidth="1"/>
    <col min="11027" max="11027" width="8.42578125" style="12" customWidth="1"/>
    <col min="11028" max="11028" width="9.140625" style="12" customWidth="1"/>
    <col min="11029" max="11029" width="6" style="12" customWidth="1"/>
    <col min="11030" max="11030" width="7" style="12" customWidth="1"/>
    <col min="11031" max="11031" width="0" style="12" hidden="1" customWidth="1"/>
    <col min="11032" max="11263" width="9.140625" style="12"/>
    <col min="11264" max="11264" width="4.28515625" style="12" customWidth="1"/>
    <col min="11265" max="11265" width="24.5703125" style="12" customWidth="1"/>
    <col min="11266" max="11266" width="7.7109375" style="12" customWidth="1"/>
    <col min="11267" max="11267" width="7" style="12" customWidth="1"/>
    <col min="11268" max="11268" width="9.42578125" style="12" customWidth="1"/>
    <col min="11269" max="11269" width="8" style="12" customWidth="1"/>
    <col min="11270" max="11271" width="7.85546875" style="12" customWidth="1"/>
    <col min="11272" max="11273" width="7" style="12" customWidth="1"/>
    <col min="11274" max="11274" width="6.85546875" style="12" customWidth="1"/>
    <col min="11275" max="11275" width="7.7109375" style="12" customWidth="1"/>
    <col min="11276" max="11276" width="7.85546875" style="12" customWidth="1"/>
    <col min="11277" max="11277" width="9.28515625" style="12" customWidth="1"/>
    <col min="11278" max="11278" width="0" style="12" hidden="1" customWidth="1"/>
    <col min="11279" max="11279" width="8.42578125" style="12" customWidth="1"/>
    <col min="11280" max="11280" width="5.7109375" style="12" customWidth="1"/>
    <col min="11281" max="11281" width="7.7109375" style="12" customWidth="1"/>
    <col min="11282" max="11282" width="8.5703125" style="12" customWidth="1"/>
    <col min="11283" max="11283" width="8.42578125" style="12" customWidth="1"/>
    <col min="11284" max="11284" width="9.140625" style="12" customWidth="1"/>
    <col min="11285" max="11285" width="6" style="12" customWidth="1"/>
    <col min="11286" max="11286" width="7" style="12" customWidth="1"/>
    <col min="11287" max="11287" width="0" style="12" hidden="1" customWidth="1"/>
    <col min="11288" max="11519" width="9.140625" style="12"/>
    <col min="11520" max="11520" width="4.28515625" style="12" customWidth="1"/>
    <col min="11521" max="11521" width="24.5703125" style="12" customWidth="1"/>
    <col min="11522" max="11522" width="7.7109375" style="12" customWidth="1"/>
    <col min="11523" max="11523" width="7" style="12" customWidth="1"/>
    <col min="11524" max="11524" width="9.42578125" style="12" customWidth="1"/>
    <col min="11525" max="11525" width="8" style="12" customWidth="1"/>
    <col min="11526" max="11527" width="7.85546875" style="12" customWidth="1"/>
    <col min="11528" max="11529" width="7" style="12" customWidth="1"/>
    <col min="11530" max="11530" width="6.85546875" style="12" customWidth="1"/>
    <col min="11531" max="11531" width="7.7109375" style="12" customWidth="1"/>
    <col min="11532" max="11532" width="7.85546875" style="12" customWidth="1"/>
    <col min="11533" max="11533" width="9.28515625" style="12" customWidth="1"/>
    <col min="11534" max="11534" width="0" style="12" hidden="1" customWidth="1"/>
    <col min="11535" max="11535" width="8.42578125" style="12" customWidth="1"/>
    <col min="11536" max="11536" width="5.7109375" style="12" customWidth="1"/>
    <col min="11537" max="11537" width="7.7109375" style="12" customWidth="1"/>
    <col min="11538" max="11538" width="8.5703125" style="12" customWidth="1"/>
    <col min="11539" max="11539" width="8.42578125" style="12" customWidth="1"/>
    <col min="11540" max="11540" width="9.140625" style="12" customWidth="1"/>
    <col min="11541" max="11541" width="6" style="12" customWidth="1"/>
    <col min="11542" max="11542" width="7" style="12" customWidth="1"/>
    <col min="11543" max="11543" width="0" style="12" hidden="1" customWidth="1"/>
    <col min="11544" max="11775" width="9.140625" style="12"/>
    <col min="11776" max="11776" width="4.28515625" style="12" customWidth="1"/>
    <col min="11777" max="11777" width="24.5703125" style="12" customWidth="1"/>
    <col min="11778" max="11778" width="7.7109375" style="12" customWidth="1"/>
    <col min="11779" max="11779" width="7" style="12" customWidth="1"/>
    <col min="11780" max="11780" width="9.42578125" style="12" customWidth="1"/>
    <col min="11781" max="11781" width="8" style="12" customWidth="1"/>
    <col min="11782" max="11783" width="7.85546875" style="12" customWidth="1"/>
    <col min="11784" max="11785" width="7" style="12" customWidth="1"/>
    <col min="11786" max="11786" width="6.85546875" style="12" customWidth="1"/>
    <col min="11787" max="11787" width="7.7109375" style="12" customWidth="1"/>
    <col min="11788" max="11788" width="7.85546875" style="12" customWidth="1"/>
    <col min="11789" max="11789" width="9.28515625" style="12" customWidth="1"/>
    <col min="11790" max="11790" width="0" style="12" hidden="1" customWidth="1"/>
    <col min="11791" max="11791" width="8.42578125" style="12" customWidth="1"/>
    <col min="11792" max="11792" width="5.7109375" style="12" customWidth="1"/>
    <col min="11793" max="11793" width="7.7109375" style="12" customWidth="1"/>
    <col min="11794" max="11794" width="8.5703125" style="12" customWidth="1"/>
    <col min="11795" max="11795" width="8.42578125" style="12" customWidth="1"/>
    <col min="11796" max="11796" width="9.140625" style="12" customWidth="1"/>
    <col min="11797" max="11797" width="6" style="12" customWidth="1"/>
    <col min="11798" max="11798" width="7" style="12" customWidth="1"/>
    <col min="11799" max="11799" width="0" style="12" hidden="1" customWidth="1"/>
    <col min="11800" max="12031" width="9.140625" style="12"/>
    <col min="12032" max="12032" width="4.28515625" style="12" customWidth="1"/>
    <col min="12033" max="12033" width="24.5703125" style="12" customWidth="1"/>
    <col min="12034" max="12034" width="7.7109375" style="12" customWidth="1"/>
    <col min="12035" max="12035" width="7" style="12" customWidth="1"/>
    <col min="12036" max="12036" width="9.42578125" style="12" customWidth="1"/>
    <col min="12037" max="12037" width="8" style="12" customWidth="1"/>
    <col min="12038" max="12039" width="7.85546875" style="12" customWidth="1"/>
    <col min="12040" max="12041" width="7" style="12" customWidth="1"/>
    <col min="12042" max="12042" width="6.85546875" style="12" customWidth="1"/>
    <col min="12043" max="12043" width="7.7109375" style="12" customWidth="1"/>
    <col min="12044" max="12044" width="7.85546875" style="12" customWidth="1"/>
    <col min="12045" max="12045" width="9.28515625" style="12" customWidth="1"/>
    <col min="12046" max="12046" width="0" style="12" hidden="1" customWidth="1"/>
    <col min="12047" max="12047" width="8.42578125" style="12" customWidth="1"/>
    <col min="12048" max="12048" width="5.7109375" style="12" customWidth="1"/>
    <col min="12049" max="12049" width="7.7109375" style="12" customWidth="1"/>
    <col min="12050" max="12050" width="8.5703125" style="12" customWidth="1"/>
    <col min="12051" max="12051" width="8.42578125" style="12" customWidth="1"/>
    <col min="12052" max="12052" width="9.140625" style="12" customWidth="1"/>
    <col min="12053" max="12053" width="6" style="12" customWidth="1"/>
    <col min="12054" max="12054" width="7" style="12" customWidth="1"/>
    <col min="12055" max="12055" width="0" style="12" hidden="1" customWidth="1"/>
    <col min="12056" max="12287" width="9.140625" style="12"/>
    <col min="12288" max="12288" width="4.28515625" style="12" customWidth="1"/>
    <col min="12289" max="12289" width="24.5703125" style="12" customWidth="1"/>
    <col min="12290" max="12290" width="7.7109375" style="12" customWidth="1"/>
    <col min="12291" max="12291" width="7" style="12" customWidth="1"/>
    <col min="12292" max="12292" width="9.42578125" style="12" customWidth="1"/>
    <col min="12293" max="12293" width="8" style="12" customWidth="1"/>
    <col min="12294" max="12295" width="7.85546875" style="12" customWidth="1"/>
    <col min="12296" max="12297" width="7" style="12" customWidth="1"/>
    <col min="12298" max="12298" width="6.85546875" style="12" customWidth="1"/>
    <col min="12299" max="12299" width="7.7109375" style="12" customWidth="1"/>
    <col min="12300" max="12300" width="7.85546875" style="12" customWidth="1"/>
    <col min="12301" max="12301" width="9.28515625" style="12" customWidth="1"/>
    <col min="12302" max="12302" width="0" style="12" hidden="1" customWidth="1"/>
    <col min="12303" max="12303" width="8.42578125" style="12" customWidth="1"/>
    <col min="12304" max="12304" width="5.7109375" style="12" customWidth="1"/>
    <col min="12305" max="12305" width="7.7109375" style="12" customWidth="1"/>
    <col min="12306" max="12306" width="8.5703125" style="12" customWidth="1"/>
    <col min="12307" max="12307" width="8.42578125" style="12" customWidth="1"/>
    <col min="12308" max="12308" width="9.140625" style="12" customWidth="1"/>
    <col min="12309" max="12309" width="6" style="12" customWidth="1"/>
    <col min="12310" max="12310" width="7" style="12" customWidth="1"/>
    <col min="12311" max="12311" width="0" style="12" hidden="1" customWidth="1"/>
    <col min="12312" max="12543" width="9.140625" style="12"/>
    <col min="12544" max="12544" width="4.28515625" style="12" customWidth="1"/>
    <col min="12545" max="12545" width="24.5703125" style="12" customWidth="1"/>
    <col min="12546" max="12546" width="7.7109375" style="12" customWidth="1"/>
    <col min="12547" max="12547" width="7" style="12" customWidth="1"/>
    <col min="12548" max="12548" width="9.42578125" style="12" customWidth="1"/>
    <col min="12549" max="12549" width="8" style="12" customWidth="1"/>
    <col min="12550" max="12551" width="7.85546875" style="12" customWidth="1"/>
    <col min="12552" max="12553" width="7" style="12" customWidth="1"/>
    <col min="12554" max="12554" width="6.85546875" style="12" customWidth="1"/>
    <col min="12555" max="12555" width="7.7109375" style="12" customWidth="1"/>
    <col min="12556" max="12556" width="7.85546875" style="12" customWidth="1"/>
    <col min="12557" max="12557" width="9.28515625" style="12" customWidth="1"/>
    <col min="12558" max="12558" width="0" style="12" hidden="1" customWidth="1"/>
    <col min="12559" max="12559" width="8.42578125" style="12" customWidth="1"/>
    <col min="12560" max="12560" width="5.7109375" style="12" customWidth="1"/>
    <col min="12561" max="12561" width="7.7109375" style="12" customWidth="1"/>
    <col min="12562" max="12562" width="8.5703125" style="12" customWidth="1"/>
    <col min="12563" max="12563" width="8.42578125" style="12" customWidth="1"/>
    <col min="12564" max="12564" width="9.140625" style="12" customWidth="1"/>
    <col min="12565" max="12565" width="6" style="12" customWidth="1"/>
    <col min="12566" max="12566" width="7" style="12" customWidth="1"/>
    <col min="12567" max="12567" width="0" style="12" hidden="1" customWidth="1"/>
    <col min="12568" max="12799" width="9.140625" style="12"/>
    <col min="12800" max="12800" width="4.28515625" style="12" customWidth="1"/>
    <col min="12801" max="12801" width="24.5703125" style="12" customWidth="1"/>
    <col min="12802" max="12802" width="7.7109375" style="12" customWidth="1"/>
    <col min="12803" max="12803" width="7" style="12" customWidth="1"/>
    <col min="12804" max="12804" width="9.42578125" style="12" customWidth="1"/>
    <col min="12805" max="12805" width="8" style="12" customWidth="1"/>
    <col min="12806" max="12807" width="7.85546875" style="12" customWidth="1"/>
    <col min="12808" max="12809" width="7" style="12" customWidth="1"/>
    <col min="12810" max="12810" width="6.85546875" style="12" customWidth="1"/>
    <col min="12811" max="12811" width="7.7109375" style="12" customWidth="1"/>
    <col min="12812" max="12812" width="7.85546875" style="12" customWidth="1"/>
    <col min="12813" max="12813" width="9.28515625" style="12" customWidth="1"/>
    <col min="12814" max="12814" width="0" style="12" hidden="1" customWidth="1"/>
    <col min="12815" max="12815" width="8.42578125" style="12" customWidth="1"/>
    <col min="12816" max="12816" width="5.7109375" style="12" customWidth="1"/>
    <col min="12817" max="12817" width="7.7109375" style="12" customWidth="1"/>
    <col min="12818" max="12818" width="8.5703125" style="12" customWidth="1"/>
    <col min="12819" max="12819" width="8.42578125" style="12" customWidth="1"/>
    <col min="12820" max="12820" width="9.140625" style="12" customWidth="1"/>
    <col min="12821" max="12821" width="6" style="12" customWidth="1"/>
    <col min="12822" max="12822" width="7" style="12" customWidth="1"/>
    <col min="12823" max="12823" width="0" style="12" hidden="1" customWidth="1"/>
    <col min="12824" max="13055" width="9.140625" style="12"/>
    <col min="13056" max="13056" width="4.28515625" style="12" customWidth="1"/>
    <col min="13057" max="13057" width="24.5703125" style="12" customWidth="1"/>
    <col min="13058" max="13058" width="7.7109375" style="12" customWidth="1"/>
    <col min="13059" max="13059" width="7" style="12" customWidth="1"/>
    <col min="13060" max="13060" width="9.42578125" style="12" customWidth="1"/>
    <col min="13061" max="13061" width="8" style="12" customWidth="1"/>
    <col min="13062" max="13063" width="7.85546875" style="12" customWidth="1"/>
    <col min="13064" max="13065" width="7" style="12" customWidth="1"/>
    <col min="13066" max="13066" width="6.85546875" style="12" customWidth="1"/>
    <col min="13067" max="13067" width="7.7109375" style="12" customWidth="1"/>
    <col min="13068" max="13068" width="7.85546875" style="12" customWidth="1"/>
    <col min="13069" max="13069" width="9.28515625" style="12" customWidth="1"/>
    <col min="13070" max="13070" width="0" style="12" hidden="1" customWidth="1"/>
    <col min="13071" max="13071" width="8.42578125" style="12" customWidth="1"/>
    <col min="13072" max="13072" width="5.7109375" style="12" customWidth="1"/>
    <col min="13073" max="13073" width="7.7109375" style="12" customWidth="1"/>
    <col min="13074" max="13074" width="8.5703125" style="12" customWidth="1"/>
    <col min="13075" max="13075" width="8.42578125" style="12" customWidth="1"/>
    <col min="13076" max="13076" width="9.140625" style="12" customWidth="1"/>
    <col min="13077" max="13077" width="6" style="12" customWidth="1"/>
    <col min="13078" max="13078" width="7" style="12" customWidth="1"/>
    <col min="13079" max="13079" width="0" style="12" hidden="1" customWidth="1"/>
    <col min="13080" max="13311" width="9.140625" style="12"/>
    <col min="13312" max="13312" width="4.28515625" style="12" customWidth="1"/>
    <col min="13313" max="13313" width="24.5703125" style="12" customWidth="1"/>
    <col min="13314" max="13314" width="7.7109375" style="12" customWidth="1"/>
    <col min="13315" max="13315" width="7" style="12" customWidth="1"/>
    <col min="13316" max="13316" width="9.42578125" style="12" customWidth="1"/>
    <col min="13317" max="13317" width="8" style="12" customWidth="1"/>
    <col min="13318" max="13319" width="7.85546875" style="12" customWidth="1"/>
    <col min="13320" max="13321" width="7" style="12" customWidth="1"/>
    <col min="13322" max="13322" width="6.85546875" style="12" customWidth="1"/>
    <col min="13323" max="13323" width="7.7109375" style="12" customWidth="1"/>
    <col min="13324" max="13324" width="7.85546875" style="12" customWidth="1"/>
    <col min="13325" max="13325" width="9.28515625" style="12" customWidth="1"/>
    <col min="13326" max="13326" width="0" style="12" hidden="1" customWidth="1"/>
    <col min="13327" max="13327" width="8.42578125" style="12" customWidth="1"/>
    <col min="13328" max="13328" width="5.7109375" style="12" customWidth="1"/>
    <col min="13329" max="13329" width="7.7109375" style="12" customWidth="1"/>
    <col min="13330" max="13330" width="8.5703125" style="12" customWidth="1"/>
    <col min="13331" max="13331" width="8.42578125" style="12" customWidth="1"/>
    <col min="13332" max="13332" width="9.140625" style="12" customWidth="1"/>
    <col min="13333" max="13333" width="6" style="12" customWidth="1"/>
    <col min="13334" max="13334" width="7" style="12" customWidth="1"/>
    <col min="13335" max="13335" width="0" style="12" hidden="1" customWidth="1"/>
    <col min="13336" max="13567" width="9.140625" style="12"/>
    <col min="13568" max="13568" width="4.28515625" style="12" customWidth="1"/>
    <col min="13569" max="13569" width="24.5703125" style="12" customWidth="1"/>
    <col min="13570" max="13570" width="7.7109375" style="12" customWidth="1"/>
    <col min="13571" max="13571" width="7" style="12" customWidth="1"/>
    <col min="13572" max="13572" width="9.42578125" style="12" customWidth="1"/>
    <col min="13573" max="13573" width="8" style="12" customWidth="1"/>
    <col min="13574" max="13575" width="7.85546875" style="12" customWidth="1"/>
    <col min="13576" max="13577" width="7" style="12" customWidth="1"/>
    <col min="13578" max="13578" width="6.85546875" style="12" customWidth="1"/>
    <col min="13579" max="13579" width="7.7109375" style="12" customWidth="1"/>
    <col min="13580" max="13580" width="7.85546875" style="12" customWidth="1"/>
    <col min="13581" max="13581" width="9.28515625" style="12" customWidth="1"/>
    <col min="13582" max="13582" width="0" style="12" hidden="1" customWidth="1"/>
    <col min="13583" max="13583" width="8.42578125" style="12" customWidth="1"/>
    <col min="13584" max="13584" width="5.7109375" style="12" customWidth="1"/>
    <col min="13585" max="13585" width="7.7109375" style="12" customWidth="1"/>
    <col min="13586" max="13586" width="8.5703125" style="12" customWidth="1"/>
    <col min="13587" max="13587" width="8.42578125" style="12" customWidth="1"/>
    <col min="13588" max="13588" width="9.140625" style="12" customWidth="1"/>
    <col min="13589" max="13589" width="6" style="12" customWidth="1"/>
    <col min="13590" max="13590" width="7" style="12" customWidth="1"/>
    <col min="13591" max="13591" width="0" style="12" hidden="1" customWidth="1"/>
    <col min="13592" max="13823" width="9.140625" style="12"/>
    <col min="13824" max="13824" width="4.28515625" style="12" customWidth="1"/>
    <col min="13825" max="13825" width="24.5703125" style="12" customWidth="1"/>
    <col min="13826" max="13826" width="7.7109375" style="12" customWidth="1"/>
    <col min="13827" max="13827" width="7" style="12" customWidth="1"/>
    <col min="13828" max="13828" width="9.42578125" style="12" customWidth="1"/>
    <col min="13829" max="13829" width="8" style="12" customWidth="1"/>
    <col min="13830" max="13831" width="7.85546875" style="12" customWidth="1"/>
    <col min="13832" max="13833" width="7" style="12" customWidth="1"/>
    <col min="13834" max="13834" width="6.85546875" style="12" customWidth="1"/>
    <col min="13835" max="13835" width="7.7109375" style="12" customWidth="1"/>
    <col min="13836" max="13836" width="7.85546875" style="12" customWidth="1"/>
    <col min="13837" max="13837" width="9.28515625" style="12" customWidth="1"/>
    <col min="13838" max="13838" width="0" style="12" hidden="1" customWidth="1"/>
    <col min="13839" max="13839" width="8.42578125" style="12" customWidth="1"/>
    <col min="13840" max="13840" width="5.7109375" style="12" customWidth="1"/>
    <col min="13841" max="13841" width="7.7109375" style="12" customWidth="1"/>
    <col min="13842" max="13842" width="8.5703125" style="12" customWidth="1"/>
    <col min="13843" max="13843" width="8.42578125" style="12" customWidth="1"/>
    <col min="13844" max="13844" width="9.140625" style="12" customWidth="1"/>
    <col min="13845" max="13845" width="6" style="12" customWidth="1"/>
    <col min="13846" max="13846" width="7" style="12" customWidth="1"/>
    <col min="13847" max="13847" width="0" style="12" hidden="1" customWidth="1"/>
    <col min="13848" max="14079" width="9.140625" style="12"/>
    <col min="14080" max="14080" width="4.28515625" style="12" customWidth="1"/>
    <col min="14081" max="14081" width="24.5703125" style="12" customWidth="1"/>
    <col min="14082" max="14082" width="7.7109375" style="12" customWidth="1"/>
    <col min="14083" max="14083" width="7" style="12" customWidth="1"/>
    <col min="14084" max="14084" width="9.42578125" style="12" customWidth="1"/>
    <col min="14085" max="14085" width="8" style="12" customWidth="1"/>
    <col min="14086" max="14087" width="7.85546875" style="12" customWidth="1"/>
    <col min="14088" max="14089" width="7" style="12" customWidth="1"/>
    <col min="14090" max="14090" width="6.85546875" style="12" customWidth="1"/>
    <col min="14091" max="14091" width="7.7109375" style="12" customWidth="1"/>
    <col min="14092" max="14092" width="7.85546875" style="12" customWidth="1"/>
    <col min="14093" max="14093" width="9.28515625" style="12" customWidth="1"/>
    <col min="14094" max="14094" width="0" style="12" hidden="1" customWidth="1"/>
    <col min="14095" max="14095" width="8.42578125" style="12" customWidth="1"/>
    <col min="14096" max="14096" width="5.7109375" style="12" customWidth="1"/>
    <col min="14097" max="14097" width="7.7109375" style="12" customWidth="1"/>
    <col min="14098" max="14098" width="8.5703125" style="12" customWidth="1"/>
    <col min="14099" max="14099" width="8.42578125" style="12" customWidth="1"/>
    <col min="14100" max="14100" width="9.140625" style="12" customWidth="1"/>
    <col min="14101" max="14101" width="6" style="12" customWidth="1"/>
    <col min="14102" max="14102" width="7" style="12" customWidth="1"/>
    <col min="14103" max="14103" width="0" style="12" hidden="1" customWidth="1"/>
    <col min="14104" max="14335" width="9.140625" style="12"/>
    <col min="14336" max="14336" width="4.28515625" style="12" customWidth="1"/>
    <col min="14337" max="14337" width="24.5703125" style="12" customWidth="1"/>
    <col min="14338" max="14338" width="7.7109375" style="12" customWidth="1"/>
    <col min="14339" max="14339" width="7" style="12" customWidth="1"/>
    <col min="14340" max="14340" width="9.42578125" style="12" customWidth="1"/>
    <col min="14341" max="14341" width="8" style="12" customWidth="1"/>
    <col min="14342" max="14343" width="7.85546875" style="12" customWidth="1"/>
    <col min="14344" max="14345" width="7" style="12" customWidth="1"/>
    <col min="14346" max="14346" width="6.85546875" style="12" customWidth="1"/>
    <col min="14347" max="14347" width="7.7109375" style="12" customWidth="1"/>
    <col min="14348" max="14348" width="7.85546875" style="12" customWidth="1"/>
    <col min="14349" max="14349" width="9.28515625" style="12" customWidth="1"/>
    <col min="14350" max="14350" width="0" style="12" hidden="1" customWidth="1"/>
    <col min="14351" max="14351" width="8.42578125" style="12" customWidth="1"/>
    <col min="14352" max="14352" width="5.7109375" style="12" customWidth="1"/>
    <col min="14353" max="14353" width="7.7109375" style="12" customWidth="1"/>
    <col min="14354" max="14354" width="8.5703125" style="12" customWidth="1"/>
    <col min="14355" max="14355" width="8.42578125" style="12" customWidth="1"/>
    <col min="14356" max="14356" width="9.140625" style="12" customWidth="1"/>
    <col min="14357" max="14357" width="6" style="12" customWidth="1"/>
    <col min="14358" max="14358" width="7" style="12" customWidth="1"/>
    <col min="14359" max="14359" width="0" style="12" hidden="1" customWidth="1"/>
    <col min="14360" max="14591" width="9.140625" style="12"/>
    <col min="14592" max="14592" width="4.28515625" style="12" customWidth="1"/>
    <col min="14593" max="14593" width="24.5703125" style="12" customWidth="1"/>
    <col min="14594" max="14594" width="7.7109375" style="12" customWidth="1"/>
    <col min="14595" max="14595" width="7" style="12" customWidth="1"/>
    <col min="14596" max="14596" width="9.42578125" style="12" customWidth="1"/>
    <col min="14597" max="14597" width="8" style="12" customWidth="1"/>
    <col min="14598" max="14599" width="7.85546875" style="12" customWidth="1"/>
    <col min="14600" max="14601" width="7" style="12" customWidth="1"/>
    <col min="14602" max="14602" width="6.85546875" style="12" customWidth="1"/>
    <col min="14603" max="14603" width="7.7109375" style="12" customWidth="1"/>
    <col min="14604" max="14604" width="7.85546875" style="12" customWidth="1"/>
    <col min="14605" max="14605" width="9.28515625" style="12" customWidth="1"/>
    <col min="14606" max="14606" width="0" style="12" hidden="1" customWidth="1"/>
    <col min="14607" max="14607" width="8.42578125" style="12" customWidth="1"/>
    <col min="14608" max="14608" width="5.7109375" style="12" customWidth="1"/>
    <col min="14609" max="14609" width="7.7109375" style="12" customWidth="1"/>
    <col min="14610" max="14610" width="8.5703125" style="12" customWidth="1"/>
    <col min="14611" max="14611" width="8.42578125" style="12" customWidth="1"/>
    <col min="14612" max="14612" width="9.140625" style="12" customWidth="1"/>
    <col min="14613" max="14613" width="6" style="12" customWidth="1"/>
    <col min="14614" max="14614" width="7" style="12" customWidth="1"/>
    <col min="14615" max="14615" width="0" style="12" hidden="1" customWidth="1"/>
    <col min="14616" max="14847" width="9.140625" style="12"/>
    <col min="14848" max="14848" width="4.28515625" style="12" customWidth="1"/>
    <col min="14849" max="14849" width="24.5703125" style="12" customWidth="1"/>
    <col min="14850" max="14850" width="7.7109375" style="12" customWidth="1"/>
    <col min="14851" max="14851" width="7" style="12" customWidth="1"/>
    <col min="14852" max="14852" width="9.42578125" style="12" customWidth="1"/>
    <col min="14853" max="14853" width="8" style="12" customWidth="1"/>
    <col min="14854" max="14855" width="7.85546875" style="12" customWidth="1"/>
    <col min="14856" max="14857" width="7" style="12" customWidth="1"/>
    <col min="14858" max="14858" width="6.85546875" style="12" customWidth="1"/>
    <col min="14859" max="14859" width="7.7109375" style="12" customWidth="1"/>
    <col min="14860" max="14860" width="7.85546875" style="12" customWidth="1"/>
    <col min="14861" max="14861" width="9.28515625" style="12" customWidth="1"/>
    <col min="14862" max="14862" width="0" style="12" hidden="1" customWidth="1"/>
    <col min="14863" max="14863" width="8.42578125" style="12" customWidth="1"/>
    <col min="14864" max="14864" width="5.7109375" style="12" customWidth="1"/>
    <col min="14865" max="14865" width="7.7109375" style="12" customWidth="1"/>
    <col min="14866" max="14866" width="8.5703125" style="12" customWidth="1"/>
    <col min="14867" max="14867" width="8.42578125" style="12" customWidth="1"/>
    <col min="14868" max="14868" width="9.140625" style="12" customWidth="1"/>
    <col min="14869" max="14869" width="6" style="12" customWidth="1"/>
    <col min="14870" max="14870" width="7" style="12" customWidth="1"/>
    <col min="14871" max="14871" width="0" style="12" hidden="1" customWidth="1"/>
    <col min="14872" max="15103" width="9.140625" style="12"/>
    <col min="15104" max="15104" width="4.28515625" style="12" customWidth="1"/>
    <col min="15105" max="15105" width="24.5703125" style="12" customWidth="1"/>
    <col min="15106" max="15106" width="7.7109375" style="12" customWidth="1"/>
    <col min="15107" max="15107" width="7" style="12" customWidth="1"/>
    <col min="15108" max="15108" width="9.42578125" style="12" customWidth="1"/>
    <col min="15109" max="15109" width="8" style="12" customWidth="1"/>
    <col min="15110" max="15111" width="7.85546875" style="12" customWidth="1"/>
    <col min="15112" max="15113" width="7" style="12" customWidth="1"/>
    <col min="15114" max="15114" width="6.85546875" style="12" customWidth="1"/>
    <col min="15115" max="15115" width="7.7109375" style="12" customWidth="1"/>
    <col min="15116" max="15116" width="7.85546875" style="12" customWidth="1"/>
    <col min="15117" max="15117" width="9.28515625" style="12" customWidth="1"/>
    <col min="15118" max="15118" width="0" style="12" hidden="1" customWidth="1"/>
    <col min="15119" max="15119" width="8.42578125" style="12" customWidth="1"/>
    <col min="15120" max="15120" width="5.7109375" style="12" customWidth="1"/>
    <col min="15121" max="15121" width="7.7109375" style="12" customWidth="1"/>
    <col min="15122" max="15122" width="8.5703125" style="12" customWidth="1"/>
    <col min="15123" max="15123" width="8.42578125" style="12" customWidth="1"/>
    <col min="15124" max="15124" width="9.140625" style="12" customWidth="1"/>
    <col min="15125" max="15125" width="6" style="12" customWidth="1"/>
    <col min="15126" max="15126" width="7" style="12" customWidth="1"/>
    <col min="15127" max="15127" width="0" style="12" hidden="1" customWidth="1"/>
    <col min="15128" max="15359" width="9.140625" style="12"/>
    <col min="15360" max="15360" width="4.28515625" style="12" customWidth="1"/>
    <col min="15361" max="15361" width="24.5703125" style="12" customWidth="1"/>
    <col min="15362" max="15362" width="7.7109375" style="12" customWidth="1"/>
    <col min="15363" max="15363" width="7" style="12" customWidth="1"/>
    <col min="15364" max="15364" width="9.42578125" style="12" customWidth="1"/>
    <col min="15365" max="15365" width="8" style="12" customWidth="1"/>
    <col min="15366" max="15367" width="7.85546875" style="12" customWidth="1"/>
    <col min="15368" max="15369" width="7" style="12" customWidth="1"/>
    <col min="15370" max="15370" width="6.85546875" style="12" customWidth="1"/>
    <col min="15371" max="15371" width="7.7109375" style="12" customWidth="1"/>
    <col min="15372" max="15372" width="7.85546875" style="12" customWidth="1"/>
    <col min="15373" max="15373" width="9.28515625" style="12" customWidth="1"/>
    <col min="15374" max="15374" width="0" style="12" hidden="1" customWidth="1"/>
    <col min="15375" max="15375" width="8.42578125" style="12" customWidth="1"/>
    <col min="15376" max="15376" width="5.7109375" style="12" customWidth="1"/>
    <col min="15377" max="15377" width="7.7109375" style="12" customWidth="1"/>
    <col min="15378" max="15378" width="8.5703125" style="12" customWidth="1"/>
    <col min="15379" max="15379" width="8.42578125" style="12" customWidth="1"/>
    <col min="15380" max="15380" width="9.140625" style="12" customWidth="1"/>
    <col min="15381" max="15381" width="6" style="12" customWidth="1"/>
    <col min="15382" max="15382" width="7" style="12" customWidth="1"/>
    <col min="15383" max="15383" width="0" style="12" hidden="1" customWidth="1"/>
    <col min="15384" max="15615" width="9.140625" style="12"/>
    <col min="15616" max="15616" width="4.28515625" style="12" customWidth="1"/>
    <col min="15617" max="15617" width="24.5703125" style="12" customWidth="1"/>
    <col min="15618" max="15618" width="7.7109375" style="12" customWidth="1"/>
    <col min="15619" max="15619" width="7" style="12" customWidth="1"/>
    <col min="15620" max="15620" width="9.42578125" style="12" customWidth="1"/>
    <col min="15621" max="15621" width="8" style="12" customWidth="1"/>
    <col min="15622" max="15623" width="7.85546875" style="12" customWidth="1"/>
    <col min="15624" max="15625" width="7" style="12" customWidth="1"/>
    <col min="15626" max="15626" width="6.85546875" style="12" customWidth="1"/>
    <col min="15627" max="15627" width="7.7109375" style="12" customWidth="1"/>
    <col min="15628" max="15628" width="7.85546875" style="12" customWidth="1"/>
    <col min="15629" max="15629" width="9.28515625" style="12" customWidth="1"/>
    <col min="15630" max="15630" width="0" style="12" hidden="1" customWidth="1"/>
    <col min="15631" max="15631" width="8.42578125" style="12" customWidth="1"/>
    <col min="15632" max="15632" width="5.7109375" style="12" customWidth="1"/>
    <col min="15633" max="15633" width="7.7109375" style="12" customWidth="1"/>
    <col min="15634" max="15634" width="8.5703125" style="12" customWidth="1"/>
    <col min="15635" max="15635" width="8.42578125" style="12" customWidth="1"/>
    <col min="15636" max="15636" width="9.140625" style="12" customWidth="1"/>
    <col min="15637" max="15637" width="6" style="12" customWidth="1"/>
    <col min="15638" max="15638" width="7" style="12" customWidth="1"/>
    <col min="15639" max="15639" width="0" style="12" hidden="1" customWidth="1"/>
    <col min="15640" max="15871" width="9.140625" style="12"/>
    <col min="15872" max="15872" width="4.28515625" style="12" customWidth="1"/>
    <col min="15873" max="15873" width="24.5703125" style="12" customWidth="1"/>
    <col min="15874" max="15874" width="7.7109375" style="12" customWidth="1"/>
    <col min="15875" max="15875" width="7" style="12" customWidth="1"/>
    <col min="15876" max="15876" width="9.42578125" style="12" customWidth="1"/>
    <col min="15877" max="15877" width="8" style="12" customWidth="1"/>
    <col min="15878" max="15879" width="7.85546875" style="12" customWidth="1"/>
    <col min="15880" max="15881" width="7" style="12" customWidth="1"/>
    <col min="15882" max="15882" width="6.85546875" style="12" customWidth="1"/>
    <col min="15883" max="15883" width="7.7109375" style="12" customWidth="1"/>
    <col min="15884" max="15884" width="7.85546875" style="12" customWidth="1"/>
    <col min="15885" max="15885" width="9.28515625" style="12" customWidth="1"/>
    <col min="15886" max="15886" width="0" style="12" hidden="1" customWidth="1"/>
    <col min="15887" max="15887" width="8.42578125" style="12" customWidth="1"/>
    <col min="15888" max="15888" width="5.7109375" style="12" customWidth="1"/>
    <col min="15889" max="15889" width="7.7109375" style="12" customWidth="1"/>
    <col min="15890" max="15890" width="8.5703125" style="12" customWidth="1"/>
    <col min="15891" max="15891" width="8.42578125" style="12" customWidth="1"/>
    <col min="15892" max="15892" width="9.140625" style="12" customWidth="1"/>
    <col min="15893" max="15893" width="6" style="12" customWidth="1"/>
    <col min="15894" max="15894" width="7" style="12" customWidth="1"/>
    <col min="15895" max="15895" width="0" style="12" hidden="1" customWidth="1"/>
    <col min="15896" max="16127" width="9.140625" style="12"/>
    <col min="16128" max="16128" width="4.28515625" style="12" customWidth="1"/>
    <col min="16129" max="16129" width="24.5703125" style="12" customWidth="1"/>
    <col min="16130" max="16130" width="7.7109375" style="12" customWidth="1"/>
    <col min="16131" max="16131" width="7" style="12" customWidth="1"/>
    <col min="16132" max="16132" width="9.42578125" style="12" customWidth="1"/>
    <col min="16133" max="16133" width="8" style="12" customWidth="1"/>
    <col min="16134" max="16135" width="7.85546875" style="12" customWidth="1"/>
    <col min="16136" max="16137" width="7" style="12" customWidth="1"/>
    <col min="16138" max="16138" width="6.85546875" style="12" customWidth="1"/>
    <col min="16139" max="16139" width="7.7109375" style="12" customWidth="1"/>
    <col min="16140" max="16140" width="7.85546875" style="12" customWidth="1"/>
    <col min="16141" max="16141" width="9.28515625" style="12" customWidth="1"/>
    <col min="16142" max="16142" width="0" style="12" hidden="1" customWidth="1"/>
    <col min="16143" max="16143" width="8.42578125" style="12" customWidth="1"/>
    <col min="16144" max="16144" width="5.7109375" style="12" customWidth="1"/>
    <col min="16145" max="16145" width="7.7109375" style="12" customWidth="1"/>
    <col min="16146" max="16146" width="8.5703125" style="12" customWidth="1"/>
    <col min="16147" max="16147" width="8.42578125" style="12" customWidth="1"/>
    <col min="16148" max="16148" width="9.140625" style="12" customWidth="1"/>
    <col min="16149" max="16149" width="6" style="12" customWidth="1"/>
    <col min="16150" max="16150" width="7" style="12" customWidth="1"/>
    <col min="16151" max="16151" width="0" style="12" hidden="1" customWidth="1"/>
    <col min="16152" max="16384" width="9.140625" style="12"/>
  </cols>
  <sheetData>
    <row r="1" spans="1:28" ht="14.25">
      <c r="U1" s="69" t="s">
        <v>57</v>
      </c>
    </row>
    <row r="2" spans="1:28" ht="14.25">
      <c r="U2" s="69" t="s">
        <v>55</v>
      </c>
    </row>
    <row r="3" spans="1:28" ht="14.25">
      <c r="U3" s="69" t="s">
        <v>4</v>
      </c>
    </row>
    <row r="4" spans="1:28" ht="14.25" customHeight="1">
      <c r="U4" s="69" t="s">
        <v>56</v>
      </c>
    </row>
    <row r="5" spans="1:28" ht="29.25" customHeight="1"/>
    <row r="6" spans="1:28" s="11" customFormat="1" ht="15">
      <c r="A6" s="8"/>
      <c r="B6" s="378" t="s">
        <v>34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79"/>
      <c r="Z6" s="379"/>
      <c r="AA6" s="379"/>
    </row>
    <row r="7" spans="1:28" customFormat="1" ht="15.75" customHeight="1">
      <c r="A7" s="353" t="s">
        <v>40</v>
      </c>
      <c r="B7" s="353"/>
      <c r="C7" s="353"/>
      <c r="D7" s="353"/>
      <c r="E7" s="353"/>
      <c r="F7" s="353"/>
      <c r="G7" s="353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</row>
    <row r="8" spans="1:28" customFormat="1" ht="15.75" customHeight="1">
      <c r="A8" s="54"/>
      <c r="B8" s="54"/>
      <c r="C8" s="54"/>
      <c r="D8" s="54"/>
      <c r="E8" s="54"/>
      <c r="F8" s="54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5">
      <c r="A9" s="373" t="s">
        <v>5</v>
      </c>
      <c r="B9" s="374" t="s">
        <v>6</v>
      </c>
      <c r="C9" s="375" t="s">
        <v>7</v>
      </c>
      <c r="D9" s="376" t="s">
        <v>8</v>
      </c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1"/>
    </row>
    <row r="10" spans="1:28" ht="15">
      <c r="A10" s="373"/>
      <c r="B10" s="374"/>
      <c r="C10" s="374"/>
      <c r="D10" s="355"/>
      <c r="E10" s="382"/>
      <c r="F10" s="369"/>
      <c r="G10" s="355">
        <v>750</v>
      </c>
      <c r="H10" s="357"/>
      <c r="I10" s="357"/>
      <c r="J10" s="357"/>
      <c r="K10" s="366">
        <v>754</v>
      </c>
      <c r="L10" s="366"/>
      <c r="M10" s="355">
        <v>900</v>
      </c>
      <c r="N10" s="356"/>
      <c r="O10" s="356"/>
      <c r="P10" s="356"/>
      <c r="Q10" s="357"/>
      <c r="R10" s="357"/>
      <c r="S10" s="357"/>
      <c r="T10" s="358"/>
      <c r="U10" s="355">
        <v>921</v>
      </c>
      <c r="V10" s="356"/>
      <c r="W10" s="356"/>
      <c r="X10" s="382"/>
      <c r="Y10" s="382"/>
      <c r="Z10" s="366">
        <v>926</v>
      </c>
      <c r="AA10" s="366"/>
      <c r="AB10" s="366"/>
    </row>
    <row r="11" spans="1:28" ht="15">
      <c r="A11" s="373"/>
      <c r="B11" s="374"/>
      <c r="C11" s="374"/>
      <c r="D11" s="372">
        <v>60016</v>
      </c>
      <c r="E11" s="357"/>
      <c r="F11" s="358"/>
      <c r="G11" s="355">
        <v>75075</v>
      </c>
      <c r="H11" s="357"/>
      <c r="I11" s="358"/>
      <c r="J11" s="67">
        <v>75095</v>
      </c>
      <c r="K11" s="366">
        <v>75412</v>
      </c>
      <c r="L11" s="366"/>
      <c r="M11" s="366">
        <v>90003</v>
      </c>
      <c r="N11" s="366"/>
      <c r="O11" s="355">
        <v>90004</v>
      </c>
      <c r="P11" s="358"/>
      <c r="Q11" s="382">
        <v>90015</v>
      </c>
      <c r="R11" s="369"/>
      <c r="S11" s="14">
        <v>90017</v>
      </c>
      <c r="T11" s="68">
        <v>90095</v>
      </c>
      <c r="U11" s="355">
        <v>92109</v>
      </c>
      <c r="V11" s="358"/>
      <c r="W11" s="365">
        <v>92195</v>
      </c>
      <c r="X11" s="357"/>
      <c r="Y11" s="358"/>
      <c r="Z11" s="366">
        <v>92695</v>
      </c>
      <c r="AA11" s="366"/>
      <c r="AB11" s="366"/>
    </row>
    <row r="12" spans="1:28">
      <c r="A12" s="373"/>
      <c r="B12" s="374"/>
      <c r="C12" s="374"/>
      <c r="D12" s="15">
        <v>4210</v>
      </c>
      <c r="E12" s="15">
        <v>4270</v>
      </c>
      <c r="F12" s="16">
        <v>6050</v>
      </c>
      <c r="G12" s="16">
        <v>4190</v>
      </c>
      <c r="H12" s="16">
        <v>4210</v>
      </c>
      <c r="I12" s="16">
        <v>4300</v>
      </c>
      <c r="J12" s="16">
        <v>4260</v>
      </c>
      <c r="K12" s="17">
        <v>4270</v>
      </c>
      <c r="L12" s="17">
        <v>6060</v>
      </c>
      <c r="M12" s="17">
        <v>4210</v>
      </c>
      <c r="N12" s="17">
        <v>4300</v>
      </c>
      <c r="O12" s="17">
        <v>4210</v>
      </c>
      <c r="P12" s="18">
        <v>4300</v>
      </c>
      <c r="Q12" s="17">
        <v>4300</v>
      </c>
      <c r="R12" s="17">
        <v>6050</v>
      </c>
      <c r="S12" s="17">
        <v>6210</v>
      </c>
      <c r="T12" s="17">
        <v>4300</v>
      </c>
      <c r="U12" s="16">
        <v>4210</v>
      </c>
      <c r="V12" s="16">
        <v>4270</v>
      </c>
      <c r="W12" s="16">
        <v>4190</v>
      </c>
      <c r="X12" s="17">
        <v>4210</v>
      </c>
      <c r="Y12" s="17">
        <v>4300</v>
      </c>
      <c r="Z12" s="17">
        <v>4210</v>
      </c>
      <c r="AA12" s="17">
        <v>4300</v>
      </c>
      <c r="AB12" s="17">
        <v>6050</v>
      </c>
    </row>
    <row r="13" spans="1:28" s="20" customFormat="1" ht="11.2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9">
        <v>17</v>
      </c>
      <c r="R13" s="19">
        <v>18</v>
      </c>
      <c r="S13" s="19">
        <v>19</v>
      </c>
      <c r="T13" s="19">
        <v>20</v>
      </c>
      <c r="U13" s="19">
        <v>21</v>
      </c>
      <c r="V13" s="19">
        <v>22</v>
      </c>
      <c r="W13" s="19">
        <v>23</v>
      </c>
      <c r="X13" s="19">
        <v>24</v>
      </c>
      <c r="Y13" s="19">
        <v>25</v>
      </c>
      <c r="Z13" s="19">
        <v>26</v>
      </c>
      <c r="AA13" s="19">
        <v>27</v>
      </c>
      <c r="AB13" s="19">
        <v>28</v>
      </c>
    </row>
    <row r="14" spans="1:28" s="24" customFormat="1" hidden="1">
      <c r="A14" s="359">
        <v>1</v>
      </c>
      <c r="B14" s="21" t="s">
        <v>9</v>
      </c>
      <c r="C14" s="22">
        <f>C15</f>
        <v>8920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24" hidden="1">
      <c r="A15" s="359"/>
      <c r="B15" s="25" t="s">
        <v>10</v>
      </c>
      <c r="C15" s="23">
        <f>SUM(E15:AB15)</f>
        <v>8920</v>
      </c>
      <c r="D15" s="23"/>
      <c r="E15" s="23">
        <v>8482</v>
      </c>
      <c r="F15" s="23"/>
      <c r="G15" s="23"/>
      <c r="H15" s="23"/>
      <c r="I15" s="23"/>
      <c r="J15" s="23"/>
      <c r="K15" s="23"/>
      <c r="L15" s="23"/>
      <c r="M15" s="23">
        <v>438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idden="1">
      <c r="A16" s="359">
        <v>2</v>
      </c>
      <c r="B16" s="21" t="s">
        <v>11</v>
      </c>
      <c r="C16" s="22">
        <f>C17</f>
        <v>31741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36" hidden="1">
      <c r="A17" s="359"/>
      <c r="B17" s="25" t="s">
        <v>12</v>
      </c>
      <c r="C17" s="23">
        <f>SUM(D17:AB17)</f>
        <v>31741</v>
      </c>
      <c r="D17" s="23"/>
      <c r="E17" s="23"/>
      <c r="F17" s="23"/>
      <c r="G17" s="23"/>
      <c r="H17" s="23"/>
      <c r="I17" s="23"/>
      <c r="J17" s="23"/>
      <c r="K17" s="23"/>
      <c r="L17" s="23">
        <v>10000</v>
      </c>
      <c r="M17" s="23"/>
      <c r="N17" s="23"/>
      <c r="O17" s="23"/>
      <c r="P17" s="23"/>
      <c r="Q17" s="23"/>
      <c r="R17" s="23">
        <v>20000</v>
      </c>
      <c r="S17" s="23"/>
      <c r="T17" s="23"/>
      <c r="U17" s="23">
        <v>1741</v>
      </c>
      <c r="V17" s="23"/>
      <c r="W17" s="23"/>
      <c r="X17" s="23"/>
      <c r="Y17" s="23"/>
      <c r="Z17" s="23"/>
      <c r="AA17" s="23"/>
      <c r="AB17" s="23"/>
    </row>
    <row r="18" spans="1:28" hidden="1">
      <c r="A18" s="359">
        <v>3</v>
      </c>
      <c r="B18" s="21" t="s">
        <v>13</v>
      </c>
      <c r="C18" s="22">
        <f>C19+C20</f>
        <v>25012</v>
      </c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idden="1">
      <c r="A19" s="359"/>
      <c r="B19" s="25" t="s">
        <v>14</v>
      </c>
      <c r="C19" s="23">
        <f>SUM(E19:AB19)</f>
        <v>200</v>
      </c>
      <c r="D19" s="22"/>
      <c r="E19" s="23"/>
      <c r="F19" s="23"/>
      <c r="G19" s="23"/>
      <c r="H19" s="23">
        <v>200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36" hidden="1">
      <c r="A20" s="359"/>
      <c r="B20" s="25" t="s">
        <v>12</v>
      </c>
      <c r="C20" s="23">
        <f>SUM(E20:AB20)</f>
        <v>24812</v>
      </c>
      <c r="D20" s="23"/>
      <c r="E20" s="23"/>
      <c r="F20" s="23"/>
      <c r="G20" s="23"/>
      <c r="H20" s="23"/>
      <c r="I20" s="23"/>
      <c r="J20" s="23"/>
      <c r="K20" s="23"/>
      <c r="L20" s="23"/>
      <c r="M20" s="26">
        <v>1800</v>
      </c>
      <c r="N20" s="27"/>
      <c r="O20" s="27"/>
      <c r="P20" s="27"/>
      <c r="Q20" s="27"/>
      <c r="R20" s="23">
        <v>23012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idden="1">
      <c r="A21" s="359">
        <v>4</v>
      </c>
      <c r="B21" s="21" t="s">
        <v>15</v>
      </c>
      <c r="C21" s="22">
        <f>C23+C22</f>
        <v>17743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idden="1">
      <c r="A22" s="359"/>
      <c r="B22" s="25" t="s">
        <v>14</v>
      </c>
      <c r="C22" s="23">
        <f>SUM(D22:AB22)</f>
        <v>2700</v>
      </c>
      <c r="D22" s="22"/>
      <c r="E22" s="23"/>
      <c r="F22" s="23"/>
      <c r="G22" s="23">
        <v>500</v>
      </c>
      <c r="H22" s="23">
        <v>1200</v>
      </c>
      <c r="I22" s="23">
        <v>1000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24" hidden="1">
      <c r="A23" s="359"/>
      <c r="B23" s="25" t="s">
        <v>16</v>
      </c>
      <c r="C23" s="23">
        <f>SUM(D23:AB23)</f>
        <v>15043</v>
      </c>
      <c r="D23" s="23">
        <v>1000</v>
      </c>
      <c r="E23" s="23">
        <v>300</v>
      </c>
      <c r="F23" s="23"/>
      <c r="G23" s="23"/>
      <c r="H23" s="23"/>
      <c r="I23" s="23"/>
      <c r="J23" s="23"/>
      <c r="K23" s="23"/>
      <c r="L23" s="23">
        <v>3043</v>
      </c>
      <c r="M23" s="23">
        <v>1200</v>
      </c>
      <c r="N23" s="23"/>
      <c r="O23" s="23">
        <v>1200</v>
      </c>
      <c r="P23" s="23">
        <v>300</v>
      </c>
      <c r="Q23" s="23"/>
      <c r="R23" s="23"/>
      <c r="S23" s="23">
        <v>3000</v>
      </c>
      <c r="T23" s="23"/>
      <c r="U23" s="23"/>
      <c r="V23" s="23"/>
      <c r="W23" s="23"/>
      <c r="X23" s="23"/>
      <c r="Y23" s="23"/>
      <c r="Z23" s="23">
        <v>1500</v>
      </c>
      <c r="AA23" s="23"/>
      <c r="AB23" s="23">
        <v>3500</v>
      </c>
    </row>
    <row r="24" spans="1:28">
      <c r="A24" s="359">
        <v>5</v>
      </c>
      <c r="B24" s="21" t="s">
        <v>17</v>
      </c>
      <c r="C24" s="22">
        <f>C25+C26</f>
        <v>14538</v>
      </c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24">
      <c r="A25" s="359"/>
      <c r="B25" s="25" t="s">
        <v>16</v>
      </c>
      <c r="C25" s="23">
        <v>500</v>
      </c>
      <c r="D25" s="23"/>
      <c r="E25" s="23"/>
      <c r="F25" s="23"/>
      <c r="G25" s="23"/>
      <c r="H25" s="23"/>
      <c r="I25" s="23"/>
      <c r="J25" s="23"/>
      <c r="K25" s="23"/>
      <c r="L25" s="23"/>
      <c r="M25" s="23">
        <v>500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36">
      <c r="A26" s="359"/>
      <c r="B26" s="25" t="s">
        <v>18</v>
      </c>
      <c r="C26" s="23">
        <v>14038</v>
      </c>
      <c r="D26" s="23"/>
      <c r="E26" s="23"/>
      <c r="F26" s="23"/>
      <c r="G26" s="28" t="s">
        <v>54</v>
      </c>
      <c r="H26" s="28" t="s">
        <v>52</v>
      </c>
      <c r="I26" s="28" t="s">
        <v>427</v>
      </c>
      <c r="J26" s="28">
        <v>500</v>
      </c>
      <c r="K26" s="23"/>
      <c r="L26" s="23"/>
      <c r="M26" s="23"/>
      <c r="N26" s="23"/>
      <c r="O26" s="23"/>
      <c r="P26" s="23"/>
      <c r="Q26" s="23"/>
      <c r="R26" s="23">
        <v>12138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idden="1">
      <c r="A27" s="359">
        <v>6</v>
      </c>
      <c r="B27" s="21" t="s">
        <v>19</v>
      </c>
      <c r="C27" s="22">
        <f>C28+C29</f>
        <v>13871</v>
      </c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idden="1">
      <c r="A28" s="359"/>
      <c r="B28" s="25" t="s">
        <v>14</v>
      </c>
      <c r="C28" s="23">
        <f>SUM(E28:AB28)</f>
        <v>1300</v>
      </c>
      <c r="D28" s="23"/>
      <c r="E28" s="23"/>
      <c r="F28" s="23"/>
      <c r="G28" s="23">
        <v>400</v>
      </c>
      <c r="H28" s="23">
        <v>200</v>
      </c>
      <c r="I28" s="23">
        <v>700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8"/>
      <c r="Y28" s="28"/>
      <c r="Z28" s="23"/>
      <c r="AA28" s="23"/>
      <c r="AB28" s="23"/>
    </row>
    <row r="29" spans="1:28" ht="36" hidden="1">
      <c r="A29" s="359"/>
      <c r="B29" s="25" t="s">
        <v>20</v>
      </c>
      <c r="C29" s="23">
        <f t="shared" ref="C29" si="0">SUM(E29:AB29)</f>
        <v>12571</v>
      </c>
      <c r="D29" s="23"/>
      <c r="E29" s="23"/>
      <c r="F29" s="23"/>
      <c r="G29" s="23"/>
      <c r="H29" s="23"/>
      <c r="I29" s="23"/>
      <c r="J29" s="23"/>
      <c r="K29" s="23"/>
      <c r="L29" s="23">
        <v>2500</v>
      </c>
      <c r="M29" s="23">
        <v>600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8"/>
      <c r="Y29" s="28"/>
      <c r="Z29" s="23">
        <v>500</v>
      </c>
      <c r="AA29" s="23">
        <v>500</v>
      </c>
      <c r="AB29" s="23">
        <v>8471</v>
      </c>
    </row>
    <row r="30" spans="1:28" s="24" customFormat="1" ht="18.75" hidden="1" customHeight="1">
      <c r="A30" s="359">
        <v>7</v>
      </c>
      <c r="B30" s="21" t="s">
        <v>21</v>
      </c>
      <c r="C30" s="22">
        <f>C31+C32</f>
        <v>14252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24" customFormat="1" ht="16.5" hidden="1" customHeight="1">
      <c r="A31" s="359"/>
      <c r="B31" s="25" t="s">
        <v>14</v>
      </c>
      <c r="C31" s="23">
        <f>SUM(E31:AB31)</f>
        <v>2100</v>
      </c>
      <c r="D31" s="22"/>
      <c r="E31" s="23"/>
      <c r="F31" s="23"/>
      <c r="G31" s="23">
        <v>400</v>
      </c>
      <c r="H31" s="23">
        <v>100</v>
      </c>
      <c r="I31" s="23">
        <v>925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675</v>
      </c>
      <c r="V31" s="23"/>
      <c r="W31" s="23"/>
      <c r="X31" s="23"/>
      <c r="Y31" s="23"/>
      <c r="Z31" s="23"/>
      <c r="AA31" s="23"/>
      <c r="AB31" s="23"/>
    </row>
    <row r="32" spans="1:28" s="24" customFormat="1" ht="38.25" hidden="1" customHeight="1">
      <c r="A32" s="359"/>
      <c r="B32" s="25" t="s">
        <v>22</v>
      </c>
      <c r="C32" s="23">
        <v>12152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1300</v>
      </c>
      <c r="N32" s="23"/>
      <c r="O32" s="23">
        <v>1200</v>
      </c>
      <c r="P32" s="23">
        <v>300</v>
      </c>
      <c r="Q32" s="23"/>
      <c r="R32" s="23"/>
      <c r="S32" s="23"/>
      <c r="T32" s="51" t="s">
        <v>47</v>
      </c>
      <c r="U32" s="23">
        <v>3000</v>
      </c>
      <c r="V32" s="38">
        <v>1452</v>
      </c>
      <c r="W32" s="23"/>
      <c r="X32" s="23"/>
      <c r="Y32" s="23"/>
      <c r="Z32" s="23"/>
      <c r="AA32" s="23"/>
      <c r="AB32" s="38"/>
    </row>
    <row r="33" spans="1:28" ht="15" hidden="1">
      <c r="A33" s="373" t="s">
        <v>5</v>
      </c>
      <c r="B33" s="374" t="s">
        <v>6</v>
      </c>
      <c r="C33" s="375" t="s">
        <v>7</v>
      </c>
      <c r="D33" s="376" t="s">
        <v>8</v>
      </c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5" hidden="1">
      <c r="A34" s="373"/>
      <c r="B34" s="374"/>
      <c r="C34" s="374"/>
      <c r="D34" s="367"/>
      <c r="E34" s="368"/>
      <c r="F34" s="369"/>
      <c r="G34" s="355">
        <v>750</v>
      </c>
      <c r="H34" s="370"/>
      <c r="I34" s="370"/>
      <c r="J34" s="370"/>
      <c r="K34" s="371">
        <v>754</v>
      </c>
      <c r="L34" s="371"/>
      <c r="M34" s="355">
        <v>900</v>
      </c>
      <c r="N34" s="367"/>
      <c r="O34" s="367"/>
      <c r="P34" s="367"/>
      <c r="Q34" s="370"/>
      <c r="R34" s="370"/>
      <c r="S34" s="370"/>
      <c r="T34" s="358"/>
      <c r="U34" s="355">
        <v>921</v>
      </c>
      <c r="V34" s="367"/>
      <c r="W34" s="367"/>
      <c r="X34" s="368"/>
      <c r="Y34" s="368"/>
      <c r="Z34" s="371">
        <v>926</v>
      </c>
      <c r="AA34" s="371"/>
      <c r="AB34" s="371"/>
    </row>
    <row r="35" spans="1:28" ht="15" hidden="1">
      <c r="A35" s="373"/>
      <c r="B35" s="374"/>
      <c r="C35" s="374"/>
      <c r="D35" s="372">
        <v>60016</v>
      </c>
      <c r="E35" s="370"/>
      <c r="F35" s="358"/>
      <c r="G35" s="355">
        <v>75075</v>
      </c>
      <c r="H35" s="370"/>
      <c r="I35" s="358"/>
      <c r="J35" s="13">
        <v>75095</v>
      </c>
      <c r="K35" s="371">
        <v>75412</v>
      </c>
      <c r="L35" s="371"/>
      <c r="M35" s="371">
        <v>90003</v>
      </c>
      <c r="N35" s="371"/>
      <c r="O35" s="355">
        <v>90004</v>
      </c>
      <c r="P35" s="358"/>
      <c r="Q35" s="368">
        <v>90015</v>
      </c>
      <c r="R35" s="369"/>
      <c r="S35" s="14">
        <v>90017</v>
      </c>
      <c r="T35" s="50">
        <v>90095</v>
      </c>
      <c r="U35" s="355">
        <v>92109</v>
      </c>
      <c r="V35" s="358"/>
      <c r="W35" s="365">
        <v>92195</v>
      </c>
      <c r="X35" s="370"/>
      <c r="Y35" s="358"/>
      <c r="Z35" s="371">
        <v>92695</v>
      </c>
      <c r="AA35" s="371"/>
      <c r="AB35" s="371"/>
    </row>
    <row r="36" spans="1:28" hidden="1">
      <c r="A36" s="373"/>
      <c r="B36" s="374"/>
      <c r="C36" s="374"/>
      <c r="D36" s="15">
        <v>4210</v>
      </c>
      <c r="E36" s="15">
        <v>4270</v>
      </c>
      <c r="F36" s="16">
        <v>6050</v>
      </c>
      <c r="G36" s="16">
        <v>4190</v>
      </c>
      <c r="H36" s="16">
        <v>4210</v>
      </c>
      <c r="I36" s="16">
        <v>4300</v>
      </c>
      <c r="J36" s="16">
        <v>4260</v>
      </c>
      <c r="K36" s="17">
        <v>4270</v>
      </c>
      <c r="L36" s="17">
        <v>6060</v>
      </c>
      <c r="M36" s="17">
        <v>4210</v>
      </c>
      <c r="N36" s="17">
        <v>4300</v>
      </c>
      <c r="O36" s="17">
        <v>4210</v>
      </c>
      <c r="P36" s="18">
        <v>4300</v>
      </c>
      <c r="Q36" s="17">
        <v>4300</v>
      </c>
      <c r="R36" s="17">
        <v>6050</v>
      </c>
      <c r="S36" s="17">
        <v>6210</v>
      </c>
      <c r="T36" s="17">
        <v>4300</v>
      </c>
      <c r="U36" s="16">
        <v>4210</v>
      </c>
      <c r="V36" s="16">
        <v>4270</v>
      </c>
      <c r="W36" s="16">
        <v>4190</v>
      </c>
      <c r="X36" s="17">
        <v>4210</v>
      </c>
      <c r="Y36" s="17">
        <v>4300</v>
      </c>
      <c r="Z36" s="17">
        <v>4210</v>
      </c>
      <c r="AA36" s="17">
        <v>4300</v>
      </c>
      <c r="AB36" s="17">
        <v>6050</v>
      </c>
    </row>
    <row r="37" spans="1:28" s="20" customFormat="1" ht="11.25" hidden="1">
      <c r="A37" s="19">
        <v>1</v>
      </c>
      <c r="B37" s="19">
        <v>2</v>
      </c>
      <c r="C37" s="19">
        <v>3</v>
      </c>
      <c r="D37" s="19">
        <v>4</v>
      </c>
      <c r="E37" s="19">
        <v>5</v>
      </c>
      <c r="F37" s="19">
        <v>6</v>
      </c>
      <c r="G37" s="19">
        <v>7</v>
      </c>
      <c r="H37" s="19">
        <v>8</v>
      </c>
      <c r="I37" s="19">
        <v>9</v>
      </c>
      <c r="J37" s="19">
        <v>10</v>
      </c>
      <c r="K37" s="19">
        <v>11</v>
      </c>
      <c r="L37" s="19">
        <v>12</v>
      </c>
      <c r="M37" s="19">
        <v>13</v>
      </c>
      <c r="N37" s="19">
        <v>14</v>
      </c>
      <c r="O37" s="19">
        <v>15</v>
      </c>
      <c r="P37" s="19">
        <v>16</v>
      </c>
      <c r="Q37" s="19">
        <v>17</v>
      </c>
      <c r="R37" s="19">
        <v>18</v>
      </c>
      <c r="S37" s="19">
        <v>19</v>
      </c>
      <c r="T37" s="19">
        <v>20</v>
      </c>
      <c r="U37" s="19">
        <v>21</v>
      </c>
      <c r="V37" s="19">
        <v>22</v>
      </c>
      <c r="W37" s="19">
        <v>23</v>
      </c>
      <c r="X37" s="19">
        <v>24</v>
      </c>
      <c r="Y37" s="19">
        <v>25</v>
      </c>
      <c r="Z37" s="19">
        <v>26</v>
      </c>
      <c r="AA37" s="19">
        <v>27</v>
      </c>
      <c r="AB37" s="19">
        <v>28</v>
      </c>
    </row>
    <row r="38" spans="1:28" hidden="1">
      <c r="A38" s="359">
        <v>8</v>
      </c>
      <c r="B38" s="21" t="s">
        <v>23</v>
      </c>
      <c r="C38" s="22">
        <f>C39+C40</f>
        <v>18410</v>
      </c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idden="1">
      <c r="A39" s="359"/>
      <c r="B39" s="25" t="s">
        <v>14</v>
      </c>
      <c r="C39" s="23">
        <f>SUM(E39:AB39)</f>
        <v>1800</v>
      </c>
      <c r="D39" s="23"/>
      <c r="E39" s="23"/>
      <c r="F39" s="23"/>
      <c r="G39" s="23">
        <v>400</v>
      </c>
      <c r="H39" s="23">
        <v>200</v>
      </c>
      <c r="I39" s="23">
        <v>900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300</v>
      </c>
      <c r="V39" s="23"/>
      <c r="W39" s="23"/>
      <c r="X39" s="29"/>
      <c r="Y39" s="29"/>
      <c r="Z39" s="23"/>
      <c r="AA39" s="23"/>
      <c r="AB39" s="23"/>
    </row>
    <row r="40" spans="1:28" ht="36" hidden="1">
      <c r="A40" s="359"/>
      <c r="B40" s="25" t="s">
        <v>20</v>
      </c>
      <c r="C40" s="23">
        <f>SUM(D40:AB40)</f>
        <v>16610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>
        <v>200</v>
      </c>
      <c r="P40" s="23"/>
      <c r="Q40" s="23"/>
      <c r="R40" s="23">
        <v>7974</v>
      </c>
      <c r="S40" s="23">
        <v>6236</v>
      </c>
      <c r="T40" s="23"/>
      <c r="U40" s="23"/>
      <c r="V40" s="23"/>
      <c r="W40" s="23"/>
      <c r="X40" s="23"/>
      <c r="Y40" s="23"/>
      <c r="Z40" s="23">
        <v>2200</v>
      </c>
      <c r="AA40" s="23"/>
      <c r="AB40" s="23"/>
    </row>
    <row r="41" spans="1:28">
      <c r="A41" s="360">
        <v>9</v>
      </c>
      <c r="B41" s="21" t="s">
        <v>24</v>
      </c>
      <c r="C41" s="73">
        <f>C42+C43+C44</f>
        <v>12030</v>
      </c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24">
      <c r="A42" s="361"/>
      <c r="B42" s="30" t="s">
        <v>16</v>
      </c>
      <c r="C42" s="23">
        <f>SUM(E42:AB42)</f>
        <v>450</v>
      </c>
      <c r="D42" s="23"/>
      <c r="E42" s="23"/>
      <c r="F42" s="23"/>
      <c r="G42" s="23"/>
      <c r="H42" s="23"/>
      <c r="I42" s="23"/>
      <c r="J42" s="23"/>
      <c r="K42" s="23"/>
      <c r="L42" s="23"/>
      <c r="M42" s="23">
        <v>450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362"/>
      <c r="B43" s="30" t="s">
        <v>25</v>
      </c>
      <c r="C43" s="23">
        <f>SUM(E43:AB43)</f>
        <v>11080</v>
      </c>
      <c r="D43" s="23"/>
      <c r="E43" s="23"/>
      <c r="F43" s="23">
        <v>11080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31"/>
      <c r="AB43" s="23"/>
    </row>
    <row r="44" spans="1:28" ht="35.25" customHeight="1">
      <c r="A44" s="32"/>
      <c r="B44" s="33" t="s">
        <v>26</v>
      </c>
      <c r="C44" s="23">
        <f>500</f>
        <v>500</v>
      </c>
      <c r="D44" s="23"/>
      <c r="E44" s="23"/>
      <c r="F44" s="23"/>
      <c r="G44" s="38" t="s">
        <v>50</v>
      </c>
      <c r="H44" s="72">
        <v>200</v>
      </c>
      <c r="I44" s="28" t="s">
        <v>51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31"/>
      <c r="AB44" s="23"/>
    </row>
    <row r="45" spans="1:28" hidden="1">
      <c r="A45" s="363">
        <v>10</v>
      </c>
      <c r="B45" s="34" t="s">
        <v>27</v>
      </c>
      <c r="C45" s="22">
        <f>C46+C47</f>
        <v>15839</v>
      </c>
      <c r="D45" s="22"/>
      <c r="E45" s="23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16"/>
      <c r="V45" s="16"/>
      <c r="W45" s="16"/>
      <c r="X45" s="35"/>
      <c r="Y45" s="35"/>
      <c r="Z45" s="35"/>
      <c r="AA45" s="36"/>
      <c r="AB45" s="16"/>
    </row>
    <row r="46" spans="1:28" s="24" customFormat="1" hidden="1">
      <c r="A46" s="364"/>
      <c r="B46" s="37" t="s">
        <v>18</v>
      </c>
      <c r="C46" s="23">
        <f>SUM(E46:AB46)</f>
        <v>3000</v>
      </c>
      <c r="D46" s="23"/>
      <c r="E46" s="23"/>
      <c r="F46" s="35"/>
      <c r="G46" s="71">
        <v>400</v>
      </c>
      <c r="H46" s="71">
        <v>200</v>
      </c>
      <c r="I46" s="71">
        <v>900</v>
      </c>
      <c r="J46" s="35"/>
      <c r="K46" s="35"/>
      <c r="L46" s="26"/>
      <c r="M46" s="26"/>
      <c r="N46" s="35"/>
      <c r="O46" s="35"/>
      <c r="P46" s="35"/>
      <c r="Q46" s="35"/>
      <c r="R46" s="35"/>
      <c r="S46" s="35"/>
      <c r="T46" s="35"/>
      <c r="U46" s="16"/>
      <c r="V46" s="16"/>
      <c r="W46" s="35">
        <v>300</v>
      </c>
      <c r="X46" s="26">
        <v>500</v>
      </c>
      <c r="Y46" s="26">
        <v>700</v>
      </c>
      <c r="Z46" s="35"/>
      <c r="AA46" s="36"/>
      <c r="AB46" s="16"/>
    </row>
    <row r="47" spans="1:28" s="24" customFormat="1" ht="36" hidden="1">
      <c r="A47" s="364"/>
      <c r="B47" s="33" t="s">
        <v>28</v>
      </c>
      <c r="C47" s="23">
        <f>SUM(E47:AB47)</f>
        <v>12839</v>
      </c>
      <c r="D47" s="23"/>
      <c r="E47" s="23">
        <v>8500</v>
      </c>
      <c r="F47" s="35"/>
      <c r="G47" s="35"/>
      <c r="H47" s="35"/>
      <c r="I47" s="35"/>
      <c r="J47" s="35"/>
      <c r="K47" s="35"/>
      <c r="L47" s="26">
        <v>2500</v>
      </c>
      <c r="M47" s="35">
        <v>1000</v>
      </c>
      <c r="N47" s="35"/>
      <c r="O47" s="35"/>
      <c r="P47" s="35"/>
      <c r="Q47" s="35"/>
      <c r="R47" s="35"/>
      <c r="S47" s="35"/>
      <c r="T47" s="35"/>
      <c r="U47" s="16">
        <v>839</v>
      </c>
      <c r="V47" s="16"/>
      <c r="W47" s="16"/>
      <c r="X47" s="38"/>
      <c r="Y47" s="38"/>
      <c r="Z47" s="35"/>
      <c r="AA47" s="36"/>
      <c r="AB47" s="16"/>
    </row>
    <row r="48" spans="1:28" s="24" customFormat="1">
      <c r="A48" s="359">
        <v>11</v>
      </c>
      <c r="B48" s="21" t="s">
        <v>29</v>
      </c>
      <c r="C48" s="22">
        <f>C49+C50</f>
        <v>31741</v>
      </c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9" ht="42.75" customHeight="1">
      <c r="A49" s="359"/>
      <c r="B49" s="39" t="s">
        <v>14</v>
      </c>
      <c r="C49" s="23">
        <v>5600</v>
      </c>
      <c r="D49" s="23"/>
      <c r="E49" s="23"/>
      <c r="F49" s="23"/>
      <c r="G49" s="23"/>
      <c r="H49" s="52" t="s">
        <v>428</v>
      </c>
      <c r="I49" s="52" t="s">
        <v>48</v>
      </c>
      <c r="J49" s="23"/>
      <c r="K49" s="23"/>
      <c r="L49" s="23"/>
      <c r="M49" s="52" t="s">
        <v>53</v>
      </c>
      <c r="N49" s="52" t="s">
        <v>49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>
        <v>500</v>
      </c>
      <c r="AA49" s="23">
        <v>500</v>
      </c>
      <c r="AB49" s="23"/>
    </row>
    <row r="50" spans="1:29" ht="36">
      <c r="A50" s="359"/>
      <c r="B50" s="40" t="s">
        <v>12</v>
      </c>
      <c r="C50" s="23">
        <f>SUM(D50:AB50)</f>
        <v>26141</v>
      </c>
      <c r="D50" s="23">
        <v>1000</v>
      </c>
      <c r="E50" s="23"/>
      <c r="F50" s="23"/>
      <c r="G50" s="23"/>
      <c r="H50" s="23"/>
      <c r="I50" s="23"/>
      <c r="J50" s="23"/>
      <c r="K50" s="23"/>
      <c r="L50" s="23"/>
      <c r="M50" s="38">
        <v>2700</v>
      </c>
      <c r="N50" s="41">
        <v>300</v>
      </c>
      <c r="O50" s="41">
        <v>9141</v>
      </c>
      <c r="P50" s="41"/>
      <c r="Q50" s="42"/>
      <c r="R50" s="42"/>
      <c r="S50" s="42"/>
      <c r="T50" s="42"/>
      <c r="U50" s="23">
        <v>1500</v>
      </c>
      <c r="V50" s="23">
        <v>1500</v>
      </c>
      <c r="W50" s="23"/>
      <c r="X50" s="43"/>
      <c r="Y50" s="43"/>
      <c r="Z50" s="23"/>
      <c r="AA50" s="23"/>
      <c r="AB50" s="23">
        <v>10000</v>
      </c>
    </row>
    <row r="51" spans="1:29" hidden="1">
      <c r="A51" s="359">
        <v>12</v>
      </c>
      <c r="B51" s="21" t="s">
        <v>30</v>
      </c>
      <c r="C51" s="22">
        <f>C52</f>
        <v>16220</v>
      </c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9" ht="48" hidden="1">
      <c r="A52" s="359"/>
      <c r="B52" s="40" t="s">
        <v>31</v>
      </c>
      <c r="C52" s="23">
        <f>SUM(E52:AB52)</f>
        <v>16220</v>
      </c>
      <c r="D52" s="23"/>
      <c r="E52" s="23"/>
      <c r="F52" s="23"/>
      <c r="G52" s="23"/>
      <c r="H52" s="23">
        <v>1800</v>
      </c>
      <c r="I52" s="23">
        <v>700</v>
      </c>
      <c r="J52" s="23"/>
      <c r="K52" s="23">
        <v>8720</v>
      </c>
      <c r="L52" s="23"/>
      <c r="M52" s="23">
        <v>1000</v>
      </c>
      <c r="N52" s="23"/>
      <c r="O52" s="23"/>
      <c r="P52" s="23"/>
      <c r="Q52" s="23">
        <v>3000</v>
      </c>
      <c r="R52" s="23"/>
      <c r="S52" s="23"/>
      <c r="T52" s="23"/>
      <c r="U52" s="23"/>
      <c r="V52" s="23"/>
      <c r="W52" s="23"/>
      <c r="X52" s="28"/>
      <c r="Y52" s="28"/>
      <c r="Z52" s="23">
        <v>1000</v>
      </c>
      <c r="AA52" s="23"/>
      <c r="AB52" s="23"/>
    </row>
    <row r="53" spans="1:29" s="306" customFormat="1" ht="18" customHeight="1">
      <c r="A53" s="307"/>
      <c r="B53" s="308">
        <v>220317</v>
      </c>
      <c r="C53" s="309">
        <f>C14+C16+C18+C21+C24+C27+C30+C38+C41+C45+C48+C51</f>
        <v>220317</v>
      </c>
      <c r="D53" s="309">
        <v>2000</v>
      </c>
      <c r="E53" s="309">
        <v>17282</v>
      </c>
      <c r="F53" s="309">
        <v>11080</v>
      </c>
      <c r="G53" s="309">
        <v>2900</v>
      </c>
      <c r="H53" s="309">
        <v>5500</v>
      </c>
      <c r="I53" s="309">
        <v>7725</v>
      </c>
      <c r="J53" s="309">
        <v>500</v>
      </c>
      <c r="K53" s="309">
        <v>8720</v>
      </c>
      <c r="L53" s="309">
        <v>18043</v>
      </c>
      <c r="M53" s="309">
        <v>11488</v>
      </c>
      <c r="N53" s="309">
        <v>1300</v>
      </c>
      <c r="O53" s="309">
        <v>11741</v>
      </c>
      <c r="P53" s="309">
        <v>600</v>
      </c>
      <c r="Q53" s="309">
        <v>3000</v>
      </c>
      <c r="R53" s="309">
        <v>63124</v>
      </c>
      <c r="S53" s="309">
        <v>9236</v>
      </c>
      <c r="T53" s="309">
        <v>4900</v>
      </c>
      <c r="U53" s="309">
        <v>8055</v>
      </c>
      <c r="V53" s="309">
        <v>2952</v>
      </c>
      <c r="W53" s="309">
        <v>300</v>
      </c>
      <c r="X53" s="309">
        <v>500</v>
      </c>
      <c r="Y53" s="309">
        <v>700</v>
      </c>
      <c r="Z53" s="309">
        <v>5700</v>
      </c>
      <c r="AA53" s="309">
        <v>1000</v>
      </c>
      <c r="AB53" s="309">
        <v>21971</v>
      </c>
      <c r="AC53" s="305"/>
    </row>
    <row r="54" spans="1:29" ht="19.5" customHeight="1">
      <c r="B54" s="310" t="s">
        <v>33</v>
      </c>
      <c r="C54" s="311" t="s">
        <v>32</v>
      </c>
      <c r="D54" s="311"/>
      <c r="E54" s="311"/>
      <c r="F54" s="311"/>
      <c r="G54" s="311">
        <v>-200</v>
      </c>
      <c r="H54" s="311">
        <v>498</v>
      </c>
      <c r="I54" s="311">
        <v>-298</v>
      </c>
      <c r="J54" s="311"/>
      <c r="K54" s="312"/>
      <c r="L54" s="312"/>
      <c r="M54" s="312">
        <v>-255</v>
      </c>
      <c r="N54" s="312">
        <v>255</v>
      </c>
      <c r="O54" s="312"/>
      <c r="P54" s="312"/>
      <c r="Q54" s="312"/>
      <c r="R54" s="312"/>
      <c r="S54" s="312"/>
      <c r="T54" s="311"/>
      <c r="U54" s="313"/>
      <c r="V54" s="313"/>
      <c r="W54" s="313"/>
      <c r="X54" s="313"/>
      <c r="Y54" s="313"/>
      <c r="Z54" s="312"/>
      <c r="AA54" s="312"/>
      <c r="AB54" s="311"/>
      <c r="AC54" s="10"/>
    </row>
    <row r="55" spans="1:29" ht="18" customHeight="1">
      <c r="B55" s="310" t="s">
        <v>3</v>
      </c>
      <c r="C55" s="311"/>
      <c r="D55" s="311">
        <f t="shared" ref="D55:AB55" si="1">D53+D54</f>
        <v>2000</v>
      </c>
      <c r="E55" s="311">
        <f t="shared" si="1"/>
        <v>17282</v>
      </c>
      <c r="F55" s="311">
        <f t="shared" si="1"/>
        <v>11080</v>
      </c>
      <c r="G55" s="311">
        <f t="shared" si="1"/>
        <v>2700</v>
      </c>
      <c r="H55" s="311">
        <f t="shared" si="1"/>
        <v>5998</v>
      </c>
      <c r="I55" s="311">
        <f t="shared" si="1"/>
        <v>7427</v>
      </c>
      <c r="J55" s="311">
        <f t="shared" si="1"/>
        <v>500</v>
      </c>
      <c r="K55" s="311">
        <f t="shared" si="1"/>
        <v>8720</v>
      </c>
      <c r="L55" s="311">
        <f t="shared" si="1"/>
        <v>18043</v>
      </c>
      <c r="M55" s="311">
        <f t="shared" si="1"/>
        <v>11233</v>
      </c>
      <c r="N55" s="311">
        <f t="shared" si="1"/>
        <v>1555</v>
      </c>
      <c r="O55" s="311">
        <f t="shared" si="1"/>
        <v>11741</v>
      </c>
      <c r="P55" s="311">
        <f t="shared" si="1"/>
        <v>600</v>
      </c>
      <c r="Q55" s="311">
        <f t="shared" si="1"/>
        <v>3000</v>
      </c>
      <c r="R55" s="311">
        <f t="shared" si="1"/>
        <v>63124</v>
      </c>
      <c r="S55" s="311">
        <f t="shared" si="1"/>
        <v>9236</v>
      </c>
      <c r="T55" s="311">
        <f t="shared" si="1"/>
        <v>4900</v>
      </c>
      <c r="U55" s="311">
        <f t="shared" si="1"/>
        <v>8055</v>
      </c>
      <c r="V55" s="311">
        <f t="shared" si="1"/>
        <v>2952</v>
      </c>
      <c r="W55" s="311">
        <f t="shared" si="1"/>
        <v>300</v>
      </c>
      <c r="X55" s="311">
        <f t="shared" si="1"/>
        <v>500</v>
      </c>
      <c r="Y55" s="311">
        <f t="shared" si="1"/>
        <v>700</v>
      </c>
      <c r="Z55" s="311">
        <f t="shared" si="1"/>
        <v>5700</v>
      </c>
      <c r="AA55" s="311">
        <f t="shared" si="1"/>
        <v>1000</v>
      </c>
      <c r="AB55" s="311">
        <f t="shared" si="1"/>
        <v>21971</v>
      </c>
      <c r="AC55" s="10"/>
    </row>
    <row r="56" spans="1:29">
      <c r="U56" s="44"/>
      <c r="V56" s="44"/>
      <c r="W56" s="44"/>
      <c r="X56" s="45"/>
      <c r="Y56" s="45"/>
    </row>
    <row r="57" spans="1:29">
      <c r="A57" s="24"/>
      <c r="B57" s="4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47"/>
      <c r="Y57" s="47"/>
      <c r="Z57" s="24"/>
      <c r="AA57" s="24"/>
      <c r="AB57" s="24"/>
    </row>
    <row r="58" spans="1:29" s="24" customFormat="1" ht="15">
      <c r="A58" s="8"/>
      <c r="B58" s="9"/>
      <c r="C58" s="10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57" t="s">
        <v>42</v>
      </c>
      <c r="V58" s="57"/>
      <c r="W58" s="58"/>
      <c r="X58" s="45"/>
      <c r="Y58" s="47"/>
      <c r="Z58" s="11"/>
      <c r="AA58" s="11"/>
      <c r="AB58" s="11"/>
    </row>
    <row r="59" spans="1:29" ht="15" customHeight="1">
      <c r="M59" s="48"/>
      <c r="N59" s="48"/>
      <c r="O59" s="48"/>
      <c r="P59" s="48"/>
      <c r="Q59" s="48"/>
      <c r="R59" s="48"/>
      <c r="S59" s="48"/>
      <c r="T59" s="48"/>
      <c r="U59" s="57"/>
      <c r="V59" s="57"/>
      <c r="W59" s="57"/>
      <c r="X59" s="70"/>
      <c r="Y59" s="48"/>
    </row>
    <row r="60" spans="1:29" ht="15">
      <c r="U60" s="57" t="s">
        <v>41</v>
      </c>
      <c r="V60" s="57"/>
      <c r="W60" s="57"/>
      <c r="X60" s="44"/>
    </row>
    <row r="61" spans="1:29">
      <c r="E61" s="49"/>
    </row>
  </sheetData>
  <mergeCells count="52">
    <mergeCell ref="B6:AA6"/>
    <mergeCell ref="A9:A12"/>
    <mergeCell ref="B9:B12"/>
    <mergeCell ref="C9:C12"/>
    <mergeCell ref="D9:AB9"/>
    <mergeCell ref="D10:F10"/>
    <mergeCell ref="G10:J10"/>
    <mergeCell ref="K10:L10"/>
    <mergeCell ref="U10:Y10"/>
    <mergeCell ref="Z10:AB10"/>
    <mergeCell ref="D11:F11"/>
    <mergeCell ref="G11:I11"/>
    <mergeCell ref="K11:L11"/>
    <mergeCell ref="M11:N11"/>
    <mergeCell ref="O11:P11"/>
    <mergeCell ref="Q11:R11"/>
    <mergeCell ref="A51:A52"/>
    <mergeCell ref="M34:T34"/>
    <mergeCell ref="Z34:AB34"/>
    <mergeCell ref="D35:F35"/>
    <mergeCell ref="G35:I35"/>
    <mergeCell ref="K35:L35"/>
    <mergeCell ref="M35:N35"/>
    <mergeCell ref="O35:P35"/>
    <mergeCell ref="Q35:R35"/>
    <mergeCell ref="U35:V35"/>
    <mergeCell ref="W35:Y35"/>
    <mergeCell ref="Z35:AB35"/>
    <mergeCell ref="A33:A36"/>
    <mergeCell ref="B33:B36"/>
    <mergeCell ref="C33:C36"/>
    <mergeCell ref="D33:AB33"/>
    <mergeCell ref="A48:A50"/>
    <mergeCell ref="A30:A32"/>
    <mergeCell ref="D34:F34"/>
    <mergeCell ref="G34:J34"/>
    <mergeCell ref="K34:L34"/>
    <mergeCell ref="A7:AB7"/>
    <mergeCell ref="M10:T10"/>
    <mergeCell ref="A38:A40"/>
    <mergeCell ref="A41:A43"/>
    <mergeCell ref="A45:A47"/>
    <mergeCell ref="U11:V11"/>
    <mergeCell ref="W11:Y11"/>
    <mergeCell ref="Z11:AB11"/>
    <mergeCell ref="U34:Y34"/>
    <mergeCell ref="A14:A15"/>
    <mergeCell ref="A16:A17"/>
    <mergeCell ref="A18:A20"/>
    <mergeCell ref="A21:A23"/>
    <mergeCell ref="A24:A26"/>
    <mergeCell ref="A27:A29"/>
  </mergeCells>
  <pageMargins left="0.21" right="0.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 doch</vt:lpstr>
      <vt:lpstr>2 wydatki</vt:lpstr>
      <vt:lpstr>2a wydatki</vt:lpstr>
      <vt:lpstr>3 zlecone</vt:lpstr>
      <vt:lpstr>4 dotacje</vt:lpstr>
      <vt:lpstr>5 F sołecki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2016-07-06T05:18:34Z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-2127710887</vt:i4>
  </property>
  <property fmtid="{D5CDD505-2E9C-101B-9397-08002B2CF9AE}" pid="3" name="_NewReviewCycle">
    <vt:lpwstr/>
  </property>
</Properties>
</file>