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1"/>
  </bookViews>
  <sheets>
    <sheet name="1 doch" sheetId="1" r:id="rId1"/>
    <sheet name="2 wydatki" sheetId="3" r:id="rId2"/>
    <sheet name="2a wydatki" sheetId="2" r:id="rId3"/>
    <sheet name="3 zlecone" sheetId="5" r:id="rId4"/>
    <sheet name="4 F sołecki" sheetId="4" r:id="rId5"/>
  </sheets>
  <calcPr calcId="152511"/>
</workbook>
</file>

<file path=xl/calcChain.xml><?xml version="1.0" encoding="utf-8"?>
<calcChain xmlns="http://schemas.openxmlformats.org/spreadsheetml/2006/main">
  <c r="I84" i="5" l="1"/>
  <c r="J84" i="5"/>
  <c r="K55" i="4" l="1"/>
  <c r="J99" i="5"/>
  <c r="J98" i="5"/>
  <c r="J97" i="5"/>
  <c r="J96" i="5"/>
  <c r="J95" i="5"/>
  <c r="J94" i="5"/>
  <c r="J93" i="5"/>
  <c r="G92" i="5"/>
  <c r="G91" i="5" s="1"/>
  <c r="I91" i="5"/>
  <c r="H91" i="5"/>
  <c r="J91" i="5" s="1"/>
  <c r="F91" i="5"/>
  <c r="E91" i="5"/>
  <c r="J90" i="5"/>
  <c r="G89" i="5"/>
  <c r="I88" i="5"/>
  <c r="H88" i="5"/>
  <c r="F88" i="5"/>
  <c r="E88" i="5"/>
  <c r="J87" i="5"/>
  <c r="J86" i="5"/>
  <c r="G85" i="5"/>
  <c r="G84" i="5" s="1"/>
  <c r="H84" i="5"/>
  <c r="F84" i="5"/>
  <c r="E84" i="5"/>
  <c r="J83" i="5"/>
  <c r="G82" i="5"/>
  <c r="J81" i="5"/>
  <c r="I81" i="5"/>
  <c r="H81" i="5"/>
  <c r="G81" i="5"/>
  <c r="F81" i="5"/>
  <c r="E81" i="5"/>
  <c r="J80" i="5"/>
  <c r="J79" i="5"/>
  <c r="J78" i="5"/>
  <c r="J77" i="5"/>
  <c r="J76" i="5"/>
  <c r="J75" i="5"/>
  <c r="J74" i="5"/>
  <c r="J73" i="5"/>
  <c r="J72" i="5"/>
  <c r="J71" i="5"/>
  <c r="J70" i="5"/>
  <c r="G69" i="5"/>
  <c r="G68" i="5" s="1"/>
  <c r="I68" i="5"/>
  <c r="H68" i="5"/>
  <c r="F68" i="5"/>
  <c r="E68" i="5"/>
  <c r="J67" i="5"/>
  <c r="J66" i="5"/>
  <c r="J65" i="5"/>
  <c r="J64" i="5"/>
  <c r="J63" i="5"/>
  <c r="J62" i="5"/>
  <c r="J61" i="5"/>
  <c r="G60" i="5"/>
  <c r="G59" i="5" s="1"/>
  <c r="I59" i="5"/>
  <c r="H59" i="5"/>
  <c r="F59" i="5"/>
  <c r="E59" i="5"/>
  <c r="J58" i="5"/>
  <c r="J57" i="5"/>
  <c r="J56" i="5"/>
  <c r="J55" i="5"/>
  <c r="J54" i="5"/>
  <c r="J53" i="5"/>
  <c r="J52" i="5"/>
  <c r="J51" i="5"/>
  <c r="J50" i="5"/>
  <c r="G49" i="5"/>
  <c r="G48" i="5" s="1"/>
  <c r="I48" i="5"/>
  <c r="H48" i="5"/>
  <c r="F48" i="5"/>
  <c r="E48" i="5"/>
  <c r="E47" i="5" s="1"/>
  <c r="J46" i="5"/>
  <c r="J45" i="5"/>
  <c r="J44" i="5"/>
  <c r="J43" i="5"/>
  <c r="J42" i="5"/>
  <c r="G41" i="5"/>
  <c r="G40" i="5" s="1"/>
  <c r="G39" i="5" s="1"/>
  <c r="I40" i="5"/>
  <c r="H40" i="5"/>
  <c r="H39" i="5" s="1"/>
  <c r="F40" i="5"/>
  <c r="F39" i="5" s="1"/>
  <c r="E40" i="5"/>
  <c r="I39" i="5"/>
  <c r="E39" i="5"/>
  <c r="J38" i="5"/>
  <c r="J37" i="5"/>
  <c r="J36" i="5"/>
  <c r="J33" i="5" s="1"/>
  <c r="J32" i="5" s="1"/>
  <c r="J35" i="5"/>
  <c r="G34" i="5"/>
  <c r="G33" i="5" s="1"/>
  <c r="G32" i="5" s="1"/>
  <c r="I33" i="5"/>
  <c r="F33" i="5"/>
  <c r="E33" i="5"/>
  <c r="E32" i="5" s="1"/>
  <c r="I32" i="5"/>
  <c r="H32" i="5"/>
  <c r="F32" i="5"/>
  <c r="J31" i="5"/>
  <c r="J30" i="5"/>
  <c r="J29" i="5"/>
  <c r="J28" i="5"/>
  <c r="J27" i="5"/>
  <c r="J26" i="5"/>
  <c r="J25" i="5"/>
  <c r="J24" i="5"/>
  <c r="J23" i="5"/>
  <c r="G22" i="5"/>
  <c r="I21" i="5"/>
  <c r="I20" i="5" s="1"/>
  <c r="H21" i="5"/>
  <c r="G21" i="5"/>
  <c r="G20" i="5" s="1"/>
  <c r="F21" i="5"/>
  <c r="F20" i="5" s="1"/>
  <c r="E21" i="5"/>
  <c r="E20" i="5" s="1"/>
  <c r="H20" i="5"/>
  <c r="J19" i="5"/>
  <c r="J18" i="5"/>
  <c r="J17" i="5"/>
  <c r="J16" i="5"/>
  <c r="J15" i="5"/>
  <c r="J14" i="5"/>
  <c r="G13" i="5"/>
  <c r="G12" i="5" s="1"/>
  <c r="G11" i="5" s="1"/>
  <c r="I12" i="5"/>
  <c r="H12" i="5"/>
  <c r="H11" i="5" s="1"/>
  <c r="F12" i="5"/>
  <c r="F11" i="5" s="1"/>
  <c r="E12" i="5"/>
  <c r="I11" i="5"/>
  <c r="E11" i="5"/>
  <c r="G69" i="3"/>
  <c r="G67" i="3"/>
  <c r="G66" i="3"/>
  <c r="G65" i="3"/>
  <c r="G64" i="3"/>
  <c r="G63" i="3"/>
  <c r="G62" i="3"/>
  <c r="F61" i="3"/>
  <c r="F59" i="3" s="1"/>
  <c r="E61" i="3"/>
  <c r="G60" i="3"/>
  <c r="G23" i="1"/>
  <c r="G21" i="1"/>
  <c r="G20" i="1"/>
  <c r="G18" i="1"/>
  <c r="E63" i="2"/>
  <c r="D63" i="2"/>
  <c r="F62" i="2"/>
  <c r="F61" i="2"/>
  <c r="F60" i="2"/>
  <c r="E58" i="2"/>
  <c r="D58" i="2"/>
  <c r="F57" i="2"/>
  <c r="F58" i="2" s="1"/>
  <c r="E55" i="2"/>
  <c r="D55" i="2"/>
  <c r="F54" i="2"/>
  <c r="F53" i="2"/>
  <c r="F52" i="2"/>
  <c r="E50" i="2"/>
  <c r="D50" i="2"/>
  <c r="F49" i="2"/>
  <c r="F48" i="2"/>
  <c r="F47" i="2"/>
  <c r="F46" i="2"/>
  <c r="F45" i="2"/>
  <c r="E43" i="2"/>
  <c r="D43" i="2"/>
  <c r="F42" i="2"/>
  <c r="F43" i="2" s="1"/>
  <c r="E40" i="2"/>
  <c r="D40" i="2"/>
  <c r="F39" i="2"/>
  <c r="F38" i="2"/>
  <c r="F37" i="2"/>
  <c r="F36" i="2"/>
  <c r="E34" i="2"/>
  <c r="D34" i="2"/>
  <c r="F33" i="2"/>
  <c r="F34" i="2" s="1"/>
  <c r="E31" i="2"/>
  <c r="D31" i="2"/>
  <c r="F30" i="2"/>
  <c r="F31" i="2" s="1"/>
  <c r="E28" i="2"/>
  <c r="D28" i="2"/>
  <c r="F27" i="2"/>
  <c r="F28" i="2" s="1"/>
  <c r="E25" i="2"/>
  <c r="D25" i="2"/>
  <c r="F24" i="2"/>
  <c r="F25" i="2" s="1"/>
  <c r="E22" i="2"/>
  <c r="D22" i="2"/>
  <c r="F21" i="2"/>
  <c r="F20" i="2"/>
  <c r="F19" i="2"/>
  <c r="F18" i="2"/>
  <c r="F17" i="2"/>
  <c r="F16" i="2"/>
  <c r="E14" i="2"/>
  <c r="D14" i="2"/>
  <c r="F13" i="2"/>
  <c r="F12" i="2"/>
  <c r="F11" i="2"/>
  <c r="C44" i="4"/>
  <c r="J12" i="5" l="1"/>
  <c r="J11" i="5" s="1"/>
  <c r="J40" i="5"/>
  <c r="J39" i="5" s="1"/>
  <c r="D65" i="2"/>
  <c r="F14" i="2"/>
  <c r="E65" i="2"/>
  <c r="F55" i="2"/>
  <c r="H47" i="5"/>
  <c r="J59" i="5"/>
  <c r="F47" i="5"/>
  <c r="I47" i="5"/>
  <c r="I100" i="5" s="1"/>
  <c r="F100" i="5"/>
  <c r="J21" i="5"/>
  <c r="J20" i="5" s="1"/>
  <c r="J48" i="5"/>
  <c r="J68" i="5"/>
  <c r="G88" i="5"/>
  <c r="G47" i="5" s="1"/>
  <c r="G100" i="5" s="1"/>
  <c r="J88" i="5"/>
  <c r="E100" i="5"/>
  <c r="H100" i="5"/>
  <c r="F40" i="2"/>
  <c r="F50" i="2"/>
  <c r="G61" i="3"/>
  <c r="E59" i="3"/>
  <c r="G59" i="3" s="1"/>
  <c r="F63" i="2"/>
  <c r="F22" i="2"/>
  <c r="U55" i="4"/>
  <c r="W55" i="4"/>
  <c r="AC55" i="4"/>
  <c r="AB55" i="4"/>
  <c r="AA55" i="4"/>
  <c r="Z55" i="4"/>
  <c r="Y55" i="4"/>
  <c r="X55" i="4"/>
  <c r="V55" i="4"/>
  <c r="T55" i="4"/>
  <c r="S55" i="4"/>
  <c r="R55" i="4"/>
  <c r="Q55" i="4"/>
  <c r="P55" i="4"/>
  <c r="O55" i="4"/>
  <c r="N55" i="4"/>
  <c r="M55" i="4"/>
  <c r="L55" i="4"/>
  <c r="J55" i="4"/>
  <c r="I55" i="4"/>
  <c r="H55" i="4"/>
  <c r="G55" i="4"/>
  <c r="F55" i="4"/>
  <c r="E55" i="4"/>
  <c r="D55" i="4"/>
  <c r="C51" i="4"/>
  <c r="C50" i="4"/>
  <c r="C43" i="4"/>
  <c r="C42" i="4"/>
  <c r="C40" i="4"/>
  <c r="C39" i="4"/>
  <c r="C31" i="4"/>
  <c r="C23" i="4"/>
  <c r="C20" i="4"/>
  <c r="C19" i="4"/>
  <c r="C16" i="4"/>
  <c r="C15" i="4"/>
  <c r="C14" i="4" s="1"/>
  <c r="J47" i="5" l="1"/>
  <c r="J100" i="5" s="1"/>
  <c r="F65" i="2"/>
  <c r="C41" i="4"/>
  <c r="C24" i="4"/>
  <c r="C38" i="4"/>
  <c r="C30" i="4"/>
  <c r="C45" i="4"/>
  <c r="C18" i="4"/>
  <c r="C21" i="4"/>
  <c r="C27" i="4"/>
  <c r="C48" i="4"/>
  <c r="C53" i="4" l="1"/>
</calcChain>
</file>

<file path=xl/sharedStrings.xml><?xml version="1.0" encoding="utf-8"?>
<sst xmlns="http://schemas.openxmlformats.org/spreadsheetml/2006/main" count="632" uniqueCount="358">
  <si>
    <t>Załącznik Nr 2a</t>
  </si>
  <si>
    <t>Zmiana planu  wydatków majątkowych  na 2016r.</t>
  </si>
  <si>
    <t>(zmiana załącznika Nr 2a  do Uchwały Nr XIII/81/2015  Rady Gminy Kleszczewoz dnia 22 grudnia 2015r.)</t>
  </si>
  <si>
    <t>Plan po zmianie</t>
  </si>
  <si>
    <t>Wójta Gminy Kleszczewo</t>
  </si>
  <si>
    <t>LP</t>
  </si>
  <si>
    <t>Sołectwo/Projekt</t>
  </si>
  <si>
    <t>Kwota projektu</t>
  </si>
  <si>
    <t>Wydatki wg klasyfikacji budżetowej: dział, rozdział, paragraf</t>
  </si>
  <si>
    <t>Bylin</t>
  </si>
  <si>
    <t>Bezpieczeństwo mieszkańców i utrzymanie  porządku</t>
  </si>
  <si>
    <t>Gowarzewo</t>
  </si>
  <si>
    <t xml:space="preserve">Bezpieczeństwo mieszkańców i utrzymanie czystości i porządku </t>
  </si>
  <si>
    <t>Kleszczewo</t>
  </si>
  <si>
    <t>Promocja i integracja sołectwa</t>
  </si>
  <si>
    <t>Komorniki</t>
  </si>
  <si>
    <t xml:space="preserve">Bezpieczeństwo mieszkańców i utrzymanie porządku </t>
  </si>
  <si>
    <t>Krerowo</t>
  </si>
  <si>
    <t>Rozwój kultury sportu i rekreacji</t>
  </si>
  <si>
    <t>Krzyżowniki</t>
  </si>
  <si>
    <t>Bezpieczeństwo mieszkańców i utrzymanie czystości i porządku</t>
  </si>
  <si>
    <t>Markowice</t>
  </si>
  <si>
    <t>Utrzymanie porządku  na terenie sołectwa, rozwój kultury</t>
  </si>
  <si>
    <t>Nagradowice</t>
  </si>
  <si>
    <t>Poklatki</t>
  </si>
  <si>
    <t xml:space="preserve">Budowa chodnika </t>
  </si>
  <si>
    <t>Kultura i rozrywka</t>
  </si>
  <si>
    <t>Śródka</t>
  </si>
  <si>
    <t>Bezpieczeństwo mieszkańców i utrzymanie  porządku w sołectwie</t>
  </si>
  <si>
    <t>Tulce</t>
  </si>
  <si>
    <t>Zimin</t>
  </si>
  <si>
    <t>Promocja   wsi  rozwój kultury i sportu oraz utrzymanie porządku i czystości w sołectwie</t>
  </si>
  <si>
    <t xml:space="preserve"> </t>
  </si>
  <si>
    <t>zmiana</t>
  </si>
  <si>
    <t xml:space="preserve">                 Zmiana   planu wydatków na projekty realizowane w ramach Funduszu Sołeckiego na 2016r.</t>
  </si>
  <si>
    <t>Załącznik Nr 1</t>
  </si>
  <si>
    <t>Zmiana planu dochodów  budżetu gminy na 2016r.</t>
  </si>
  <si>
    <t>(zmiana załącznika Nr 1 do Uchwały Nr XIII/81/2015  Rady Gminy Kleszczewoz dnia 22 grudnia 2015r.)</t>
  </si>
  <si>
    <t>Załącznik Nr 2</t>
  </si>
  <si>
    <t>(zmiana załącznika Nr 2 do Uchwały Nr XIII/81/2015  Rady Gminy Kleszczewoz dnia 22 grudnia 2015r.)</t>
  </si>
  <si>
    <t>(zmiana załącznika Nr 10 do Uchwały Nr XIII/81/2015  Rady Gminy Kleszczewoz dnia 22 grudnia 2015r.)</t>
  </si>
  <si>
    <t xml:space="preserve">       mgr inż. Bogdan Kemnitz</t>
  </si>
  <si>
    <t xml:space="preserve">                       Wójt Gminy</t>
  </si>
  <si>
    <t>Zmiana planu wydatków  budżetu gminy na 2016r.</t>
  </si>
  <si>
    <t>Załącznik Nr 3</t>
  </si>
  <si>
    <t>Zmiana dochodów i wydatków związane z realizacją zadań z zakresu administracji rządowej i innych zadań zleconych gminie odrębnymi ustawami w 2016 roku</t>
  </si>
  <si>
    <t>Zmiana załącznika Nr 3 do Uchwały Nr XIII/81/2015 Rady Gminy Kleszczewo z dnia 22 grudnia 2015r.</t>
  </si>
  <si>
    <t>4 900</t>
  </si>
  <si>
    <t>Załącznik Nr 4</t>
  </si>
  <si>
    <t>Dział</t>
  </si>
  <si>
    <t>Razem</t>
  </si>
  <si>
    <t>Po zmianie</t>
  </si>
  <si>
    <t>Roz dział</t>
  </si>
  <si>
    <t>Para graf</t>
  </si>
  <si>
    <t>Określenie zadania</t>
  </si>
  <si>
    <t>Plan</t>
  </si>
  <si>
    <t>Zmiana</t>
  </si>
  <si>
    <t>Budowa chodnika w Ziminie</t>
  </si>
  <si>
    <t>Projekt skrzyżowania dróg w Tulcach</t>
  </si>
  <si>
    <t>Budowa chodnika przy drodze powiatowej  w Gowarzewiena na ul. Siekiereckiej</t>
  </si>
  <si>
    <t>60014</t>
  </si>
  <si>
    <t>6050</t>
  </si>
  <si>
    <t>razem</t>
  </si>
  <si>
    <t>Budowa chodnika w Tulcach na ul. Leśnej</t>
  </si>
  <si>
    <t>Budowa chodnika -  Fundusz sołecki Poklatki</t>
  </si>
  <si>
    <t>Budowa drogi do terenów inwestycyjnych w Krzyżownikach</t>
  </si>
  <si>
    <t>Modernizacja drogi gruntowej do Markowic</t>
  </si>
  <si>
    <t>Budowa dróg gminnych</t>
  </si>
  <si>
    <t>Projekt ścieżki rowerowej Tulce - Gowarzewo</t>
  </si>
  <si>
    <r>
      <t>„Termomodernizacja budynków użyteczności publicznej na terenie Gminy Kleszczewo - Szkoły Podstawowej w Ziminie oraz  świetlicy wiejskiej w Poklatkach</t>
    </r>
    <r>
      <rPr>
        <sz val="9"/>
        <color rgb="FF000000"/>
        <rFont val="Times New Roman"/>
        <family val="1"/>
        <charset val="238"/>
      </rPr>
      <t>”.</t>
    </r>
  </si>
  <si>
    <t xml:space="preserve">Zakup tabletów i programu </t>
  </si>
  <si>
    <t>Zakup sprzętu i programu Urząd Gminy</t>
  </si>
  <si>
    <t>Modernizacja strażnicy w Krzyżownikach</t>
  </si>
  <si>
    <t>Bezpieczeństwo mieszkańców i utrzymanie porządku -  Fundusz sołecki Komorniki</t>
  </si>
  <si>
    <t>Projekt rozbudowy szkoły w Kleszczewie</t>
  </si>
  <si>
    <t>Bezpieczeństwo mieszkańców utrzymanie czystości i porządku-  Fundusz sołecki  Gowarzewo</t>
  </si>
  <si>
    <t>Bezpieczeństwo mieszkańców utrzymanie czystości i porządku - Fundusz sołecki  Kleszczewo</t>
  </si>
  <si>
    <t>Rozwój kultury sporu i rekreacji - Fundusz sołecki Krerowo</t>
  </si>
  <si>
    <t>Bezpieczeństwo mieszkańców i utrzymanie czystości i porządku-  Fundusz sołecki Nagradowice</t>
  </si>
  <si>
    <t xml:space="preserve">Budowa oświetlenia </t>
  </si>
  <si>
    <t>Bezpieczeństwo mieszkańców i utrzymanie  porządku-  Fundusz sołecki  Komorniki</t>
  </si>
  <si>
    <t>Bezpieczeństwo mieszkańców i utrzymanie czystości i porządku - Fundusz sołecki Nagradowice</t>
  </si>
  <si>
    <t>Zadania inwestycyjne związane z zaopatrzeniem w wodę, odbiorem ścieków, transportem publicznym i utrzymaniem dróg w okresie zimowym</t>
  </si>
  <si>
    <t>Budowa obiektu lekkoatletycznego na stadionie gminnym w Kleszczewie</t>
  </si>
  <si>
    <t>Bezpieczeństwo mieszkańców i utrzymanie  porządku Fundusz sołecki  Komorniki</t>
  </si>
  <si>
    <t>Bezpieczeństwo mieszkańców i utrzymanie czystości i porządku Fundusz sołecki Krzyżowniki 8.471 + zł 16.633 pozostałe środki Gminy (parking i wjazd przy boisku sportowym)</t>
  </si>
  <si>
    <t>Bezpieczeństwo mieszkańców i utrzymanie czystości i porządku Fundusz sołecki Tulce</t>
  </si>
  <si>
    <t>Ogółem wydatki majątkowe</t>
  </si>
  <si>
    <t>852</t>
  </si>
  <si>
    <t>Pomoc społeczna</t>
  </si>
  <si>
    <t>3 987 387,00</t>
  </si>
  <si>
    <t>85211</t>
  </si>
  <si>
    <t>85295</t>
  </si>
  <si>
    <t>Pozostała działalność</t>
  </si>
  <si>
    <t>Razem:</t>
  </si>
  <si>
    <t>Paragraf</t>
  </si>
  <si>
    <t>Treść</t>
  </si>
  <si>
    <t>Przed zmianą</t>
  </si>
  <si>
    <t>w tym:</t>
  </si>
  <si>
    <t>dochody bieżące</t>
  </si>
  <si>
    <t>z tytułu dotacji i środków na finansowanie wydatków na realizację zadań finansowanych z udziałem środków, o których mowa w art..5 ust.1 pkt 2 i 3</t>
  </si>
  <si>
    <t>dochody majątkowe</t>
  </si>
  <si>
    <t>0,00</t>
  </si>
  <si>
    <t>Wydatki inwestycyjne jednostek budżetowych</t>
  </si>
  <si>
    <t>700</t>
  </si>
  <si>
    <t>Gospodarka mieszkaniowa</t>
  </si>
  <si>
    <t>99 622,00</t>
  </si>
  <si>
    <t>4300</t>
  </si>
  <si>
    <t>Zakup usług pozostałych</t>
  </si>
  <si>
    <t>4430</t>
  </si>
  <si>
    <t>Różne opłaty i składki</t>
  </si>
  <si>
    <t>750</t>
  </si>
  <si>
    <t>Administracja publiczna</t>
  </si>
  <si>
    <t>2 567 539,00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</si>
  <si>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</si>
  <si>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</si>
  <si>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</si>
  <si>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</si>
  <si>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</si>
  <si>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</si>
  <si>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75075</t>
  </si>
  <si>
    <t>Promocja jednostek samorządu terytorialnego</t>
  </si>
  <si>
    <t>115 525,00</t>
  </si>
  <si>
    <t>4190</t>
  </si>
  <si>
    <t>Nagrody konkursowe</t>
  </si>
  <si>
    <t>2 700,00</t>
  </si>
  <si>
    <t>14 998,00</t>
  </si>
  <si>
    <t>97 427,00</t>
  </si>
  <si>
    <t>400,00</t>
  </si>
  <si>
    <t>754</t>
  </si>
  <si>
    <t>Bezpieczeństwo publiczne i ochrona przeciwpożarowa</t>
  </si>
  <si>
    <t>442 203,00</t>
  </si>
  <si>
    <t>75412</t>
  </si>
  <si>
    <t>Ochotnicze straże pożarne</t>
  </si>
  <si>
    <t>358 753,00</t>
  </si>
  <si>
    <t>4170</t>
  </si>
  <si>
    <t>Wynagrodzenia bezosobowe</t>
  </si>
  <si>
    <t>53 162,00</t>
  </si>
  <si>
    <t>801</t>
  </si>
  <si>
    <t>Oświata i wychowanie</t>
  </si>
  <si>
    <t>12 946 907,00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</si>
  <si>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</si>
  <si>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</si>
  <si>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727 747,00</t>
  </si>
  <si>
    <t>4010</t>
  </si>
  <si>
    <t>Wynagrodzenia osobowe pracowników</t>
  </si>
  <si>
    <t>5 000,00</t>
  </si>
  <si>
    <t>851</t>
  </si>
  <si>
    <t>Ochrona zdrowia</t>
  </si>
  <si>
    <t>4 988 632,00</t>
  </si>
  <si>
    <t>3110</t>
  </si>
  <si>
    <t>Świadczenia społeczne</t>
  </si>
  <si>
    <t>1 000,00</t>
  </si>
  <si>
    <t>7 000,00</t>
  </si>
  <si>
    <t>4260</t>
  </si>
  <si>
    <t>Zakup energii</t>
  </si>
  <si>
    <t>2 000,00</t>
  </si>
  <si>
    <t>900</t>
  </si>
  <si>
    <t>Gospodarka komunalna i ochrona środowiska</t>
  </si>
  <si>
    <t>4 932 114,12</t>
  </si>
  <si>
    <t>90095</t>
  </si>
  <si>
    <t>168 269,12</t>
  </si>
  <si>
    <t>59 250,00</t>
  </si>
  <si>
    <t>31 716 543,38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</si>
  <si>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</si>
  <si>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</si>
  <si>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</si>
  <si>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</si>
  <si>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</si>
  <si>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</si>
  <si>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</si>
  <si>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</si>
  <si>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</si>
  <si>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</si>
  <si>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</si>
  <si>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</si>
  <si>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</si>
  <si>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</si>
  <si>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</si>
  <si>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</si>
  <si>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</si>
  <si>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</si>
  <si>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Wójt Gminy</t>
  </si>
  <si>
    <t>mgr inż. Bogdan Kemnitz</t>
  </si>
  <si>
    <t>Dochody</t>
  </si>
  <si>
    <t>Wydatki</t>
  </si>
  <si>
    <t>Plan dochodów</t>
  </si>
  <si>
    <t>Plan wydatków</t>
  </si>
  <si>
    <t>010</t>
  </si>
  <si>
    <t>Rolnictwo i łowiectwo</t>
  </si>
  <si>
    <t>01095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</si>
  <si>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</si>
  <si>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</si>
  <si>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</si>
  <si>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</si>
  <si>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</si>
  <si>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4040</t>
  </si>
  <si>
    <t>Dodatkowe wynagrodzenie roczne</t>
  </si>
  <si>
    <t>4380</t>
  </si>
  <si>
    <t>Zakup usług obejmujących tłumaczenia</t>
  </si>
  <si>
    <t>4410</t>
  </si>
  <si>
    <t>Podróże służbowe krajowe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</si>
  <si>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</si>
  <si>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</si>
  <si>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</si>
  <si>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</si>
  <si>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</si>
  <si>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</si>
  <si>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85195</t>
  </si>
  <si>
    <t>85203</t>
  </si>
  <si>
    <t>Ośrodki wsparcia</t>
  </si>
  <si>
    <t>4220</t>
  </si>
  <si>
    <t>Zakup środków żywności</t>
  </si>
  <si>
    <t>Odpisy na zakładowy fundusz świadczeń socjalnych</t>
  </si>
  <si>
    <t>Świadczenia 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</si>
  <si>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</si>
  <si>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85212</t>
  </si>
  <si>
    <t>Świadczenia rodzinne, świadczenia z funduszu alimentacyjnego oraz składki na ubezpieczenia emerytalne i rentowe z ubezpieczenia społecznego</t>
  </si>
  <si>
    <t>4370</t>
  </si>
  <si>
    <t>Opłata z tytułu zakupu usług telekomunikacyjnych świadczonych w stacjonarnej publicznej sieci telefonicznej.</t>
  </si>
  <si>
    <t>4440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</si>
  <si>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</si>
  <si>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</si>
  <si>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</si>
  <si>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</si>
  <si>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85215</t>
  </si>
  <si>
    <t>Dodatki mieszkaniowe</t>
  </si>
  <si>
    <t>85228</t>
  </si>
  <si>
    <t>Usługi opiekuńcze i specjalistyczne usługi opiekuńcze</t>
  </si>
  <si>
    <t>300</t>
  </si>
  <si>
    <t>600                     -600              =600</t>
  </si>
  <si>
    <t xml:space="preserve"> +2000    =2000</t>
  </si>
  <si>
    <t>+2500                  =2500</t>
  </si>
  <si>
    <t>2500          -2500                       =0</t>
  </si>
  <si>
    <t>400           -295                    =105</t>
  </si>
  <si>
    <t>200                    +33                    =233</t>
  </si>
  <si>
    <t>700                      +262                       =962</t>
  </si>
  <si>
    <t>200                        +233                =433</t>
  </si>
  <si>
    <t>900                              +62                              =962</t>
  </si>
  <si>
    <t>do Zarządzenia Nr 34/2016</t>
  </si>
  <si>
    <t>z dnia 22 lipca 2016r.</t>
  </si>
  <si>
    <t>52,00</t>
  </si>
  <si>
    <t>3 987 439,00</t>
  </si>
  <si>
    <t>348,00</t>
  </si>
  <si>
    <t>70005</t>
  </si>
  <si>
    <t>Gospodarka gruntami i nieruchomościami</t>
  </si>
  <si>
    <t>62 072,00</t>
  </si>
  <si>
    <t>4610</t>
  </si>
  <si>
    <t>Koszty postępowania sądowego i prokuratorskiego</t>
  </si>
  <si>
    <t>- 1 476,00</t>
  </si>
  <si>
    <t>3 524,00</t>
  </si>
  <si>
    <t>57 072,00</t>
  </si>
  <si>
    <t>1 476,00</t>
  </si>
  <si>
    <t>58 548,00</t>
  </si>
  <si>
    <t>49 696,00</t>
  </si>
  <si>
    <t>1 414,00</t>
  </si>
  <si>
    <t>- 400,00</t>
  </si>
  <si>
    <t>1 014,00</t>
  </si>
  <si>
    <t>8 275,00</t>
  </si>
  <si>
    <t>9 275,00</t>
  </si>
  <si>
    <t>- 600,00</t>
  </si>
  <si>
    <t>60 162,00</t>
  </si>
  <si>
    <t>150 000,00</t>
  </si>
  <si>
    <t>- 7 000,00</t>
  </si>
  <si>
    <t>143 000,00</t>
  </si>
  <si>
    <t>80110</t>
  </si>
  <si>
    <t>Gimnazja</t>
  </si>
  <si>
    <t>2 287 135,00</t>
  </si>
  <si>
    <t>- 1 100,00</t>
  </si>
  <si>
    <t>2 286 035,00</t>
  </si>
  <si>
    <t>41 965,00</t>
  </si>
  <si>
    <t>40 865,00</t>
  </si>
  <si>
    <t>80148</t>
  </si>
  <si>
    <t>Stołówki szkolne i przedszkolne</t>
  </si>
  <si>
    <t>305 667,00</t>
  </si>
  <si>
    <t>4280</t>
  </si>
  <si>
    <t>Zakup usług zdrowotnych</t>
  </si>
  <si>
    <t>626,00</t>
  </si>
  <si>
    <t>180,00</t>
  </si>
  <si>
    <t>806,00</t>
  </si>
  <si>
    <t>1 917,00</t>
  </si>
  <si>
    <t>- 180,00</t>
  </si>
  <si>
    <t>1 737,00</t>
  </si>
  <si>
    <t>1 100,00</t>
  </si>
  <si>
    <t>728 847,00</t>
  </si>
  <si>
    <t>5 214,00</t>
  </si>
  <si>
    <t>6 214,00</t>
  </si>
  <si>
    <t>713,00</t>
  </si>
  <si>
    <t>100,00</t>
  </si>
  <si>
    <t>813,00</t>
  </si>
  <si>
    <t>4 988 684,00</t>
  </si>
  <si>
    <t>85202</t>
  </si>
  <si>
    <t>Domy pomocy społecznej</t>
  </si>
  <si>
    <t>325 677,00</t>
  </si>
  <si>
    <t>- 9 450,00</t>
  </si>
  <si>
    <t>316 227,00</t>
  </si>
  <si>
    <t>4330</t>
  </si>
  <si>
    <t>Zakup usług przez jednostki samorządu terytorialnego od innych jednostek samorządu terytorialnego</t>
  </si>
  <si>
    <t>85214</t>
  </si>
  <si>
    <t>Zasiłki i pomoc w naturze oraz składki na ubezpieczenia emerytalne i rentowe</t>
  </si>
  <si>
    <t>222 121,00</t>
  </si>
  <si>
    <t>9 450,00</t>
  </si>
  <si>
    <t>231 571,00</t>
  </si>
  <si>
    <t>212 581,00</t>
  </si>
  <si>
    <t>222 031,00</t>
  </si>
  <si>
    <t>15 150,00</t>
  </si>
  <si>
    <t>15 202,00</t>
  </si>
  <si>
    <t>13 155,18</t>
  </si>
  <si>
    <t>51,00</t>
  </si>
  <si>
    <t>13 206,18</t>
  </si>
  <si>
    <t>6,82</t>
  </si>
  <si>
    <t>1,00</t>
  </si>
  <si>
    <t>7,82</t>
  </si>
  <si>
    <t>- 2 000,00</t>
  </si>
  <si>
    <t>3 000,00</t>
  </si>
  <si>
    <t>61 250,00</t>
  </si>
  <si>
    <t>31 716 595,38</t>
  </si>
  <si>
    <t>Ro zdział</t>
  </si>
  <si>
    <t>400                              -295               =105</t>
  </si>
  <si>
    <t>Bezpieczeństwo mieszkańców i utrzymanie  porządku w sołectwie                                                       -  Fundusz sołecki Śródka</t>
  </si>
  <si>
    <t>Bezpieczeństwo mieszkańców i utrzymanie czystości i porządku                                                                                -  Fundusz  sołecki Gowarzewo</t>
  </si>
  <si>
    <t>Bezpieczeństwo mieszkańców i utrzymanie czystości i porządku                                                                                 - Fundusz sołecki Krzyżowniki</t>
  </si>
  <si>
    <t>80104</t>
  </si>
  <si>
    <t xml:space="preserve">Przedszkola </t>
  </si>
  <si>
    <t>2 697 683,00</t>
  </si>
  <si>
    <t>4140</t>
  </si>
  <si>
    <t>Wpłaty na Państwowy Fundusz Rehabilitacji Osób Niepełnosprawnych</t>
  </si>
  <si>
    <t>4 076,00</t>
  </si>
  <si>
    <t>2 076,00</t>
  </si>
  <si>
    <t>2 523,00</t>
  </si>
  <si>
    <t>- 506,00</t>
  </si>
  <si>
    <t>2 017,00</t>
  </si>
  <si>
    <t>27 333,00</t>
  </si>
  <si>
    <t>6 306,00</t>
  </si>
  <si>
    <t>33 639,00</t>
  </si>
  <si>
    <t>53 773,00</t>
  </si>
  <si>
    <t>51 773,00</t>
  </si>
  <si>
    <t>3 193,00</t>
  </si>
  <si>
    <t>- 1 300,00</t>
  </si>
  <si>
    <t>1 893,00</t>
  </si>
  <si>
    <t>4360</t>
  </si>
  <si>
    <t>Opłaty z tytułu zakupu usług telekomunikacyjnych</t>
  </si>
  <si>
    <t>3 974,00</t>
  </si>
  <si>
    <t>- 500,00</t>
  </si>
  <si>
    <t>3 474,00</t>
  </si>
  <si>
    <t>1000 +600 =1600</t>
  </si>
  <si>
    <t>500                            -500       =0</t>
  </si>
  <si>
    <t>1200                                  -100        =1100</t>
  </si>
  <si>
    <t>500                      +600                    =1100</t>
  </si>
  <si>
    <t>10 000                                       -2 000                  = 8000</t>
  </si>
  <si>
    <t>- 1 690,00</t>
  </si>
  <si>
    <t>1 010,00</t>
  </si>
  <si>
    <t>1800                 -838                     =962</t>
  </si>
  <si>
    <t>700                     +838                        =1538</t>
  </si>
  <si>
    <t>14 926,00</t>
  </si>
  <si>
    <t>1 762,00</t>
  </si>
  <si>
    <t>99 189,00</t>
  </si>
  <si>
    <t>- 72,00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</si>
</sst>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8.5"/>
      <color theme="1"/>
      <name val="Czcionka tekstu podstawowego"/>
      <family val="2"/>
      <charset val="238"/>
    </font>
    <font>
      <sz val="8.5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25"/>
      <name val="Arial"/>
      <family val="2"/>
      <charset val="238"/>
    </font>
    <font>
      <b/>
      <sz val="8.5"/>
      <name val="Arial"/>
      <family val="2"/>
      <charset val="238"/>
    </font>
    <font>
      <sz val="8.25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name val="Calibri"/>
      <family val="2"/>
      <charset val="238"/>
    </font>
    <font>
      <b/>
      <sz val="9"/>
      <name val="Czcionka tekstu podstawowego"/>
      <family val="2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.25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.25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0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8" fillId="2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>
      <alignment vertical="top"/>
    </xf>
    <xf numFmtId="0" fontId="12" fillId="0" borderId="0" xfId="0" applyFont="1" applyAlignment="1">
      <alignment wrapText="1"/>
    </xf>
    <xf numFmtId="3" fontId="11" fillId="0" borderId="0" xfId="0" applyNumberFormat="1" applyFont="1"/>
    <xf numFmtId="0" fontId="11" fillId="0" borderId="0" xfId="0" applyFont="1"/>
    <xf numFmtId="0" fontId="13" fillId="0" borderId="0" xfId="0" applyFont="1"/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4" xfId="0" applyFont="1" applyBorder="1" applyAlignment="1">
      <alignment wrapText="1"/>
    </xf>
    <xf numFmtId="3" fontId="12" fillId="0" borderId="4" xfId="0" applyNumberFormat="1" applyFont="1" applyBorder="1"/>
    <xf numFmtId="3" fontId="16" fillId="0" borderId="4" xfId="0" applyNumberFormat="1" applyFont="1" applyBorder="1"/>
    <xf numFmtId="0" fontId="11" fillId="0" borderId="0" xfId="0" applyFont="1" applyAlignment="1">
      <alignment horizontal="center"/>
    </xf>
    <xf numFmtId="0" fontId="16" fillId="0" borderId="4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8" xfId="0" applyFont="1" applyBorder="1" applyAlignment="1">
      <alignment wrapText="1"/>
    </xf>
    <xf numFmtId="0" fontId="12" fillId="0" borderId="0" xfId="0" applyFont="1"/>
    <xf numFmtId="0" fontId="1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0" fillId="2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21" fillId="2" borderId="0" xfId="0" applyFont="1" applyFill="1" applyAlignment="1"/>
    <xf numFmtId="0" fontId="7" fillId="2" borderId="9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0" xfId="0" applyFill="1"/>
    <xf numFmtId="0" fontId="22" fillId="0" borderId="0" xfId="0" applyFont="1"/>
    <xf numFmtId="4" fontId="23" fillId="0" borderId="0" xfId="0" applyNumberFormat="1" applyFont="1"/>
    <xf numFmtId="0" fontId="24" fillId="2" borderId="0" xfId="0" applyFont="1" applyFill="1"/>
    <xf numFmtId="0" fontId="3" fillId="2" borderId="0" xfId="0" applyFont="1" applyFill="1"/>
    <xf numFmtId="4" fontId="24" fillId="2" borderId="0" xfId="0" applyNumberFormat="1" applyFont="1" applyFill="1"/>
    <xf numFmtId="0" fontId="24" fillId="0" borderId="0" xfId="0" applyFont="1"/>
    <xf numFmtId="0" fontId="26" fillId="0" borderId="0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4" fontId="0" fillId="2" borderId="0" xfId="0" applyNumberFormat="1" applyFill="1"/>
    <xf numFmtId="0" fontId="27" fillId="0" borderId="0" xfId="0" applyFont="1"/>
    <xf numFmtId="49" fontId="12" fillId="0" borderId="0" xfId="0" applyNumberFormat="1" applyFont="1" applyAlignment="1">
      <alignment horizontal="right"/>
    </xf>
    <xf numFmtId="3" fontId="29" fillId="0" borderId="4" xfId="0" applyNumberFormat="1" applyFont="1" applyBorder="1"/>
    <xf numFmtId="4" fontId="0" fillId="0" borderId="0" xfId="0" applyNumberFormat="1"/>
    <xf numFmtId="0" fontId="22" fillId="2" borderId="0" xfId="0" applyFont="1" applyFill="1"/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vertical="center"/>
    </xf>
    <xf numFmtId="0" fontId="32" fillId="2" borderId="4" xfId="0" applyFont="1" applyFill="1" applyBorder="1" applyAlignment="1">
      <alignment vertical="center" wrapText="1"/>
    </xf>
    <xf numFmtId="0" fontId="1" fillId="2" borderId="0" xfId="0" applyFont="1" applyFill="1" applyAlignment="1"/>
    <xf numFmtId="49" fontId="29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2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/>
    <xf numFmtId="0" fontId="17" fillId="2" borderId="3" xfId="0" applyFont="1" applyFill="1" applyBorder="1" applyAlignment="1"/>
    <xf numFmtId="49" fontId="29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5" xfId="0" applyNumberFormat="1" applyFont="1" applyFill="1" applyBorder="1" applyAlignment="1" applyProtection="1">
      <alignment horizontal="left" vertical="center" wrapText="1"/>
      <protection locked="0"/>
    </xf>
    <xf numFmtId="4" fontId="7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5" xfId="0" applyNumberFormat="1" applyFont="1" applyFill="1" applyBorder="1" applyAlignment="1"/>
    <xf numFmtId="4" fontId="17" fillId="2" borderId="16" xfId="0" applyNumberFormat="1" applyFont="1" applyFill="1" applyBorder="1" applyAlignment="1"/>
    <xf numFmtId="0" fontId="7" fillId="2" borderId="17" xfId="0" applyFont="1" applyFill="1" applyBorder="1" applyAlignment="1"/>
    <xf numFmtId="49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3" xfId="0" applyFont="1" applyFill="1" applyBorder="1" applyAlignment="1"/>
    <xf numFmtId="4" fontId="17" fillId="2" borderId="4" xfId="0" applyNumberFormat="1" applyFont="1" applyFill="1" applyBorder="1" applyAlignment="1"/>
    <xf numFmtId="49" fontId="29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29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29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29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/>
    <xf numFmtId="0" fontId="17" fillId="2" borderId="4" xfId="0" applyFont="1" applyFill="1" applyBorder="1" applyAlignment="1"/>
    <xf numFmtId="49" fontId="7" fillId="3" borderId="20" xfId="0" applyNumberFormat="1" applyFont="1" applyFill="1" applyBorder="1" applyAlignment="1" applyProtection="1">
      <alignment horizontal="left" vertical="center" wrapText="1"/>
      <protection locked="0"/>
    </xf>
    <xf numFmtId="4" fontId="7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4" xfId="0" applyNumberFormat="1" applyFont="1" applyFill="1" applyBorder="1" applyAlignment="1"/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wrapText="1"/>
    </xf>
    <xf numFmtId="4" fontId="7" fillId="2" borderId="23" xfId="0" applyNumberFormat="1" applyFont="1" applyFill="1" applyBorder="1" applyAlignment="1"/>
    <xf numFmtId="0" fontId="28" fillId="2" borderId="24" xfId="0" applyFont="1" applyFill="1" applyBorder="1" applyAlignment="1"/>
    <xf numFmtId="4" fontId="17" fillId="2" borderId="25" xfId="0" applyNumberFormat="1" applyFont="1" applyFill="1" applyBorder="1" applyAlignment="1"/>
    <xf numFmtId="4" fontId="7" fillId="2" borderId="15" xfId="0" applyNumberFormat="1" applyFont="1" applyFill="1" applyBorder="1" applyAlignment="1">
      <alignment vertical="center"/>
    </xf>
    <xf numFmtId="4" fontId="7" fillId="2" borderId="26" xfId="0" applyNumberFormat="1" applyFont="1" applyFill="1" applyBorder="1" applyAlignment="1">
      <alignment vertical="center"/>
    </xf>
    <xf numFmtId="4" fontId="17" fillId="2" borderId="15" xfId="0" applyNumberFormat="1" applyFont="1" applyFill="1" applyBorder="1" applyAlignment="1"/>
    <xf numFmtId="4" fontId="7" fillId="2" borderId="22" xfId="0" applyNumberFormat="1" applyFont="1" applyFill="1" applyBorder="1" applyAlignment="1"/>
    <xf numFmtId="4" fontId="17" fillId="2" borderId="22" xfId="0" applyNumberFormat="1" applyFont="1" applyFill="1" applyBorder="1" applyAlignment="1"/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wrapText="1"/>
    </xf>
    <xf numFmtId="4" fontId="7" fillId="2" borderId="27" xfId="0" applyNumberFormat="1" applyFont="1" applyFill="1" applyBorder="1" applyAlignment="1"/>
    <xf numFmtId="4" fontId="17" fillId="2" borderId="27" xfId="0" applyNumberFormat="1" applyFont="1" applyFill="1" applyBorder="1" applyAlignment="1"/>
    <xf numFmtId="0" fontId="29" fillId="2" borderId="18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wrapText="1"/>
    </xf>
    <xf numFmtId="4" fontId="29" fillId="2" borderId="19" xfId="0" applyNumberFormat="1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wrapText="1"/>
    </xf>
    <xf numFmtId="4" fontId="29" fillId="2" borderId="0" xfId="0" applyNumberFormat="1" applyFont="1" applyFill="1" applyBorder="1" applyAlignment="1"/>
    <xf numFmtId="0" fontId="29" fillId="2" borderId="4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35" fillId="2" borderId="0" xfId="0" applyFont="1" applyFill="1" applyAlignment="1"/>
    <xf numFmtId="0" fontId="7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" fontId="7" fillId="2" borderId="34" xfId="0" applyNumberFormat="1" applyFont="1" applyFill="1" applyBorder="1" applyAlignment="1">
      <alignment vertical="center"/>
    </xf>
    <xf numFmtId="4" fontId="7" fillId="2" borderId="25" xfId="0" applyNumberFormat="1" applyFont="1" applyFill="1" applyBorder="1" applyAlignment="1">
      <alignment vertical="center"/>
    </xf>
    <xf numFmtId="4" fontId="17" fillId="2" borderId="25" xfId="0" applyNumberFormat="1" applyFont="1" applyFill="1" applyBorder="1" applyAlignment="1">
      <alignment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4" fontId="17" fillId="2" borderId="34" xfId="0" applyNumberFormat="1" applyFont="1" applyFill="1" applyBorder="1" applyAlignment="1">
      <alignment vertical="center"/>
    </xf>
    <xf numFmtId="0" fontId="36" fillId="2" borderId="25" xfId="0" applyFont="1" applyFill="1" applyBorder="1" applyAlignment="1">
      <alignment vertical="center"/>
    </xf>
    <xf numFmtId="4" fontId="17" fillId="2" borderId="23" xfId="0" applyNumberFormat="1" applyFont="1" applyFill="1" applyBorder="1" applyAlignment="1">
      <alignment vertical="center"/>
    </xf>
    <xf numFmtId="0" fontId="17" fillId="2" borderId="25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 wrapText="1"/>
    </xf>
    <xf numFmtId="4" fontId="29" fillId="2" borderId="19" xfId="0" applyNumberFormat="1" applyFont="1" applyFill="1" applyBorder="1" applyAlignment="1">
      <alignment vertical="center"/>
    </xf>
    <xf numFmtId="4" fontId="36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4" fontId="29" fillId="2" borderId="18" xfId="0" applyNumberFormat="1" applyFont="1" applyFill="1" applyBorder="1" applyAlignment="1">
      <alignment vertical="center"/>
    </xf>
    <xf numFmtId="0" fontId="37" fillId="2" borderId="0" xfId="0" applyFont="1" applyFill="1" applyAlignment="1"/>
    <xf numFmtId="4" fontId="22" fillId="2" borderId="0" xfId="0" applyNumberFormat="1" applyFont="1" applyFill="1"/>
    <xf numFmtId="0" fontId="29" fillId="2" borderId="2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27" fillId="2" borderId="0" xfId="0" applyFont="1" applyFill="1"/>
    <xf numFmtId="49" fontId="38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/>
    <xf numFmtId="0" fontId="40" fillId="2" borderId="0" xfId="0" applyFont="1" applyFill="1" applyBorder="1"/>
    <xf numFmtId="0" fontId="40" fillId="2" borderId="0" xfId="0" applyFont="1" applyFill="1"/>
    <xf numFmtId="0" fontId="40" fillId="2" borderId="9" xfId="0" applyFont="1" applyFill="1" applyBorder="1"/>
    <xf numFmtId="4" fontId="40" fillId="2" borderId="25" xfId="0" applyNumberFormat="1" applyFont="1" applyFill="1" applyBorder="1" applyAlignment="1">
      <alignment vertical="center"/>
    </xf>
    <xf numFmtId="4" fontId="41" fillId="2" borderId="25" xfId="0" applyNumberFormat="1" applyFont="1" applyFill="1" applyBorder="1" applyAlignment="1">
      <alignment vertical="center"/>
    </xf>
    <xf numFmtId="4" fontId="40" fillId="2" borderId="43" xfId="0" applyNumberFormat="1" applyFont="1" applyFill="1" applyBorder="1" applyAlignment="1">
      <alignment vertical="center"/>
    </xf>
    <xf numFmtId="49" fontId="0" fillId="2" borderId="0" xfId="0" applyNumberFormat="1" applyFill="1"/>
    <xf numFmtId="0" fontId="0" fillId="2" borderId="0" xfId="0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4" fontId="0" fillId="0" borderId="0" xfId="0" applyNumberFormat="1" applyAlignment="1">
      <alignment wrapText="1"/>
    </xf>
    <xf numFmtId="49" fontId="4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8" xfId="0" applyNumberFormat="1" applyFont="1" applyFill="1" applyBorder="1" applyAlignment="1" applyProtection="1">
      <alignment horizontal="center" vertical="center"/>
      <protection locked="0"/>
    </xf>
    <xf numFmtId="0" fontId="43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43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43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2" fillId="3" borderId="18" xfId="0" applyNumberFormat="1" applyFont="1" applyFill="1" applyBorder="1" applyAlignment="1" applyProtection="1">
      <alignment horizontal="left" vertical="center" wrapText="1"/>
      <protection locked="0"/>
    </xf>
    <xf numFmtId="4" fontId="44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44" fillId="2" borderId="18" xfId="0" applyNumberFormat="1" applyFont="1" applyFill="1" applyBorder="1" applyAlignment="1" applyProtection="1">
      <alignment vertical="center" wrapText="1"/>
      <protection locked="0"/>
    </xf>
    <xf numFmtId="49" fontId="45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6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5" fillId="3" borderId="18" xfId="0" applyNumberFormat="1" applyFont="1" applyFill="1" applyBorder="1" applyAlignment="1" applyProtection="1">
      <alignment horizontal="left" vertical="center" wrapText="1"/>
      <protection locked="0"/>
    </xf>
    <xf numFmtId="4" fontId="47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4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47" fillId="2" borderId="18" xfId="0" applyNumberFormat="1" applyFont="1" applyFill="1" applyBorder="1" applyAlignment="1" applyProtection="1">
      <alignment vertical="center" wrapText="1"/>
      <protection locked="0"/>
    </xf>
    <xf numFmtId="49" fontId="45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42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48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49" fillId="3" borderId="18" xfId="0" applyNumberFormat="1" applyFont="1" applyFill="1" applyBorder="1" applyAlignment="1" applyProtection="1">
      <alignment vertical="center" wrapText="1"/>
      <protection locked="0"/>
    </xf>
    <xf numFmtId="4" fontId="49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46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45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5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40" fillId="3" borderId="18" xfId="0" applyNumberFormat="1" applyFont="1" applyFill="1" applyBorder="1" applyAlignment="1" applyProtection="1">
      <alignment vertical="center" wrapText="1"/>
      <protection locked="0"/>
    </xf>
    <xf numFmtId="4" fontId="40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47" fillId="2" borderId="18" xfId="0" applyNumberFormat="1" applyFont="1" applyFill="1" applyBorder="1" applyAlignment="1" applyProtection="1">
      <alignment vertical="center"/>
      <protection locked="0"/>
    </xf>
    <xf numFmtId="0" fontId="41" fillId="2" borderId="18" xfId="0" applyFont="1" applyFill="1" applyBorder="1" applyAlignment="1">
      <alignment vertical="center"/>
    </xf>
    <xf numFmtId="4" fontId="41" fillId="2" borderId="18" xfId="0" applyNumberFormat="1" applyFont="1" applyFill="1" applyBorder="1" applyAlignment="1">
      <alignment vertical="center"/>
    </xf>
    <xf numFmtId="4" fontId="31" fillId="2" borderId="18" xfId="0" applyNumberFormat="1" applyFont="1" applyFill="1" applyBorder="1"/>
    <xf numFmtId="4" fontId="48" fillId="3" borderId="18" xfId="0" applyNumberFormat="1" applyFont="1" applyFill="1" applyBorder="1" applyAlignment="1" applyProtection="1">
      <alignment vertical="center" wrapText="1"/>
      <protection locked="0"/>
    </xf>
    <xf numFmtId="4" fontId="50" fillId="3" borderId="18" xfId="0" applyNumberFormat="1" applyFont="1" applyFill="1" applyBorder="1" applyAlignment="1" applyProtection="1">
      <alignment vertical="center" wrapText="1"/>
      <protection locked="0"/>
    </xf>
    <xf numFmtId="4" fontId="41" fillId="2" borderId="18" xfId="0" applyNumberFormat="1" applyFont="1" applyFill="1" applyBorder="1" applyAlignment="1">
      <alignment horizontal="right" vertical="center"/>
    </xf>
    <xf numFmtId="0" fontId="51" fillId="2" borderId="47" xfId="0" applyNumberFormat="1" applyFont="1" applyFill="1" applyBorder="1" applyAlignment="1" applyProtection="1">
      <alignment horizontal="center" vertical="center" wrapText="1"/>
    </xf>
    <xf numFmtId="0" fontId="51" fillId="2" borderId="47" xfId="0" applyNumberFormat="1" applyFont="1" applyFill="1" applyBorder="1" applyAlignment="1" applyProtection="1">
      <alignment horizontal="left" vertical="center" wrapText="1"/>
    </xf>
    <xf numFmtId="0" fontId="0" fillId="2" borderId="18" xfId="0" applyFill="1" applyBorder="1"/>
    <xf numFmtId="4" fontId="41" fillId="2" borderId="18" xfId="0" applyNumberFormat="1" applyFont="1" applyFill="1" applyBorder="1"/>
    <xf numFmtId="4" fontId="42" fillId="3" borderId="18" xfId="0" applyNumberFormat="1" applyFont="1" applyFill="1" applyBorder="1" applyAlignment="1" applyProtection="1">
      <alignment vertical="center" wrapText="1"/>
      <protection locked="0"/>
    </xf>
    <xf numFmtId="49" fontId="42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/>
    <xf numFmtId="0" fontId="30" fillId="2" borderId="0" xfId="0" applyFont="1" applyFill="1" applyAlignment="1">
      <alignment horizontal="center" vertical="center"/>
    </xf>
    <xf numFmtId="4" fontId="47" fillId="2" borderId="18" xfId="0" applyNumberFormat="1" applyFont="1" applyFill="1" applyBorder="1" applyAlignment="1" applyProtection="1">
      <alignment horizontal="right" vertical="center"/>
      <protection locked="0"/>
    </xf>
    <xf numFmtId="0" fontId="30" fillId="2" borderId="18" xfId="0" applyFont="1" applyFill="1" applyBorder="1" applyAlignment="1">
      <alignment horizontal="center" vertical="center"/>
    </xf>
    <xf numFmtId="4" fontId="45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47" fillId="2" borderId="4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/>
    <xf numFmtId="3" fontId="52" fillId="0" borderId="0" xfId="0" applyNumberFormat="1" applyFont="1"/>
    <xf numFmtId="0" fontId="53" fillId="0" borderId="0" xfId="0" applyFont="1"/>
    <xf numFmtId="0" fontId="29" fillId="0" borderId="43" xfId="0" applyFont="1" applyBorder="1" applyAlignment="1">
      <alignment horizontal="center" vertical="center"/>
    </xf>
    <xf numFmtId="3" fontId="54" fillId="0" borderId="48" xfId="0" applyNumberFormat="1" applyFont="1" applyBorder="1" applyAlignment="1">
      <alignment horizontal="left" wrapText="1"/>
    </xf>
    <xf numFmtId="3" fontId="29" fillId="0" borderId="48" xfId="0" applyNumberFormat="1" applyFont="1" applyBorder="1"/>
    <xf numFmtId="0" fontId="12" fillId="0" borderId="48" xfId="0" applyFont="1" applyBorder="1" applyAlignment="1">
      <alignment wrapText="1"/>
    </xf>
    <xf numFmtId="3" fontId="11" fillId="0" borderId="48" xfId="0" applyNumberFormat="1" applyFont="1" applyBorder="1"/>
    <xf numFmtId="0" fontId="11" fillId="0" borderId="48" xfId="0" applyFont="1" applyBorder="1"/>
    <xf numFmtId="0" fontId="12" fillId="0" borderId="48" xfId="0" applyFont="1" applyBorder="1"/>
    <xf numFmtId="0" fontId="18" fillId="0" borderId="48" xfId="0" applyFont="1" applyBorder="1" applyAlignment="1">
      <alignment horizontal="center" vertical="center" wrapText="1"/>
    </xf>
    <xf numFmtId="3" fontId="16" fillId="0" borderId="48" xfId="0" applyNumberFormat="1" applyFont="1" applyBorder="1"/>
    <xf numFmtId="0" fontId="16" fillId="0" borderId="0" xfId="0" applyFont="1" applyAlignment="1">
      <alignment horizontal="left" wrapText="1"/>
    </xf>
    <xf numFmtId="0" fontId="40" fillId="2" borderId="43" xfId="0" applyFont="1" applyFill="1" applyBorder="1" applyAlignment="1">
      <alignment vertical="center"/>
    </xf>
    <xf numFmtId="0" fontId="40" fillId="2" borderId="25" xfId="0" applyFont="1" applyFill="1" applyBorder="1" applyAlignment="1">
      <alignment vertical="center"/>
    </xf>
    <xf numFmtId="49" fontId="42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" xfId="0" applyFont="1" applyBorder="1"/>
    <xf numFmtId="0" fontId="57" fillId="0" borderId="0" xfId="0" applyFont="1"/>
    <xf numFmtId="3" fontId="55" fillId="0" borderId="4" xfId="0" applyNumberFormat="1" applyFont="1" applyBorder="1"/>
    <xf numFmtId="3" fontId="18" fillId="0" borderId="4" xfId="0" applyNumberFormat="1" applyFont="1" applyBorder="1"/>
    <xf numFmtId="3" fontId="18" fillId="0" borderId="48" xfId="0" applyNumberFormat="1" applyFont="1" applyBorder="1"/>
    <xf numFmtId="3" fontId="18" fillId="0" borderId="48" xfId="0" applyNumberFormat="1" applyFont="1" applyBorder="1" applyAlignment="1">
      <alignment horizontal="right" wrapText="1"/>
    </xf>
    <xf numFmtId="3" fontId="18" fillId="0" borderId="4" xfId="0" applyNumberFormat="1" applyFont="1" applyBorder="1" applyAlignment="1">
      <alignment horizontal="right" wrapText="1"/>
    </xf>
    <xf numFmtId="3" fontId="18" fillId="0" borderId="4" xfId="0" applyNumberFormat="1" applyFont="1" applyBorder="1" applyAlignment="1">
      <alignment horizontal="right"/>
    </xf>
    <xf numFmtId="49" fontId="18" fillId="0" borderId="4" xfId="0" applyNumberFormat="1" applyFont="1" applyBorder="1"/>
    <xf numFmtId="49" fontId="18" fillId="0" borderId="4" xfId="0" applyNumberFormat="1" applyFont="1" applyBorder="1" applyAlignment="1">
      <alignment horizontal="right" wrapText="1"/>
    </xf>
    <xf numFmtId="49" fontId="18" fillId="0" borderId="48" xfId="0" applyNumberFormat="1" applyFont="1" applyBorder="1" applyAlignment="1">
      <alignment horizontal="right" wrapText="1"/>
    </xf>
    <xf numFmtId="49" fontId="18" fillId="0" borderId="48" xfId="0" applyNumberFormat="1" applyFont="1" applyBorder="1" applyAlignment="1">
      <alignment wrapText="1"/>
    </xf>
    <xf numFmtId="3" fontId="18" fillId="0" borderId="4" xfId="0" applyNumberFormat="1" applyFont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2" fontId="18" fillId="0" borderId="4" xfId="0" applyNumberFormat="1" applyFont="1" applyBorder="1" applyAlignment="1">
      <alignment horizontal="right" wrapText="1"/>
    </xf>
    <xf numFmtId="3" fontId="18" fillId="0" borderId="5" xfId="0" applyNumberFormat="1" applyFont="1" applyBorder="1"/>
    <xf numFmtId="3" fontId="18" fillId="0" borderId="4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right" wrapText="1"/>
    </xf>
    <xf numFmtId="1" fontId="18" fillId="0" borderId="4" xfId="0" applyNumberFormat="1" applyFont="1" applyBorder="1" applyAlignment="1">
      <alignment horizontal="right"/>
    </xf>
    <xf numFmtId="49" fontId="18" fillId="0" borderId="4" xfId="0" applyNumberFormat="1" applyFont="1" applyBorder="1" applyAlignment="1">
      <alignment horizontal="right"/>
    </xf>
    <xf numFmtId="3" fontId="57" fillId="0" borderId="4" xfId="0" applyNumberFormat="1" applyFont="1" applyBorder="1"/>
    <xf numFmtId="3" fontId="54" fillId="0" borderId="48" xfId="0" applyNumberFormat="1" applyFont="1" applyBorder="1"/>
    <xf numFmtId="49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/>
    <xf numFmtId="49" fontId="47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47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47" fillId="3" borderId="18" xfId="0" applyNumberFormat="1" applyFont="1" applyFill="1" applyBorder="1" applyAlignment="1" applyProtection="1">
      <alignment horizontal="center" vertical="top" wrapText="1"/>
      <protection locked="0"/>
    </xf>
    <xf numFmtId="0" fontId="47" fillId="2" borderId="18" xfId="0" applyNumberFormat="1" applyFont="1" applyFill="1" applyBorder="1" applyAlignment="1" applyProtection="1">
      <alignment horizontal="left"/>
      <protection locked="0"/>
    </xf>
    <xf numFmtId="4" fontId="47" fillId="2" borderId="18" xfId="0" applyNumberFormat="1" applyFont="1" applyFill="1" applyBorder="1" applyAlignment="1" applyProtection="1">
      <alignment horizontal="right"/>
      <protection locked="0"/>
    </xf>
    <xf numFmtId="0" fontId="60" fillId="0" borderId="0" xfId="0" applyNumberFormat="1" applyFont="1" applyFill="1" applyBorder="1" applyAlignment="1" applyProtection="1">
      <alignment horizontal="left"/>
      <protection locked="0"/>
    </xf>
    <xf numFmtId="49" fontId="4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5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58" fillId="3" borderId="4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/>
    </xf>
    <xf numFmtId="0" fontId="29" fillId="2" borderId="28" xfId="0" applyFont="1" applyFill="1" applyBorder="1" applyAlignment="1">
      <alignment vertical="center" wrapText="1"/>
    </xf>
    <xf numFmtId="4" fontId="29" fillId="2" borderId="28" xfId="0" applyNumberFormat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 wrapText="1"/>
    </xf>
    <xf numFmtId="4" fontId="34" fillId="2" borderId="0" xfId="0" applyNumberFormat="1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4" fontId="17" fillId="2" borderId="2" xfId="0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4" fontId="7" fillId="2" borderId="29" xfId="0" applyNumberFormat="1" applyFont="1" applyFill="1" applyBorder="1" applyAlignment="1">
      <alignment vertical="center"/>
    </xf>
    <xf numFmtId="0" fontId="29" fillId="2" borderId="30" xfId="0" applyFont="1" applyFill="1" applyBorder="1" applyAlignment="1">
      <alignment vertical="center" wrapText="1"/>
    </xf>
    <xf numFmtId="4" fontId="29" fillId="2" borderId="30" xfId="0" applyNumberFormat="1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4" fontId="17" fillId="2" borderId="3" xfId="0" applyNumberFormat="1" applyFont="1" applyFill="1" applyBorder="1" applyAlignment="1">
      <alignment vertical="center"/>
    </xf>
    <xf numFmtId="0" fontId="7" fillId="2" borderId="31" xfId="0" applyFont="1" applyFill="1" applyBorder="1" applyAlignment="1">
      <alignment vertical="center" wrapText="1"/>
    </xf>
    <xf numFmtId="4" fontId="7" fillId="2" borderId="32" xfId="0" applyNumberFormat="1" applyFont="1" applyFill="1" applyBorder="1" applyAlignment="1">
      <alignment vertical="center"/>
    </xf>
    <xf numFmtId="4" fontId="17" fillId="2" borderId="4" xfId="0" applyNumberFormat="1" applyFont="1" applyFill="1" applyBorder="1" applyAlignment="1">
      <alignment vertical="center"/>
    </xf>
    <xf numFmtId="4" fontId="36" fillId="2" borderId="19" xfId="0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vertical="center" wrapText="1"/>
    </xf>
    <xf numFmtId="4" fontId="29" fillId="2" borderId="0" xfId="0" applyNumberFormat="1" applyFont="1" applyFill="1" applyBorder="1" applyAlignment="1">
      <alignment vertical="center"/>
    </xf>
    <xf numFmtId="4" fontId="36" fillId="2" borderId="0" xfId="0" applyNumberFormat="1" applyFont="1" applyFill="1" applyBorder="1" applyAlignment="1">
      <alignment vertical="center"/>
    </xf>
    <xf numFmtId="0" fontId="34" fillId="2" borderId="29" xfId="0" applyFont="1" applyFill="1" applyBorder="1" applyAlignment="1">
      <alignment vertical="center"/>
    </xf>
    <xf numFmtId="4" fontId="17" fillId="2" borderId="29" xfId="0" applyNumberFormat="1" applyFont="1" applyFill="1" applyBorder="1" applyAlignment="1">
      <alignment vertical="center"/>
    </xf>
    <xf numFmtId="0" fontId="29" fillId="2" borderId="33" xfId="0" applyFont="1" applyFill="1" applyBorder="1" applyAlignment="1">
      <alignment vertical="center"/>
    </xf>
    <xf numFmtId="4" fontId="29" fillId="2" borderId="33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 wrapText="1"/>
    </xf>
    <xf numFmtId="4" fontId="7" fillId="2" borderId="23" xfId="0" applyNumberFormat="1" applyFont="1" applyFill="1" applyBorder="1" applyAlignment="1">
      <alignment vertical="center"/>
    </xf>
    <xf numFmtId="4" fontId="17" fillId="2" borderId="24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vertical="center" wrapText="1"/>
    </xf>
    <xf numFmtId="4" fontId="7" fillId="2" borderId="24" xfId="0" applyNumberFormat="1" applyFont="1" applyFill="1" applyBorder="1" applyAlignment="1">
      <alignment vertical="center"/>
    </xf>
    <xf numFmtId="0" fontId="34" fillId="2" borderId="25" xfId="0" applyFont="1" applyFill="1" applyBorder="1" applyAlignment="1">
      <alignment vertical="center"/>
    </xf>
    <xf numFmtId="0" fontId="29" fillId="2" borderId="35" xfId="0" applyFont="1" applyFill="1" applyBorder="1" applyAlignment="1">
      <alignment vertical="center" wrapText="1"/>
    </xf>
    <xf numFmtId="4" fontId="29" fillId="2" borderId="36" xfId="0" applyNumberFormat="1" applyFont="1" applyFill="1" applyBorder="1" applyAlignment="1">
      <alignment vertical="center"/>
    </xf>
    <xf numFmtId="4" fontId="36" fillId="2" borderId="36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left" vertical="center" wrapText="1"/>
    </xf>
    <xf numFmtId="0" fontId="29" fillId="2" borderId="27" xfId="0" applyFont="1" applyFill="1" applyBorder="1" applyAlignment="1">
      <alignment vertical="center" wrapText="1"/>
    </xf>
    <xf numFmtId="4" fontId="29" fillId="2" borderId="37" xfId="0" applyNumberFormat="1" applyFont="1" applyFill="1" applyBorder="1" applyAlignment="1">
      <alignment vertical="center"/>
    </xf>
    <xf numFmtId="4" fontId="36" fillId="2" borderId="37" xfId="0" applyNumberFormat="1" applyFont="1" applyFill="1" applyBorder="1" applyAlignment="1">
      <alignment vertical="center"/>
    </xf>
    <xf numFmtId="0" fontId="29" fillId="2" borderId="13" xfId="0" applyFont="1" applyFill="1" applyBorder="1" applyAlignment="1">
      <alignment vertical="center" wrapText="1"/>
    </xf>
    <xf numFmtId="4" fontId="29" fillId="2" borderId="14" xfId="0" applyNumberFormat="1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4" fontId="17" fillId="2" borderId="22" xfId="0" applyNumberFormat="1" applyFont="1" applyFill="1" applyBorder="1" applyAlignment="1">
      <alignment vertical="center"/>
    </xf>
    <xf numFmtId="0" fontId="28" fillId="2" borderId="38" xfId="0" applyFont="1" applyFill="1" applyBorder="1" applyAlignment="1">
      <alignment vertical="center" wrapText="1"/>
    </xf>
    <xf numFmtId="4" fontId="28" fillId="2" borderId="38" xfId="0" applyNumberFormat="1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4" fontId="17" fillId="2" borderId="39" xfId="0" applyNumberFormat="1" applyFont="1" applyFill="1" applyBorder="1" applyAlignment="1">
      <alignment vertical="center"/>
    </xf>
    <xf numFmtId="49" fontId="6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61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61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62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6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63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63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63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64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0" fillId="2" borderId="43" xfId="0" applyFont="1" applyFill="1" applyBorder="1" applyAlignment="1">
      <alignment vertical="center" wrapText="1"/>
    </xf>
    <xf numFmtId="0" fontId="21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vertical="center"/>
    </xf>
    <xf numFmtId="0" fontId="40" fillId="2" borderId="43" xfId="0" applyFont="1" applyFill="1" applyBorder="1" applyAlignment="1">
      <alignment vertical="center"/>
    </xf>
    <xf numFmtId="0" fontId="40" fillId="2" borderId="44" xfId="0" applyFont="1" applyFill="1" applyBorder="1" applyAlignment="1">
      <alignment vertical="center"/>
    </xf>
    <xf numFmtId="0" fontId="40" fillId="2" borderId="45" xfId="0" applyFont="1" applyFill="1" applyBorder="1" applyAlignment="1">
      <alignment vertical="center"/>
    </xf>
    <xf numFmtId="0" fontId="40" fillId="2" borderId="25" xfId="0" applyFont="1" applyFill="1" applyBorder="1" applyAlignment="1">
      <alignment vertical="center" wrapText="1"/>
    </xf>
    <xf numFmtId="49" fontId="46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60" fillId="2" borderId="0" xfId="0" applyNumberFormat="1" applyFont="1" applyFill="1" applyBorder="1" applyAlignment="1" applyProtection="1">
      <alignment horizontal="left"/>
      <protection locked="0"/>
    </xf>
    <xf numFmtId="49" fontId="20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9" xfId="0" applyFont="1" applyFill="1" applyBorder="1" applyAlignment="1"/>
    <xf numFmtId="0" fontId="40" fillId="2" borderId="25" xfId="0" applyFont="1" applyFill="1" applyBorder="1" applyAlignment="1">
      <alignment vertical="center"/>
    </xf>
    <xf numFmtId="0" fontId="40" fillId="2" borderId="44" xfId="0" applyFont="1" applyFill="1" applyBorder="1" applyAlignment="1">
      <alignment vertical="center" wrapText="1"/>
    </xf>
    <xf numFmtId="0" fontId="40" fillId="2" borderId="45" xfId="0" applyFont="1" applyFill="1" applyBorder="1" applyAlignment="1">
      <alignment vertical="center" wrapText="1"/>
    </xf>
    <xf numFmtId="0" fontId="40" fillId="2" borderId="46" xfId="0" applyFont="1" applyFill="1" applyBorder="1" applyAlignment="1">
      <alignment vertical="center"/>
    </xf>
    <xf numFmtId="0" fontId="40" fillId="2" borderId="9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42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2" borderId="18" xfId="0" applyFill="1" applyBorder="1" applyAlignment="1">
      <alignment horizontal="center" vertical="center" wrapText="1"/>
    </xf>
    <xf numFmtId="4" fontId="0" fillId="2" borderId="18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3" workbookViewId="0">
      <selection activeCell="L16" sqref="L16"/>
    </sheetView>
  </sheetViews>
  <sheetFormatPr defaultRowHeight="15"/>
  <cols>
    <col min="1" max="1" width="5.5703125" style="35" customWidth="1"/>
    <col min="2" max="2" width="5.85546875" style="35" customWidth="1"/>
    <col min="3" max="3" width="5.42578125" style="35" customWidth="1"/>
    <col min="4" max="4" width="34.140625" style="35" customWidth="1"/>
    <col min="5" max="5" width="12.5703125" style="35" customWidth="1"/>
    <col min="6" max="6" width="11.5703125" style="35" customWidth="1"/>
    <col min="7" max="7" width="12.85546875" style="35" customWidth="1"/>
    <col min="10" max="10" width="18.5703125" customWidth="1"/>
  </cols>
  <sheetData>
    <row r="1" spans="1:7">
      <c r="A1" s="32"/>
      <c r="B1" s="32"/>
      <c r="C1" s="32"/>
      <c r="D1" s="32"/>
      <c r="E1" s="131" t="s">
        <v>35</v>
      </c>
      <c r="F1" s="32"/>
      <c r="G1" s="32"/>
    </row>
    <row r="2" spans="1:7">
      <c r="A2" s="32"/>
      <c r="B2" s="32"/>
      <c r="C2" s="32"/>
      <c r="D2" s="32"/>
      <c r="E2" s="131" t="s">
        <v>239</v>
      </c>
      <c r="F2" s="32"/>
      <c r="G2" s="32"/>
    </row>
    <row r="3" spans="1:7">
      <c r="A3" s="32"/>
      <c r="B3" s="32"/>
      <c r="C3" s="32"/>
      <c r="D3" s="32"/>
      <c r="E3" s="131" t="s">
        <v>4</v>
      </c>
      <c r="F3" s="32"/>
      <c r="G3" s="32"/>
    </row>
    <row r="4" spans="1:7">
      <c r="A4" s="32"/>
      <c r="B4" s="32"/>
      <c r="C4" s="32"/>
      <c r="D4" s="32"/>
      <c r="E4" s="131" t="s">
        <v>240</v>
      </c>
      <c r="F4" s="32"/>
      <c r="G4" s="32"/>
    </row>
    <row r="5" spans="1:7" ht="24.75" customHeight="1">
      <c r="A5" s="32"/>
      <c r="B5" s="32"/>
      <c r="C5" s="32"/>
      <c r="D5" s="32"/>
      <c r="E5" s="32"/>
      <c r="F5" s="32"/>
      <c r="G5" s="32"/>
    </row>
    <row r="6" spans="1:7">
      <c r="A6" s="309" t="s">
        <v>36</v>
      </c>
      <c r="B6" s="309"/>
      <c r="C6" s="309"/>
      <c r="D6" s="309"/>
      <c r="E6" s="309"/>
      <c r="F6" s="309"/>
      <c r="G6" s="309"/>
    </row>
    <row r="7" spans="1:7">
      <c r="A7" s="310" t="s">
        <v>37</v>
      </c>
      <c r="B7" s="310"/>
      <c r="C7" s="310"/>
      <c r="D7" s="310"/>
      <c r="E7" s="310"/>
      <c r="F7" s="310"/>
      <c r="G7" s="310"/>
    </row>
    <row r="8" spans="1:7" ht="25.5" customHeight="1"/>
    <row r="9" spans="1:7">
      <c r="E9" s="50"/>
      <c r="F9" s="50"/>
      <c r="G9" s="50"/>
    </row>
    <row r="10" spans="1:7" s="239" customFormat="1" ht="22.5">
      <c r="A10" s="238" t="s">
        <v>49</v>
      </c>
      <c r="B10" s="238" t="s">
        <v>52</v>
      </c>
      <c r="C10" s="238" t="s">
        <v>95</v>
      </c>
      <c r="D10" s="238" t="s">
        <v>96</v>
      </c>
      <c r="E10" s="238" t="s">
        <v>97</v>
      </c>
      <c r="F10" s="238" t="s">
        <v>56</v>
      </c>
      <c r="G10" s="238" t="s">
        <v>51</v>
      </c>
    </row>
    <row r="11" spans="1:7" s="239" customFormat="1" ht="11.25">
      <c r="A11" s="240" t="s">
        <v>88</v>
      </c>
      <c r="B11" s="241"/>
      <c r="C11" s="241"/>
      <c r="D11" s="242" t="s">
        <v>89</v>
      </c>
      <c r="E11" s="243" t="s">
        <v>90</v>
      </c>
      <c r="F11" s="243" t="s">
        <v>241</v>
      </c>
      <c r="G11" s="243" t="s">
        <v>242</v>
      </c>
    </row>
    <row r="12" spans="1:7" s="239" customFormat="1" ht="25.5" customHeight="1">
      <c r="A12" s="240"/>
      <c r="B12" s="240" t="s">
        <v>225</v>
      </c>
      <c r="C12" s="244"/>
      <c r="D12" s="242" t="s">
        <v>226</v>
      </c>
      <c r="E12" s="243" t="s">
        <v>243</v>
      </c>
      <c r="F12" s="243" t="s">
        <v>241</v>
      </c>
      <c r="G12" s="243" t="s">
        <v>128</v>
      </c>
    </row>
    <row r="13" spans="1:7" s="239" customFormat="1" ht="73.5" customHeight="1">
      <c r="A13" s="240"/>
      <c r="B13" s="241"/>
      <c r="C13" s="241" t="s">
        <v>191</v>
      </c>
      <c r="D13" s="242" t="s">
        <v>192</v>
      </c>
      <c r="E13" s="243" t="s">
        <v>243</v>
      </c>
      <c r="F13" s="243" t="s">
        <v>241</v>
      </c>
      <c r="G13" s="243" t="s">
        <v>128</v>
      </c>
    </row>
    <row r="14" spans="1:7" s="239" customFormat="1" ht="11.25">
      <c r="A14" s="240"/>
      <c r="B14" s="240"/>
      <c r="C14" s="244"/>
      <c r="D14" s="242"/>
      <c r="E14" s="243"/>
      <c r="F14" s="243"/>
      <c r="G14" s="243"/>
    </row>
    <row r="15" spans="1:7" s="239" customFormat="1" ht="22.5">
      <c r="A15" s="241" t="s">
        <v>94</v>
      </c>
      <c r="B15" s="241"/>
      <c r="C15" s="241"/>
      <c r="D15" s="245"/>
      <c r="E15" s="246">
        <v>31439648.260000002</v>
      </c>
      <c r="F15" s="246">
        <v>52</v>
      </c>
      <c r="G15" s="246">
        <v>31439700.260000002</v>
      </c>
    </row>
    <row r="17" spans="1:12">
      <c r="A17" s="137"/>
      <c r="B17" s="138" t="s">
        <v>98</v>
      </c>
      <c r="C17" s="139"/>
      <c r="D17" s="137"/>
      <c r="E17" s="140"/>
    </row>
    <row r="18" spans="1:12" ht="23.25" customHeight="1">
      <c r="A18" s="314" t="s">
        <v>99</v>
      </c>
      <c r="B18" s="312"/>
      <c r="C18" s="312"/>
      <c r="D18" s="313"/>
      <c r="E18" s="141">
        <v>28713267.260000002</v>
      </c>
      <c r="F18" s="142">
        <v>52</v>
      </c>
      <c r="G18" s="142">
        <f>E18+F18</f>
        <v>28713319.260000002</v>
      </c>
    </row>
    <row r="19" spans="1:12" ht="13.5" customHeight="1">
      <c r="A19" s="314" t="s">
        <v>98</v>
      </c>
      <c r="B19" s="312"/>
      <c r="C19" s="312"/>
      <c r="D19" s="313"/>
      <c r="E19" s="141"/>
      <c r="F19" s="142"/>
      <c r="G19" s="142"/>
    </row>
    <row r="20" spans="1:12" ht="40.5" customHeight="1">
      <c r="A20" s="311" t="s">
        <v>100</v>
      </c>
      <c r="B20" s="312"/>
      <c r="C20" s="312"/>
      <c r="D20" s="313"/>
      <c r="E20" s="141">
        <v>9600</v>
      </c>
      <c r="F20" s="142"/>
      <c r="G20" s="142">
        <f>E20+F20</f>
        <v>9600</v>
      </c>
    </row>
    <row r="21" spans="1:12" ht="18" customHeight="1">
      <c r="A21" s="314" t="s">
        <v>101</v>
      </c>
      <c r="B21" s="312"/>
      <c r="C21" s="312"/>
      <c r="D21" s="313"/>
      <c r="E21" s="141">
        <v>2726381</v>
      </c>
      <c r="F21" s="142">
        <v>0</v>
      </c>
      <c r="G21" s="142">
        <f>E21+F21</f>
        <v>2726381</v>
      </c>
      <c r="J21" s="49"/>
    </row>
    <row r="22" spans="1:12" ht="12.75" customHeight="1">
      <c r="A22" s="314" t="s">
        <v>98</v>
      </c>
      <c r="B22" s="312"/>
      <c r="C22" s="312"/>
      <c r="D22" s="313"/>
      <c r="E22" s="141"/>
      <c r="F22" s="142"/>
      <c r="G22" s="142"/>
    </row>
    <row r="23" spans="1:12" ht="39" customHeight="1">
      <c r="A23" s="311" t="s">
        <v>100</v>
      </c>
      <c r="B23" s="312"/>
      <c r="C23" s="312"/>
      <c r="D23" s="313"/>
      <c r="E23" s="141">
        <v>90338</v>
      </c>
      <c r="F23" s="142">
        <v>0</v>
      </c>
      <c r="G23" s="142">
        <f>E23+F23</f>
        <v>90338</v>
      </c>
      <c r="J23" s="49"/>
      <c r="K23" s="49"/>
      <c r="L23" s="49"/>
    </row>
    <row r="26" spans="1:12">
      <c r="F26" s="146" t="s">
        <v>182</v>
      </c>
      <c r="G26" s="145"/>
    </row>
    <row r="27" spans="1:12">
      <c r="F27" s="146"/>
      <c r="G27" s="145"/>
    </row>
    <row r="28" spans="1:12">
      <c r="F28" s="146" t="s">
        <v>183</v>
      </c>
      <c r="G28" s="145"/>
    </row>
  </sheetData>
  <mergeCells count="8">
    <mergeCell ref="A6:G6"/>
    <mergeCell ref="A7:G7"/>
    <mergeCell ref="A23:D23"/>
    <mergeCell ref="A18:D18"/>
    <mergeCell ref="A19:D19"/>
    <mergeCell ref="A20:D20"/>
    <mergeCell ref="A21:D21"/>
    <mergeCell ref="A22:D22"/>
  </mergeCells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5" workbookViewId="0">
      <selection activeCell="F22" sqref="F22"/>
    </sheetView>
  </sheetViews>
  <sheetFormatPr defaultRowHeight="15"/>
  <cols>
    <col min="1" max="1" width="5.85546875" style="35" customWidth="1"/>
    <col min="2" max="2" width="6.28515625" style="35" customWidth="1"/>
    <col min="3" max="3" width="5.85546875" style="35" customWidth="1"/>
    <col min="4" max="4" width="34" style="35" customWidth="1"/>
    <col min="5" max="5" width="12.140625" style="35" customWidth="1"/>
    <col min="6" max="6" width="12" style="35" customWidth="1"/>
    <col min="7" max="7" width="13.5703125" style="35" customWidth="1"/>
    <col min="10" max="10" width="12.42578125" bestFit="1" customWidth="1"/>
  </cols>
  <sheetData>
    <row r="1" spans="1:7">
      <c r="A1" s="32"/>
      <c r="B1" s="32"/>
      <c r="C1" s="32"/>
      <c r="D1" s="32"/>
      <c r="E1" s="131" t="s">
        <v>38</v>
      </c>
      <c r="F1" s="32"/>
      <c r="G1" s="32"/>
    </row>
    <row r="2" spans="1:7">
      <c r="A2" s="32"/>
      <c r="B2" s="32"/>
      <c r="C2" s="32"/>
      <c r="D2" s="32"/>
      <c r="E2" s="131" t="s">
        <v>239</v>
      </c>
      <c r="F2" s="32"/>
      <c r="G2" s="32"/>
    </row>
    <row r="3" spans="1:7">
      <c r="A3" s="32"/>
      <c r="B3" s="32"/>
      <c r="C3" s="32"/>
      <c r="D3" s="32"/>
      <c r="E3" s="131" t="s">
        <v>4</v>
      </c>
      <c r="F3" s="32"/>
      <c r="G3" s="32"/>
    </row>
    <row r="4" spans="1:7">
      <c r="A4" s="32"/>
      <c r="B4" s="32"/>
      <c r="C4" s="32"/>
      <c r="D4" s="32"/>
      <c r="E4" s="131" t="s">
        <v>240</v>
      </c>
      <c r="F4" s="32"/>
      <c r="G4" s="32"/>
    </row>
    <row r="5" spans="1:7" ht="20.25" customHeight="1">
      <c r="A5" s="32"/>
      <c r="B5" s="32"/>
      <c r="C5" s="32"/>
      <c r="D5" s="32"/>
      <c r="E5" s="32"/>
      <c r="F5" s="32"/>
      <c r="G5" s="32"/>
    </row>
    <row r="6" spans="1:7">
      <c r="A6" s="309" t="s">
        <v>43</v>
      </c>
      <c r="B6" s="309"/>
      <c r="C6" s="309"/>
      <c r="D6" s="309"/>
      <c r="E6" s="309"/>
      <c r="F6" s="309"/>
      <c r="G6" s="309"/>
    </row>
    <row r="7" spans="1:7">
      <c r="A7" s="310" t="s">
        <v>39</v>
      </c>
      <c r="B7" s="310"/>
      <c r="C7" s="310"/>
      <c r="D7" s="310"/>
      <c r="E7" s="310"/>
      <c r="F7" s="310"/>
      <c r="G7" s="310"/>
    </row>
    <row r="8" spans="1:7" ht="23.25" customHeight="1"/>
    <row r="9" spans="1:7" s="247" customFormat="1" ht="24.75" customHeight="1">
      <c r="A9" s="248" t="s">
        <v>49</v>
      </c>
      <c r="B9" s="248" t="s">
        <v>317</v>
      </c>
      <c r="C9" s="248" t="s">
        <v>95</v>
      </c>
      <c r="D9" s="248" t="s">
        <v>96</v>
      </c>
      <c r="E9" s="248" t="s">
        <v>97</v>
      </c>
      <c r="F9" s="248" t="s">
        <v>56</v>
      </c>
      <c r="G9" s="248" t="s">
        <v>51</v>
      </c>
    </row>
    <row r="10" spans="1:7" s="247" customFormat="1" ht="17.100000000000001" customHeight="1">
      <c r="A10" s="148" t="s">
        <v>104</v>
      </c>
      <c r="B10" s="148"/>
      <c r="C10" s="148"/>
      <c r="D10" s="153" t="s">
        <v>105</v>
      </c>
      <c r="E10" s="206" t="s">
        <v>106</v>
      </c>
      <c r="F10" s="206" t="s">
        <v>102</v>
      </c>
      <c r="G10" s="206" t="s">
        <v>106</v>
      </c>
    </row>
    <row r="11" spans="1:7" s="247" customFormat="1" ht="17.100000000000001" customHeight="1">
      <c r="A11" s="167"/>
      <c r="B11" s="156" t="s">
        <v>244</v>
      </c>
      <c r="C11" s="157"/>
      <c r="D11" s="158" t="s">
        <v>245</v>
      </c>
      <c r="E11" s="249" t="s">
        <v>246</v>
      </c>
      <c r="F11" s="249" t="s">
        <v>102</v>
      </c>
      <c r="G11" s="249" t="s">
        <v>246</v>
      </c>
    </row>
    <row r="12" spans="1:7" s="247" customFormat="1" ht="17.100000000000001" customHeight="1">
      <c r="A12" s="162"/>
      <c r="B12" s="162"/>
      <c r="C12" s="156" t="s">
        <v>247</v>
      </c>
      <c r="D12" s="158" t="s">
        <v>248</v>
      </c>
      <c r="E12" s="249" t="s">
        <v>146</v>
      </c>
      <c r="F12" s="249" t="s">
        <v>249</v>
      </c>
      <c r="G12" s="249" t="s">
        <v>250</v>
      </c>
    </row>
    <row r="13" spans="1:7" s="247" customFormat="1" ht="17.100000000000001" customHeight="1">
      <c r="A13" s="162"/>
      <c r="B13" s="162"/>
      <c r="C13" s="156" t="s">
        <v>61</v>
      </c>
      <c r="D13" s="158" t="s">
        <v>103</v>
      </c>
      <c r="E13" s="249" t="s">
        <v>251</v>
      </c>
      <c r="F13" s="249" t="s">
        <v>252</v>
      </c>
      <c r="G13" s="249" t="s">
        <v>253</v>
      </c>
    </row>
    <row r="14" spans="1:7" s="247" customFormat="1" ht="17.100000000000001" customHeight="1">
      <c r="A14" s="148" t="s">
        <v>111</v>
      </c>
      <c r="B14" s="148"/>
      <c r="C14" s="148"/>
      <c r="D14" s="153" t="s">
        <v>112</v>
      </c>
      <c r="E14" s="206" t="s">
        <v>113</v>
      </c>
      <c r="F14" s="206" t="s">
        <v>102</v>
      </c>
      <c r="G14" s="206" t="s">
        <v>113</v>
      </c>
    </row>
    <row r="15" spans="1:7" s="247" customFormat="1" ht="17.100000000000001" customHeight="1">
      <c r="A15" s="167"/>
      <c r="B15" s="156" t="s">
        <v>193</v>
      </c>
      <c r="C15" s="157"/>
      <c r="D15" s="158" t="s">
        <v>194</v>
      </c>
      <c r="E15" s="249" t="s">
        <v>254</v>
      </c>
      <c r="F15" s="249" t="s">
        <v>102</v>
      </c>
      <c r="G15" s="249" t="s">
        <v>254</v>
      </c>
    </row>
    <row r="16" spans="1:7" s="247" customFormat="1" ht="17.100000000000001" customHeight="1">
      <c r="A16" s="162"/>
      <c r="B16" s="162"/>
      <c r="C16" s="156" t="s">
        <v>118</v>
      </c>
      <c r="D16" s="158" t="s">
        <v>119</v>
      </c>
      <c r="E16" s="249" t="s">
        <v>255</v>
      </c>
      <c r="F16" s="249" t="s">
        <v>256</v>
      </c>
      <c r="G16" s="249" t="s">
        <v>257</v>
      </c>
    </row>
    <row r="17" spans="1:7" s="247" customFormat="1" ht="17.100000000000001" customHeight="1">
      <c r="A17" s="162"/>
      <c r="B17" s="162"/>
      <c r="C17" s="156" t="s">
        <v>107</v>
      </c>
      <c r="D17" s="158" t="s">
        <v>108</v>
      </c>
      <c r="E17" s="249" t="s">
        <v>258</v>
      </c>
      <c r="F17" s="249" t="s">
        <v>152</v>
      </c>
      <c r="G17" s="249" t="s">
        <v>259</v>
      </c>
    </row>
    <row r="18" spans="1:7" s="247" customFormat="1" ht="17.100000000000001" customHeight="1">
      <c r="A18" s="162"/>
      <c r="B18" s="162"/>
      <c r="C18" s="156" t="s">
        <v>200</v>
      </c>
      <c r="D18" s="158" t="s">
        <v>201</v>
      </c>
      <c r="E18" s="249" t="s">
        <v>152</v>
      </c>
      <c r="F18" s="249" t="s">
        <v>260</v>
      </c>
      <c r="G18" s="249" t="s">
        <v>128</v>
      </c>
    </row>
    <row r="19" spans="1:7" s="247" customFormat="1" ht="17.100000000000001" customHeight="1">
      <c r="A19" s="167"/>
      <c r="B19" s="156" t="s">
        <v>120</v>
      </c>
      <c r="C19" s="157"/>
      <c r="D19" s="158" t="s">
        <v>121</v>
      </c>
      <c r="E19" s="249" t="s">
        <v>122</v>
      </c>
      <c r="F19" s="249" t="s">
        <v>102</v>
      </c>
      <c r="G19" s="249" t="s">
        <v>122</v>
      </c>
    </row>
    <row r="20" spans="1:7" s="247" customFormat="1" ht="17.100000000000001" customHeight="1">
      <c r="A20" s="162"/>
      <c r="B20" s="162"/>
      <c r="C20" s="156" t="s">
        <v>123</v>
      </c>
      <c r="D20" s="158" t="s">
        <v>124</v>
      </c>
      <c r="E20" s="308" t="s">
        <v>125</v>
      </c>
      <c r="F20" s="308" t="s">
        <v>350</v>
      </c>
      <c r="G20" s="308" t="s">
        <v>351</v>
      </c>
    </row>
    <row r="21" spans="1:7" s="247" customFormat="1" ht="17.100000000000001" customHeight="1">
      <c r="A21" s="162"/>
      <c r="B21" s="162"/>
      <c r="C21" s="156" t="s">
        <v>118</v>
      </c>
      <c r="D21" s="158" t="s">
        <v>119</v>
      </c>
      <c r="E21" s="308" t="s">
        <v>126</v>
      </c>
      <c r="F21" s="308" t="s">
        <v>357</v>
      </c>
      <c r="G21" s="308" t="s">
        <v>354</v>
      </c>
    </row>
    <row r="22" spans="1:7" s="247" customFormat="1" ht="17.100000000000001" customHeight="1">
      <c r="A22" s="162"/>
      <c r="B22" s="162"/>
      <c r="C22" s="156" t="s">
        <v>107</v>
      </c>
      <c r="D22" s="158" t="s">
        <v>108</v>
      </c>
      <c r="E22" s="308" t="s">
        <v>127</v>
      </c>
      <c r="F22" s="308" t="s">
        <v>355</v>
      </c>
      <c r="G22" s="308" t="s">
        <v>356</v>
      </c>
    </row>
    <row r="23" spans="1:7" s="247" customFormat="1" ht="25.5" customHeight="1">
      <c r="A23" s="148" t="s">
        <v>129</v>
      </c>
      <c r="B23" s="148"/>
      <c r="C23" s="148"/>
      <c r="D23" s="153" t="s">
        <v>130</v>
      </c>
      <c r="E23" s="206" t="s">
        <v>131</v>
      </c>
      <c r="F23" s="206" t="s">
        <v>102</v>
      </c>
      <c r="G23" s="206" t="s">
        <v>131</v>
      </c>
    </row>
    <row r="24" spans="1:7" s="247" customFormat="1" ht="17.100000000000001" customHeight="1">
      <c r="A24" s="167"/>
      <c r="B24" s="156" t="s">
        <v>132</v>
      </c>
      <c r="C24" s="157"/>
      <c r="D24" s="158" t="s">
        <v>133</v>
      </c>
      <c r="E24" s="249" t="s">
        <v>134</v>
      </c>
      <c r="F24" s="249" t="s">
        <v>102</v>
      </c>
      <c r="G24" s="249" t="s">
        <v>134</v>
      </c>
    </row>
    <row r="25" spans="1:7" s="247" customFormat="1" ht="17.100000000000001" customHeight="1">
      <c r="A25" s="162"/>
      <c r="B25" s="162"/>
      <c r="C25" s="156" t="s">
        <v>118</v>
      </c>
      <c r="D25" s="158" t="s">
        <v>119</v>
      </c>
      <c r="E25" s="249" t="s">
        <v>137</v>
      </c>
      <c r="F25" s="249" t="s">
        <v>153</v>
      </c>
      <c r="G25" s="249" t="s">
        <v>261</v>
      </c>
    </row>
    <row r="26" spans="1:7" s="247" customFormat="1" ht="17.100000000000001" customHeight="1">
      <c r="A26" s="162"/>
      <c r="B26" s="162"/>
      <c r="C26" s="156" t="s">
        <v>61</v>
      </c>
      <c r="D26" s="158" t="s">
        <v>103</v>
      </c>
      <c r="E26" s="249" t="s">
        <v>262</v>
      </c>
      <c r="F26" s="249" t="s">
        <v>263</v>
      </c>
      <c r="G26" s="249" t="s">
        <v>264</v>
      </c>
    </row>
    <row r="27" spans="1:7" s="247" customFormat="1" ht="24.75" customHeight="1">
      <c r="A27" s="299" t="s">
        <v>138</v>
      </c>
      <c r="B27" s="299"/>
      <c r="C27" s="299"/>
      <c r="D27" s="300" t="s">
        <v>139</v>
      </c>
      <c r="E27" s="301" t="s">
        <v>140</v>
      </c>
      <c r="F27" s="301" t="s">
        <v>102</v>
      </c>
      <c r="G27" s="301" t="s">
        <v>140</v>
      </c>
    </row>
    <row r="28" spans="1:7" s="247" customFormat="1" ht="16.5" customHeight="1">
      <c r="A28" s="302"/>
      <c r="B28" s="303" t="s">
        <v>322</v>
      </c>
      <c r="C28" s="304"/>
      <c r="D28" s="305" t="s">
        <v>323</v>
      </c>
      <c r="E28" s="306" t="s">
        <v>324</v>
      </c>
      <c r="F28" s="306" t="s">
        <v>102</v>
      </c>
      <c r="G28" s="306" t="s">
        <v>324</v>
      </c>
    </row>
    <row r="29" spans="1:7" s="247" customFormat="1" ht="24.75" customHeight="1">
      <c r="A29" s="307"/>
      <c r="B29" s="307"/>
      <c r="C29" s="303" t="s">
        <v>325</v>
      </c>
      <c r="D29" s="305" t="s">
        <v>326</v>
      </c>
      <c r="E29" s="306" t="s">
        <v>327</v>
      </c>
      <c r="F29" s="306" t="s">
        <v>313</v>
      </c>
      <c r="G29" s="306" t="s">
        <v>328</v>
      </c>
    </row>
    <row r="30" spans="1:7" s="247" customFormat="1" ht="15.75" customHeight="1">
      <c r="A30" s="307"/>
      <c r="B30" s="307"/>
      <c r="C30" s="303" t="s">
        <v>135</v>
      </c>
      <c r="D30" s="305" t="s">
        <v>136</v>
      </c>
      <c r="E30" s="306" t="s">
        <v>329</v>
      </c>
      <c r="F30" s="306" t="s">
        <v>330</v>
      </c>
      <c r="G30" s="306" t="s">
        <v>331</v>
      </c>
    </row>
    <row r="31" spans="1:7" s="247" customFormat="1" ht="16.5" customHeight="1">
      <c r="A31" s="307"/>
      <c r="B31" s="307"/>
      <c r="C31" s="303" t="s">
        <v>118</v>
      </c>
      <c r="D31" s="305" t="s">
        <v>119</v>
      </c>
      <c r="E31" s="306" t="s">
        <v>332</v>
      </c>
      <c r="F31" s="306" t="s">
        <v>333</v>
      </c>
      <c r="G31" s="306" t="s">
        <v>334</v>
      </c>
    </row>
    <row r="32" spans="1:7" s="247" customFormat="1" ht="17.25" customHeight="1">
      <c r="A32" s="307"/>
      <c r="B32" s="307"/>
      <c r="C32" s="303" t="s">
        <v>154</v>
      </c>
      <c r="D32" s="305" t="s">
        <v>155</v>
      </c>
      <c r="E32" s="306" t="s">
        <v>335</v>
      </c>
      <c r="F32" s="306" t="s">
        <v>313</v>
      </c>
      <c r="G32" s="306" t="s">
        <v>336</v>
      </c>
    </row>
    <row r="33" spans="1:7" s="247" customFormat="1" ht="18" customHeight="1">
      <c r="A33" s="307"/>
      <c r="B33" s="307"/>
      <c r="C33" s="303" t="s">
        <v>275</v>
      </c>
      <c r="D33" s="305" t="s">
        <v>276</v>
      </c>
      <c r="E33" s="306" t="s">
        <v>337</v>
      </c>
      <c r="F33" s="306" t="s">
        <v>338</v>
      </c>
      <c r="G33" s="306" t="s">
        <v>339</v>
      </c>
    </row>
    <row r="34" spans="1:7" s="247" customFormat="1" ht="24.75" customHeight="1">
      <c r="A34" s="307"/>
      <c r="B34" s="307"/>
      <c r="C34" s="303" t="s">
        <v>340</v>
      </c>
      <c r="D34" s="305" t="s">
        <v>341</v>
      </c>
      <c r="E34" s="306" t="s">
        <v>342</v>
      </c>
      <c r="F34" s="306" t="s">
        <v>343</v>
      </c>
      <c r="G34" s="306" t="s">
        <v>344</v>
      </c>
    </row>
    <row r="35" spans="1:7" s="247" customFormat="1" ht="17.100000000000001" customHeight="1">
      <c r="A35" s="302"/>
      <c r="B35" s="303" t="s">
        <v>265</v>
      </c>
      <c r="C35" s="304"/>
      <c r="D35" s="305" t="s">
        <v>266</v>
      </c>
      <c r="E35" s="306" t="s">
        <v>267</v>
      </c>
      <c r="F35" s="306" t="s">
        <v>268</v>
      </c>
      <c r="G35" s="306" t="s">
        <v>269</v>
      </c>
    </row>
    <row r="36" spans="1:7" s="247" customFormat="1" ht="17.100000000000001" customHeight="1">
      <c r="A36" s="162"/>
      <c r="B36" s="162"/>
      <c r="C36" s="156" t="s">
        <v>116</v>
      </c>
      <c r="D36" s="158" t="s">
        <v>117</v>
      </c>
      <c r="E36" s="249" t="s">
        <v>270</v>
      </c>
      <c r="F36" s="249" t="s">
        <v>268</v>
      </c>
      <c r="G36" s="249" t="s">
        <v>271</v>
      </c>
    </row>
    <row r="37" spans="1:7" s="247" customFormat="1" ht="17.100000000000001" customHeight="1">
      <c r="A37" s="167"/>
      <c r="B37" s="156" t="s">
        <v>272</v>
      </c>
      <c r="C37" s="157"/>
      <c r="D37" s="158" t="s">
        <v>273</v>
      </c>
      <c r="E37" s="249" t="s">
        <v>274</v>
      </c>
      <c r="F37" s="249" t="s">
        <v>102</v>
      </c>
      <c r="G37" s="249" t="s">
        <v>274</v>
      </c>
    </row>
    <row r="38" spans="1:7" s="247" customFormat="1" ht="17.100000000000001" customHeight="1">
      <c r="A38" s="162"/>
      <c r="B38" s="162"/>
      <c r="C38" s="156" t="s">
        <v>275</v>
      </c>
      <c r="D38" s="158" t="s">
        <v>276</v>
      </c>
      <c r="E38" s="249" t="s">
        <v>277</v>
      </c>
      <c r="F38" s="249" t="s">
        <v>278</v>
      </c>
      <c r="G38" s="249" t="s">
        <v>279</v>
      </c>
    </row>
    <row r="39" spans="1:7" s="247" customFormat="1" ht="17.100000000000001" customHeight="1">
      <c r="A39" s="162"/>
      <c r="B39" s="162"/>
      <c r="C39" s="156" t="s">
        <v>200</v>
      </c>
      <c r="D39" s="158" t="s">
        <v>201</v>
      </c>
      <c r="E39" s="249" t="s">
        <v>280</v>
      </c>
      <c r="F39" s="249" t="s">
        <v>281</v>
      </c>
      <c r="G39" s="249" t="s">
        <v>282</v>
      </c>
    </row>
    <row r="40" spans="1:7" s="247" customFormat="1" ht="69" customHeight="1">
      <c r="A40" s="167"/>
      <c r="B40" s="156" t="s">
        <v>141</v>
      </c>
      <c r="C40" s="157"/>
      <c r="D40" s="158" t="s">
        <v>142</v>
      </c>
      <c r="E40" s="249" t="s">
        <v>143</v>
      </c>
      <c r="F40" s="249" t="s">
        <v>283</v>
      </c>
      <c r="G40" s="249" t="s">
        <v>284</v>
      </c>
    </row>
    <row r="41" spans="1:7" s="247" customFormat="1" ht="17.100000000000001" customHeight="1">
      <c r="A41" s="162"/>
      <c r="B41" s="162"/>
      <c r="C41" s="156" t="s">
        <v>114</v>
      </c>
      <c r="D41" s="158" t="s">
        <v>115</v>
      </c>
      <c r="E41" s="249" t="s">
        <v>285</v>
      </c>
      <c r="F41" s="249" t="s">
        <v>152</v>
      </c>
      <c r="G41" s="249" t="s">
        <v>286</v>
      </c>
    </row>
    <row r="42" spans="1:7" s="247" customFormat="1" ht="17.100000000000001" customHeight="1">
      <c r="A42" s="162"/>
      <c r="B42" s="162"/>
      <c r="C42" s="156" t="s">
        <v>116</v>
      </c>
      <c r="D42" s="158" t="s">
        <v>117</v>
      </c>
      <c r="E42" s="249" t="s">
        <v>287</v>
      </c>
      <c r="F42" s="249" t="s">
        <v>288</v>
      </c>
      <c r="G42" s="249" t="s">
        <v>289</v>
      </c>
    </row>
    <row r="43" spans="1:7" s="247" customFormat="1" ht="18" customHeight="1">
      <c r="A43" s="148" t="s">
        <v>88</v>
      </c>
      <c r="B43" s="148"/>
      <c r="C43" s="148"/>
      <c r="D43" s="153" t="s">
        <v>89</v>
      </c>
      <c r="E43" s="206" t="s">
        <v>149</v>
      </c>
      <c r="F43" s="206" t="s">
        <v>241</v>
      </c>
      <c r="G43" s="206" t="s">
        <v>290</v>
      </c>
    </row>
    <row r="44" spans="1:7" s="247" customFormat="1" ht="15" customHeight="1">
      <c r="A44" s="167"/>
      <c r="B44" s="156" t="s">
        <v>291</v>
      </c>
      <c r="C44" s="157"/>
      <c r="D44" s="158" t="s">
        <v>292</v>
      </c>
      <c r="E44" s="249" t="s">
        <v>293</v>
      </c>
      <c r="F44" s="249" t="s">
        <v>294</v>
      </c>
      <c r="G44" s="249" t="s">
        <v>295</v>
      </c>
    </row>
    <row r="45" spans="1:7" s="247" customFormat="1" ht="36" customHeight="1">
      <c r="A45" s="162"/>
      <c r="B45" s="162"/>
      <c r="C45" s="156" t="s">
        <v>296</v>
      </c>
      <c r="D45" s="158" t="s">
        <v>297</v>
      </c>
      <c r="E45" s="249" t="s">
        <v>293</v>
      </c>
      <c r="F45" s="249" t="s">
        <v>294</v>
      </c>
      <c r="G45" s="249" t="s">
        <v>295</v>
      </c>
    </row>
    <row r="46" spans="1:7" s="247" customFormat="1" ht="20.100000000000001" customHeight="1">
      <c r="A46" s="167"/>
      <c r="B46" s="156" t="s">
        <v>298</v>
      </c>
      <c r="C46" s="157"/>
      <c r="D46" s="158" t="s">
        <v>299</v>
      </c>
      <c r="E46" s="249" t="s">
        <v>300</v>
      </c>
      <c r="F46" s="249" t="s">
        <v>301</v>
      </c>
      <c r="G46" s="249" t="s">
        <v>302</v>
      </c>
    </row>
    <row r="47" spans="1:7" s="247" customFormat="1" ht="17.100000000000001" customHeight="1">
      <c r="A47" s="162"/>
      <c r="B47" s="162"/>
      <c r="C47" s="156" t="s">
        <v>150</v>
      </c>
      <c r="D47" s="158" t="s">
        <v>151</v>
      </c>
      <c r="E47" s="249" t="s">
        <v>303</v>
      </c>
      <c r="F47" s="249" t="s">
        <v>301</v>
      </c>
      <c r="G47" s="249" t="s">
        <v>304</v>
      </c>
    </row>
    <row r="48" spans="1:7" s="247" customFormat="1" ht="17.100000000000001" customHeight="1">
      <c r="A48" s="167"/>
      <c r="B48" s="156" t="s">
        <v>225</v>
      </c>
      <c r="C48" s="157"/>
      <c r="D48" s="158" t="s">
        <v>226</v>
      </c>
      <c r="E48" s="249" t="s">
        <v>305</v>
      </c>
      <c r="F48" s="249" t="s">
        <v>241</v>
      </c>
      <c r="G48" s="249" t="s">
        <v>306</v>
      </c>
    </row>
    <row r="49" spans="1:7" s="247" customFormat="1" ht="17.100000000000001" customHeight="1">
      <c r="A49" s="162"/>
      <c r="B49" s="162"/>
      <c r="C49" s="156" t="s">
        <v>150</v>
      </c>
      <c r="D49" s="158" t="s">
        <v>151</v>
      </c>
      <c r="E49" s="249" t="s">
        <v>307</v>
      </c>
      <c r="F49" s="249" t="s">
        <v>308</v>
      </c>
      <c r="G49" s="249" t="s">
        <v>309</v>
      </c>
    </row>
    <row r="50" spans="1:7" s="247" customFormat="1" ht="17.100000000000001" customHeight="1">
      <c r="A50" s="162"/>
      <c r="B50" s="162"/>
      <c r="C50" s="156" t="s">
        <v>118</v>
      </c>
      <c r="D50" s="158" t="s">
        <v>119</v>
      </c>
      <c r="E50" s="249" t="s">
        <v>310</v>
      </c>
      <c r="F50" s="249" t="s">
        <v>311</v>
      </c>
      <c r="G50" s="249" t="s">
        <v>312</v>
      </c>
    </row>
    <row r="51" spans="1:7" s="247" customFormat="1" ht="25.5" customHeight="1">
      <c r="A51" s="148" t="s">
        <v>157</v>
      </c>
      <c r="B51" s="148"/>
      <c r="C51" s="148"/>
      <c r="D51" s="153" t="s">
        <v>158</v>
      </c>
      <c r="E51" s="206" t="s">
        <v>159</v>
      </c>
      <c r="F51" s="206" t="s">
        <v>102</v>
      </c>
      <c r="G51" s="206" t="s">
        <v>159</v>
      </c>
    </row>
    <row r="52" spans="1:7" s="247" customFormat="1" ht="17.100000000000001" customHeight="1">
      <c r="A52" s="167"/>
      <c r="B52" s="156" t="s">
        <v>160</v>
      </c>
      <c r="C52" s="157"/>
      <c r="D52" s="158" t="s">
        <v>93</v>
      </c>
      <c r="E52" s="249" t="s">
        <v>161</v>
      </c>
      <c r="F52" s="249" t="s">
        <v>102</v>
      </c>
      <c r="G52" s="249" t="s">
        <v>161</v>
      </c>
    </row>
    <row r="53" spans="1:7" s="247" customFormat="1" ht="17.100000000000001" customHeight="1">
      <c r="A53" s="162"/>
      <c r="B53" s="162"/>
      <c r="C53" s="156" t="s">
        <v>135</v>
      </c>
      <c r="D53" s="158" t="s">
        <v>136</v>
      </c>
      <c r="E53" s="249" t="s">
        <v>146</v>
      </c>
      <c r="F53" s="249" t="s">
        <v>313</v>
      </c>
      <c r="G53" s="249" t="s">
        <v>314</v>
      </c>
    </row>
    <row r="54" spans="1:7" s="247" customFormat="1" ht="17.100000000000001" customHeight="1">
      <c r="A54" s="162"/>
      <c r="B54" s="162"/>
      <c r="C54" s="156" t="s">
        <v>107</v>
      </c>
      <c r="D54" s="158" t="s">
        <v>108</v>
      </c>
      <c r="E54" s="249" t="s">
        <v>162</v>
      </c>
      <c r="F54" s="249" t="s">
        <v>156</v>
      </c>
      <c r="G54" s="249" t="s">
        <v>315</v>
      </c>
    </row>
    <row r="55" spans="1:7" s="247" customFormat="1" ht="5.45" customHeight="1">
      <c r="A55" s="318"/>
      <c r="B55" s="318"/>
      <c r="C55" s="318"/>
      <c r="D55" s="319"/>
      <c r="E55" s="319"/>
      <c r="F55" s="319"/>
      <c r="G55" s="319"/>
    </row>
    <row r="56" spans="1:7" s="247" customFormat="1" ht="17.100000000000001" customHeight="1">
      <c r="A56" s="320" t="s">
        <v>94</v>
      </c>
      <c r="B56" s="320"/>
      <c r="C56" s="320"/>
      <c r="D56" s="320"/>
      <c r="E56" s="250" t="s">
        <v>163</v>
      </c>
      <c r="F56" s="250" t="s">
        <v>241</v>
      </c>
      <c r="G56" s="250" t="s">
        <v>316</v>
      </c>
    </row>
    <row r="58" spans="1:7">
      <c r="A58" s="32"/>
      <c r="B58" s="321" t="s">
        <v>98</v>
      </c>
      <c r="C58" s="321"/>
      <c r="D58" s="321"/>
      <c r="E58" s="32"/>
      <c r="F58" s="32"/>
      <c r="G58" s="32"/>
    </row>
    <row r="59" spans="1:7">
      <c r="A59" s="205" t="s">
        <v>164</v>
      </c>
      <c r="B59" s="322" t="s">
        <v>165</v>
      </c>
      <c r="C59" s="322"/>
      <c r="D59" s="322"/>
      <c r="E59" s="143">
        <f>E61+E64+E65+E67+E66</f>
        <v>26899240.379999999</v>
      </c>
      <c r="F59" s="141">
        <f>F61+F64+F65+F66+F67</f>
        <v>5576</v>
      </c>
      <c r="G59" s="141">
        <f t="shared" ref="G59:G67" si="0">E59+F59</f>
        <v>26904816.379999999</v>
      </c>
    </row>
    <row r="60" spans="1:7">
      <c r="A60" s="205"/>
      <c r="B60" s="314" t="s">
        <v>166</v>
      </c>
      <c r="C60" s="315"/>
      <c r="D60" s="316"/>
      <c r="E60" s="204"/>
      <c r="F60" s="141"/>
      <c r="G60" s="141">
        <f t="shared" si="0"/>
        <v>0</v>
      </c>
    </row>
    <row r="61" spans="1:7">
      <c r="A61" s="205"/>
      <c r="B61" s="205" t="s">
        <v>167</v>
      </c>
      <c r="C61" s="317" t="s">
        <v>168</v>
      </c>
      <c r="D61" s="317"/>
      <c r="E61" s="143">
        <f>E62+E63</f>
        <v>15115265.199999999</v>
      </c>
      <c r="F61" s="141">
        <f>SUM(F62:F63)</f>
        <v>-3925</v>
      </c>
      <c r="G61" s="141">
        <f t="shared" si="0"/>
        <v>15111340.199999999</v>
      </c>
    </row>
    <row r="62" spans="1:7">
      <c r="A62" s="205"/>
      <c r="B62" s="205"/>
      <c r="C62" s="317" t="s">
        <v>169</v>
      </c>
      <c r="D62" s="317"/>
      <c r="E62" s="143">
        <v>9608540</v>
      </c>
      <c r="F62" s="141">
        <v>-2506</v>
      </c>
      <c r="G62" s="141">
        <f t="shared" si="0"/>
        <v>9606034</v>
      </c>
    </row>
    <row r="63" spans="1:7" ht="26.25" customHeight="1">
      <c r="A63" s="205"/>
      <c r="B63" s="205"/>
      <c r="C63" s="317" t="s">
        <v>170</v>
      </c>
      <c r="D63" s="317"/>
      <c r="E63" s="143">
        <v>5506725.2000000002</v>
      </c>
      <c r="F63" s="141">
        <v>-1419</v>
      </c>
      <c r="G63" s="141">
        <f t="shared" si="0"/>
        <v>5505306.2000000002</v>
      </c>
    </row>
    <row r="64" spans="1:7">
      <c r="A64" s="205"/>
      <c r="B64" s="205" t="s">
        <v>171</v>
      </c>
      <c r="C64" s="311" t="s">
        <v>172</v>
      </c>
      <c r="D64" s="324"/>
      <c r="E64" s="143">
        <v>7026372</v>
      </c>
      <c r="F64" s="141"/>
      <c r="G64" s="141">
        <f t="shared" si="0"/>
        <v>7026372</v>
      </c>
    </row>
    <row r="65" spans="1:10">
      <c r="A65" s="205"/>
      <c r="B65" s="205" t="s">
        <v>173</v>
      </c>
      <c r="C65" s="317" t="s">
        <v>174</v>
      </c>
      <c r="D65" s="317"/>
      <c r="E65" s="143">
        <v>4483003.18</v>
      </c>
      <c r="F65" s="141">
        <v>9501</v>
      </c>
      <c r="G65" s="141">
        <f t="shared" si="0"/>
        <v>4492504.18</v>
      </c>
    </row>
    <row r="66" spans="1:10" ht="27.75" customHeight="1">
      <c r="A66" s="205"/>
      <c r="B66" s="205" t="s">
        <v>175</v>
      </c>
      <c r="C66" s="311" t="s">
        <v>176</v>
      </c>
      <c r="D66" s="316"/>
      <c r="E66" s="143">
        <v>9600</v>
      </c>
      <c r="F66" s="141"/>
      <c r="G66" s="141">
        <f t="shared" si="0"/>
        <v>9600</v>
      </c>
    </row>
    <row r="67" spans="1:10">
      <c r="A67" s="205"/>
      <c r="B67" s="205" t="s">
        <v>177</v>
      </c>
      <c r="C67" s="317" t="s">
        <v>178</v>
      </c>
      <c r="D67" s="317"/>
      <c r="E67" s="143">
        <v>265000</v>
      </c>
      <c r="F67" s="141">
        <v>0</v>
      </c>
      <c r="G67" s="141">
        <f t="shared" si="0"/>
        <v>265000</v>
      </c>
    </row>
    <row r="68" spans="1:10">
      <c r="A68" s="325"/>
      <c r="B68" s="326"/>
      <c r="C68" s="326"/>
      <c r="D68" s="326"/>
      <c r="E68" s="326"/>
      <c r="F68" s="141"/>
      <c r="G68" s="141"/>
    </row>
    <row r="69" spans="1:10">
      <c r="A69" s="205" t="s">
        <v>179</v>
      </c>
      <c r="B69" s="314" t="s">
        <v>180</v>
      </c>
      <c r="C69" s="315"/>
      <c r="D69" s="316"/>
      <c r="E69" s="143">
        <v>4817303</v>
      </c>
      <c r="F69" s="141">
        <v>-5524</v>
      </c>
      <c r="G69" s="141">
        <f>E69+F69</f>
        <v>4811779</v>
      </c>
    </row>
    <row r="70" spans="1:10">
      <c r="A70" s="205"/>
      <c r="B70" s="311" t="s">
        <v>98</v>
      </c>
      <c r="C70" s="323"/>
      <c r="D70" s="324"/>
      <c r="E70" s="204"/>
      <c r="F70" s="205"/>
      <c r="G70" s="205"/>
    </row>
    <row r="71" spans="1:10" ht="27" customHeight="1">
      <c r="A71" s="205"/>
      <c r="B71" s="205"/>
      <c r="C71" s="311" t="s">
        <v>181</v>
      </c>
      <c r="D71" s="316"/>
      <c r="E71" s="143">
        <v>0</v>
      </c>
      <c r="F71" s="141">
        <v>0</v>
      </c>
      <c r="G71" s="141">
        <v>0</v>
      </c>
    </row>
    <row r="72" spans="1:10">
      <c r="J72" s="49"/>
    </row>
    <row r="73" spans="1:10">
      <c r="E73" s="45"/>
      <c r="F73" s="45"/>
      <c r="G73" s="45"/>
    </row>
    <row r="74" spans="1:10">
      <c r="E74" s="144"/>
      <c r="F74" s="146" t="s">
        <v>182</v>
      </c>
      <c r="G74" s="144"/>
    </row>
    <row r="75" spans="1:10">
      <c r="F75" s="146"/>
    </row>
    <row r="76" spans="1:10">
      <c r="F76" s="146" t="s">
        <v>183</v>
      </c>
    </row>
  </sheetData>
  <mergeCells count="19">
    <mergeCell ref="B70:D70"/>
    <mergeCell ref="C71:D71"/>
    <mergeCell ref="C63:D63"/>
    <mergeCell ref="C64:D64"/>
    <mergeCell ref="C65:D65"/>
    <mergeCell ref="C66:D66"/>
    <mergeCell ref="C67:D67"/>
    <mergeCell ref="A68:E68"/>
    <mergeCell ref="B69:D69"/>
    <mergeCell ref="B60:D60"/>
    <mergeCell ref="C61:D61"/>
    <mergeCell ref="C62:D62"/>
    <mergeCell ref="A6:G6"/>
    <mergeCell ref="A7:G7"/>
    <mergeCell ref="A55:C55"/>
    <mergeCell ref="D55:G55"/>
    <mergeCell ref="A56:D56"/>
    <mergeCell ref="B58:D58"/>
    <mergeCell ref="B59:D59"/>
  </mergeCells>
  <pageMargins left="0.56999999999999995" right="0.579999999999999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9" workbookViewId="0">
      <selection activeCell="K41" sqref="K41"/>
    </sheetView>
  </sheetViews>
  <sheetFormatPr defaultRowHeight="15"/>
  <cols>
    <col min="1" max="1" width="5.85546875" customWidth="1"/>
    <col min="2" max="2" width="6.5703125" customWidth="1"/>
    <col min="3" max="3" width="35.28515625" customWidth="1"/>
    <col min="4" max="4" width="11.140625" customWidth="1"/>
    <col min="5" max="5" width="11.5703125" customWidth="1"/>
    <col min="6" max="6" width="11.85546875" customWidth="1"/>
  </cols>
  <sheetData>
    <row r="1" spans="1:8" s="2" customFormat="1" ht="14.25">
      <c r="A1" s="1"/>
      <c r="B1" s="1"/>
      <c r="D1" s="3" t="s">
        <v>0</v>
      </c>
      <c r="F1" s="4"/>
    </row>
    <row r="2" spans="1:8" s="2" customFormat="1" ht="14.25">
      <c r="A2" s="1"/>
      <c r="B2" s="1"/>
      <c r="D2" s="131" t="s">
        <v>239</v>
      </c>
      <c r="F2" s="4"/>
    </row>
    <row r="3" spans="1:8" s="2" customFormat="1" ht="14.25">
      <c r="A3" s="1"/>
      <c r="B3" s="1"/>
      <c r="D3" s="131" t="s">
        <v>4</v>
      </c>
      <c r="F3" s="4"/>
    </row>
    <row r="4" spans="1:8" s="2" customFormat="1" ht="14.25">
      <c r="A4" s="1"/>
      <c r="B4" s="1"/>
      <c r="D4" s="131" t="s">
        <v>240</v>
      </c>
      <c r="F4" s="4"/>
    </row>
    <row r="5" spans="1:8" s="2" customFormat="1" ht="30.75" customHeight="1">
      <c r="A5" s="1"/>
      <c r="B5" s="1"/>
      <c r="C5" s="5"/>
      <c r="F5" s="4"/>
    </row>
    <row r="6" spans="1:8" s="2" customFormat="1">
      <c r="A6" s="327" t="s">
        <v>1</v>
      </c>
      <c r="B6" s="328"/>
      <c r="C6" s="328"/>
      <c r="D6" s="328"/>
      <c r="E6" s="328"/>
      <c r="F6" s="328"/>
    </row>
    <row r="7" spans="1:8" s="7" customFormat="1" ht="12">
      <c r="A7" s="310" t="s">
        <v>2</v>
      </c>
      <c r="B7" s="310"/>
      <c r="C7" s="310"/>
      <c r="D7" s="310"/>
      <c r="E7" s="310"/>
      <c r="F7" s="310"/>
      <c r="G7" s="6"/>
      <c r="H7" s="6"/>
    </row>
    <row r="8" spans="1:8" s="2" customFormat="1" ht="30.75" customHeight="1">
      <c r="A8" s="1"/>
      <c r="B8" s="1"/>
      <c r="F8" s="4"/>
    </row>
    <row r="9" spans="1:8" s="55" customFormat="1" ht="25.5">
      <c r="A9" s="51" t="s">
        <v>52</v>
      </c>
      <c r="B9" s="51" t="s">
        <v>53</v>
      </c>
      <c r="C9" s="51" t="s">
        <v>54</v>
      </c>
      <c r="D9" s="52" t="s">
        <v>55</v>
      </c>
      <c r="E9" s="53" t="s">
        <v>56</v>
      </c>
      <c r="F9" s="54" t="s">
        <v>3</v>
      </c>
    </row>
    <row r="10" spans="1:8" s="55" customFormat="1" ht="12.75" hidden="1">
      <c r="A10" s="56"/>
      <c r="B10" s="56"/>
      <c r="C10" s="56"/>
      <c r="D10" s="57"/>
      <c r="E10" s="58"/>
      <c r="F10" s="59"/>
    </row>
    <row r="11" spans="1:8" s="55" customFormat="1" ht="12.75" hidden="1">
      <c r="A11" s="60"/>
      <c r="B11" s="60"/>
      <c r="C11" s="61" t="s">
        <v>57</v>
      </c>
      <c r="D11" s="62">
        <v>70300</v>
      </c>
      <c r="E11" s="63"/>
      <c r="F11" s="64">
        <f>D11+E11</f>
        <v>70300</v>
      </c>
    </row>
    <row r="12" spans="1:8" s="55" customFormat="1" ht="12.75" hidden="1">
      <c r="A12" s="60"/>
      <c r="B12" s="60"/>
      <c r="C12" s="61" t="s">
        <v>58</v>
      </c>
      <c r="D12" s="62">
        <v>35301</v>
      </c>
      <c r="E12" s="63"/>
      <c r="F12" s="64">
        <f>D12+E12</f>
        <v>35301</v>
      </c>
    </row>
    <row r="13" spans="1:8" s="55" customFormat="1" ht="24" hidden="1">
      <c r="A13" s="65"/>
      <c r="B13" s="65"/>
      <c r="C13" s="66" t="s">
        <v>59</v>
      </c>
      <c r="D13" s="67">
        <v>400000</v>
      </c>
      <c r="E13" s="68"/>
      <c r="F13" s="69">
        <f>D13+E13</f>
        <v>400000</v>
      </c>
    </row>
    <row r="14" spans="1:8" s="55" customFormat="1" ht="12.75" hidden="1">
      <c r="A14" s="70" t="s">
        <v>60</v>
      </c>
      <c r="B14" s="70" t="s">
        <v>61</v>
      </c>
      <c r="C14" s="70" t="s">
        <v>62</v>
      </c>
      <c r="D14" s="71">
        <f>SUM(D11:D13)</f>
        <v>505601</v>
      </c>
      <c r="E14" s="71">
        <f>SUM(E11:E13)</f>
        <v>0</v>
      </c>
      <c r="F14" s="71">
        <f>SUM(F11:F13)</f>
        <v>505601</v>
      </c>
    </row>
    <row r="15" spans="1:8" s="55" customFormat="1" ht="12.75" hidden="1">
      <c r="A15" s="72"/>
      <c r="B15" s="72"/>
      <c r="C15" s="72"/>
      <c r="D15" s="73"/>
      <c r="E15" s="74"/>
      <c r="F15" s="75"/>
    </row>
    <row r="16" spans="1:8" s="55" customFormat="1" ht="12.75" hidden="1">
      <c r="A16" s="72"/>
      <c r="B16" s="72"/>
      <c r="C16" s="76" t="s">
        <v>63</v>
      </c>
      <c r="D16" s="77">
        <v>81774</v>
      </c>
      <c r="E16" s="78"/>
      <c r="F16" s="69">
        <f t="shared" ref="F16:F21" si="0">D16+E16</f>
        <v>81774</v>
      </c>
    </row>
    <row r="17" spans="1:6" s="2" customFormat="1" ht="12.75" hidden="1">
      <c r="A17" s="79"/>
      <c r="B17" s="79"/>
      <c r="C17" s="80" t="s">
        <v>64</v>
      </c>
      <c r="D17" s="81">
        <v>11080</v>
      </c>
      <c r="E17" s="82"/>
      <c r="F17" s="83">
        <f t="shared" si="0"/>
        <v>11080</v>
      </c>
    </row>
    <row r="18" spans="1:6" s="2" customFormat="1" ht="24" hidden="1">
      <c r="A18" s="79"/>
      <c r="B18" s="79"/>
      <c r="C18" s="80" t="s">
        <v>65</v>
      </c>
      <c r="D18" s="84">
        <v>675000</v>
      </c>
      <c r="E18" s="84"/>
      <c r="F18" s="85">
        <f t="shared" si="0"/>
        <v>675000</v>
      </c>
    </row>
    <row r="19" spans="1:6" s="2" customFormat="1" ht="12.75" hidden="1">
      <c r="A19" s="79"/>
      <c r="B19" s="79"/>
      <c r="C19" s="80" t="s">
        <v>66</v>
      </c>
      <c r="D19" s="81">
        <v>322000</v>
      </c>
      <c r="E19" s="63"/>
      <c r="F19" s="86">
        <f t="shared" si="0"/>
        <v>322000</v>
      </c>
    </row>
    <row r="20" spans="1:6" s="2" customFormat="1" ht="12.75" hidden="1">
      <c r="A20" s="79"/>
      <c r="B20" s="79"/>
      <c r="C20" s="80" t="s">
        <v>67</v>
      </c>
      <c r="D20" s="81">
        <v>67597</v>
      </c>
      <c r="E20" s="87"/>
      <c r="F20" s="88">
        <f t="shared" si="0"/>
        <v>67597</v>
      </c>
    </row>
    <row r="21" spans="1:6" s="2" customFormat="1" ht="12.75" hidden="1">
      <c r="A21" s="89"/>
      <c r="B21" s="89"/>
      <c r="C21" s="90" t="s">
        <v>68</v>
      </c>
      <c r="D21" s="91">
        <v>50000</v>
      </c>
      <c r="E21" s="91"/>
      <c r="F21" s="92">
        <f t="shared" si="0"/>
        <v>50000</v>
      </c>
    </row>
    <row r="22" spans="1:6" s="5" customFormat="1" ht="12.75" hidden="1">
      <c r="A22" s="93">
        <v>60016</v>
      </c>
      <c r="B22" s="93">
        <v>6050</v>
      </c>
      <c r="C22" s="94" t="s">
        <v>62</v>
      </c>
      <c r="D22" s="95">
        <f>SUM(D16:D21)</f>
        <v>1207451</v>
      </c>
      <c r="E22" s="95">
        <f>SUM(E16:E21)</f>
        <v>0</v>
      </c>
      <c r="F22" s="95">
        <f>SUM(F16:F21)</f>
        <v>1207451</v>
      </c>
    </row>
    <row r="23" spans="1:6" s="5" customFormat="1" ht="12.75">
      <c r="A23" s="96"/>
      <c r="B23" s="96"/>
      <c r="C23" s="97"/>
      <c r="D23" s="98"/>
      <c r="E23" s="98"/>
      <c r="F23" s="98"/>
    </row>
    <row r="24" spans="1:6" s="5" customFormat="1" ht="53.25" customHeight="1">
      <c r="A24" s="99"/>
      <c r="B24" s="99"/>
      <c r="C24" s="251" t="s">
        <v>69</v>
      </c>
      <c r="D24" s="252">
        <v>57072</v>
      </c>
      <c r="E24" s="252">
        <v>1476</v>
      </c>
      <c r="F24" s="252">
        <f>D24+E24</f>
        <v>58548</v>
      </c>
    </row>
    <row r="25" spans="1:6" s="5" customFormat="1" ht="12.75">
      <c r="A25" s="100">
        <v>70004</v>
      </c>
      <c r="B25" s="100">
        <v>6050</v>
      </c>
      <c r="C25" s="253"/>
      <c r="D25" s="254">
        <f>SUM(D24:D24)</f>
        <v>57072</v>
      </c>
      <c r="E25" s="254">
        <f>SUM(E24:E24)</f>
        <v>1476</v>
      </c>
      <c r="F25" s="254">
        <f>SUM(F24:F24)</f>
        <v>58548</v>
      </c>
    </row>
    <row r="26" spans="1:6" s="101" customFormat="1" ht="12.75">
      <c r="A26" s="96"/>
      <c r="B26" s="96"/>
      <c r="C26" s="255"/>
      <c r="D26" s="256"/>
      <c r="E26" s="257"/>
      <c r="F26" s="258"/>
    </row>
    <row r="27" spans="1:6" s="101" customFormat="1" ht="12.75" hidden="1">
      <c r="A27" s="102">
        <v>75022</v>
      </c>
      <c r="B27" s="102">
        <v>6060</v>
      </c>
      <c r="C27" s="259" t="s">
        <v>70</v>
      </c>
      <c r="D27" s="260">
        <v>40000</v>
      </c>
      <c r="E27" s="260"/>
      <c r="F27" s="260">
        <f>D27+E27</f>
        <v>40000</v>
      </c>
    </row>
    <row r="28" spans="1:6" s="101" customFormat="1" ht="12.75" hidden="1">
      <c r="A28" s="103">
        <v>75022</v>
      </c>
      <c r="B28" s="103">
        <v>6060</v>
      </c>
      <c r="C28" s="261" t="s">
        <v>50</v>
      </c>
      <c r="D28" s="262">
        <f>D27</f>
        <v>40000</v>
      </c>
      <c r="E28" s="262">
        <f t="shared" ref="E28:F28" si="1">E27</f>
        <v>0</v>
      </c>
      <c r="F28" s="262">
        <f t="shared" si="1"/>
        <v>40000</v>
      </c>
    </row>
    <row r="29" spans="1:6" s="101" customFormat="1" ht="12.75" hidden="1">
      <c r="A29" s="96"/>
      <c r="B29" s="96"/>
      <c r="C29" s="255"/>
      <c r="D29" s="256"/>
      <c r="E29" s="263"/>
      <c r="F29" s="264"/>
    </row>
    <row r="30" spans="1:6" s="2" customFormat="1" ht="12.75" hidden="1">
      <c r="A30" s="104"/>
      <c r="B30" s="104"/>
      <c r="C30" s="265" t="s">
        <v>71</v>
      </c>
      <c r="D30" s="266">
        <v>27928</v>
      </c>
      <c r="E30" s="252"/>
      <c r="F30" s="267">
        <f>D30+E30</f>
        <v>27928</v>
      </c>
    </row>
    <row r="31" spans="1:6" s="101" customFormat="1" ht="12.75" hidden="1">
      <c r="A31" s="93">
        <v>75023</v>
      </c>
      <c r="B31" s="93">
        <v>6060</v>
      </c>
      <c r="C31" s="121" t="s">
        <v>62</v>
      </c>
      <c r="D31" s="122">
        <f>D30</f>
        <v>27928</v>
      </c>
      <c r="E31" s="122">
        <f>E30</f>
        <v>0</v>
      </c>
      <c r="F31" s="268">
        <f>F30</f>
        <v>27928</v>
      </c>
    </row>
    <row r="32" spans="1:6" s="101" customFormat="1" ht="12.75" hidden="1">
      <c r="A32" s="96"/>
      <c r="B32" s="96"/>
      <c r="C32" s="269"/>
      <c r="D32" s="270"/>
      <c r="E32" s="270"/>
      <c r="F32" s="271"/>
    </row>
    <row r="33" spans="1:6" s="101" customFormat="1" ht="12.75" hidden="1">
      <c r="A33" s="272"/>
      <c r="B33" s="105"/>
      <c r="C33" s="259" t="s">
        <v>72</v>
      </c>
      <c r="D33" s="260">
        <v>150000</v>
      </c>
      <c r="E33" s="260"/>
      <c r="F33" s="273">
        <f>D33+E33</f>
        <v>150000</v>
      </c>
    </row>
    <row r="34" spans="1:6" s="101" customFormat="1" ht="12.75" hidden="1">
      <c r="A34" s="106">
        <v>75412</v>
      </c>
      <c r="B34" s="106">
        <v>6050</v>
      </c>
      <c r="C34" s="274" t="s">
        <v>62</v>
      </c>
      <c r="D34" s="275">
        <f>D33</f>
        <v>150000</v>
      </c>
      <c r="E34" s="275">
        <f t="shared" ref="E34:F34" si="2">E33</f>
        <v>0</v>
      </c>
      <c r="F34" s="275">
        <f t="shared" si="2"/>
        <v>150000</v>
      </c>
    </row>
    <row r="35" spans="1:6" s="101" customFormat="1" ht="12.75" hidden="1">
      <c r="A35" s="96"/>
      <c r="B35" s="96"/>
      <c r="C35" s="269"/>
      <c r="D35" s="270"/>
      <c r="E35" s="270"/>
      <c r="F35" s="271"/>
    </row>
    <row r="36" spans="1:6" s="2" customFormat="1" ht="41.25" customHeight="1">
      <c r="A36" s="107"/>
      <c r="B36" s="107"/>
      <c r="C36" s="276" t="s">
        <v>320</v>
      </c>
      <c r="D36" s="112">
        <v>10000</v>
      </c>
      <c r="E36" s="113">
        <v>-2000</v>
      </c>
      <c r="F36" s="114">
        <f>D36+E36</f>
        <v>8000</v>
      </c>
    </row>
    <row r="37" spans="1:6" s="2" customFormat="1" ht="24" hidden="1">
      <c r="A37" s="107"/>
      <c r="B37" s="107"/>
      <c r="C37" s="276" t="s">
        <v>73</v>
      </c>
      <c r="D37" s="112">
        <v>3043</v>
      </c>
      <c r="E37" s="113"/>
      <c r="F37" s="114">
        <f>D37+E37</f>
        <v>3043</v>
      </c>
    </row>
    <row r="38" spans="1:6" s="101" customFormat="1" ht="41.25" customHeight="1">
      <c r="A38" s="107"/>
      <c r="B38" s="107"/>
      <c r="C38" s="276" t="s">
        <v>321</v>
      </c>
      <c r="D38" s="112">
        <v>2500</v>
      </c>
      <c r="E38" s="113">
        <v>-2500</v>
      </c>
      <c r="F38" s="114">
        <f>D38+E38</f>
        <v>0</v>
      </c>
    </row>
    <row r="39" spans="1:6" s="101" customFormat="1" ht="42" customHeight="1">
      <c r="A39" s="129"/>
      <c r="B39" s="129"/>
      <c r="C39" s="278" t="s">
        <v>319</v>
      </c>
      <c r="D39" s="279">
        <v>2500</v>
      </c>
      <c r="E39" s="282">
        <v>-2500</v>
      </c>
      <c r="F39" s="280">
        <f>D39+E39</f>
        <v>0</v>
      </c>
    </row>
    <row r="40" spans="1:6" s="5" customFormat="1" ht="12.75">
      <c r="A40" s="93">
        <v>75412</v>
      </c>
      <c r="B40" s="93">
        <v>6060</v>
      </c>
      <c r="C40" s="121" t="s">
        <v>62</v>
      </c>
      <c r="D40" s="126">
        <f>SUM(D36:D39)</f>
        <v>18043</v>
      </c>
      <c r="E40" s="126">
        <f>SUM(E36:E39)</f>
        <v>-7000</v>
      </c>
      <c r="F40" s="123">
        <f>SUM(F36:F39)</f>
        <v>11043</v>
      </c>
    </row>
    <row r="41" spans="1:6" s="5" customFormat="1" ht="12.75">
      <c r="A41" s="96"/>
      <c r="B41" s="96"/>
      <c r="C41" s="269"/>
      <c r="D41" s="270"/>
      <c r="E41" s="270"/>
      <c r="F41" s="271"/>
    </row>
    <row r="42" spans="1:6" s="5" customFormat="1" ht="12.75" hidden="1">
      <c r="A42" s="109"/>
      <c r="B42" s="110">
        <v>6050</v>
      </c>
      <c r="C42" s="281" t="s">
        <v>74</v>
      </c>
      <c r="D42" s="282">
        <v>83640</v>
      </c>
      <c r="E42" s="282"/>
      <c r="F42" s="280">
        <f>D42+E42</f>
        <v>83640</v>
      </c>
    </row>
    <row r="43" spans="1:6" s="5" customFormat="1" ht="12.75" hidden="1">
      <c r="A43" s="100">
        <v>80101</v>
      </c>
      <c r="B43" s="100"/>
      <c r="C43" s="253" t="s">
        <v>62</v>
      </c>
      <c r="D43" s="254">
        <f>SUM(D42:D42)</f>
        <v>83640</v>
      </c>
      <c r="E43" s="254">
        <f>SUM(E42:E42)</f>
        <v>0</v>
      </c>
      <c r="F43" s="254">
        <f>SUM(F42:F42)</f>
        <v>83640</v>
      </c>
    </row>
    <row r="44" spans="1:6" s="101" customFormat="1" ht="12.75" hidden="1">
      <c r="A44" s="96"/>
      <c r="B44" s="96"/>
      <c r="C44" s="255"/>
      <c r="D44" s="256"/>
      <c r="E44" s="263"/>
      <c r="F44" s="264"/>
    </row>
    <row r="45" spans="1:6" s="101" customFormat="1" ht="36" hidden="1">
      <c r="A45" s="107"/>
      <c r="B45" s="107"/>
      <c r="C45" s="276" t="s">
        <v>75</v>
      </c>
      <c r="D45" s="112">
        <v>20000</v>
      </c>
      <c r="E45" s="283"/>
      <c r="F45" s="114">
        <f>D45+E45</f>
        <v>20000</v>
      </c>
    </row>
    <row r="46" spans="1:6" s="101" customFormat="1" ht="36" hidden="1">
      <c r="A46" s="107"/>
      <c r="B46" s="107"/>
      <c r="C46" s="276" t="s">
        <v>76</v>
      </c>
      <c r="D46" s="112">
        <v>23012</v>
      </c>
      <c r="E46" s="283"/>
      <c r="F46" s="114">
        <f>D46+E46</f>
        <v>23012</v>
      </c>
    </row>
    <row r="47" spans="1:6" s="101" customFormat="1" ht="24" hidden="1">
      <c r="A47" s="107"/>
      <c r="B47" s="107"/>
      <c r="C47" s="276" t="s">
        <v>77</v>
      </c>
      <c r="D47" s="112">
        <v>12138</v>
      </c>
      <c r="E47" s="283"/>
      <c r="F47" s="114">
        <f>D47+E47</f>
        <v>12138</v>
      </c>
    </row>
    <row r="48" spans="1:6" s="101" customFormat="1" ht="36" hidden="1">
      <c r="A48" s="107"/>
      <c r="B48" s="107"/>
      <c r="C48" s="276" t="s">
        <v>78</v>
      </c>
      <c r="D48" s="112">
        <v>7974</v>
      </c>
      <c r="E48" s="283"/>
      <c r="F48" s="114">
        <f>D48+E48</f>
        <v>7974</v>
      </c>
    </row>
    <row r="49" spans="1:6" s="2" customFormat="1" ht="12.75" hidden="1">
      <c r="A49" s="111"/>
      <c r="B49" s="111"/>
      <c r="C49" s="276" t="s">
        <v>79</v>
      </c>
      <c r="D49" s="112">
        <v>434500</v>
      </c>
      <c r="E49" s="277"/>
      <c r="F49" s="114">
        <f>D49+E49</f>
        <v>434500</v>
      </c>
    </row>
    <row r="50" spans="1:6" s="5" customFormat="1" ht="12.75" hidden="1">
      <c r="A50" s="108">
        <v>90015</v>
      </c>
      <c r="B50" s="108">
        <v>6050</v>
      </c>
      <c r="C50" s="284" t="s">
        <v>62</v>
      </c>
      <c r="D50" s="285">
        <f>SUM(D45:D49)</f>
        <v>497624</v>
      </c>
      <c r="E50" s="285">
        <f>SUM(E45:E49)</f>
        <v>0</v>
      </c>
      <c r="F50" s="286">
        <f>SUM(F45:F49)</f>
        <v>497624</v>
      </c>
    </row>
    <row r="51" spans="1:6" s="101" customFormat="1" ht="12.75" hidden="1">
      <c r="A51" s="96"/>
      <c r="B51" s="96"/>
      <c r="C51" s="255"/>
      <c r="D51" s="256"/>
      <c r="E51" s="283"/>
      <c r="F51" s="114"/>
    </row>
    <row r="52" spans="1:6" s="101" customFormat="1" ht="24" hidden="1">
      <c r="A52" s="107"/>
      <c r="B52" s="107"/>
      <c r="C52" s="276" t="s">
        <v>80</v>
      </c>
      <c r="D52" s="112">
        <v>3000</v>
      </c>
      <c r="E52" s="283"/>
      <c r="F52" s="114">
        <f>D52+E52</f>
        <v>3000</v>
      </c>
    </row>
    <row r="53" spans="1:6" s="101" customFormat="1" ht="36" hidden="1">
      <c r="A53" s="107"/>
      <c r="B53" s="107"/>
      <c r="C53" s="276" t="s">
        <v>81</v>
      </c>
      <c r="D53" s="112">
        <v>6236</v>
      </c>
      <c r="E53" s="283"/>
      <c r="F53" s="114">
        <f>D53+E53</f>
        <v>6236</v>
      </c>
    </row>
    <row r="54" spans="1:6" s="101" customFormat="1" ht="48" hidden="1">
      <c r="A54" s="107"/>
      <c r="B54" s="107"/>
      <c r="C54" s="287" t="s">
        <v>82</v>
      </c>
      <c r="D54" s="112">
        <v>1536782</v>
      </c>
      <c r="E54" s="113"/>
      <c r="F54" s="114">
        <f>D54+E54</f>
        <v>1536782</v>
      </c>
    </row>
    <row r="55" spans="1:6" s="101" customFormat="1" ht="12.75" hidden="1">
      <c r="A55" s="115">
        <v>90017</v>
      </c>
      <c r="B55" s="115">
        <v>6210</v>
      </c>
      <c r="C55" s="288" t="s">
        <v>62</v>
      </c>
      <c r="D55" s="289">
        <f>SUM(D52:D54)</f>
        <v>1546018</v>
      </c>
      <c r="E55" s="289">
        <f>SUM(E52:E54)</f>
        <v>0</v>
      </c>
      <c r="F55" s="290">
        <f>SUM(F52:F54)</f>
        <v>1546018</v>
      </c>
    </row>
    <row r="56" spans="1:6" s="101" customFormat="1" ht="12.75" hidden="1">
      <c r="A56" s="116"/>
      <c r="B56" s="116"/>
      <c r="C56" s="291"/>
      <c r="D56" s="292"/>
      <c r="E56" s="270"/>
      <c r="F56" s="271"/>
    </row>
    <row r="57" spans="1:6" s="101" customFormat="1" ht="24" hidden="1">
      <c r="A57" s="129"/>
      <c r="B57" s="129"/>
      <c r="C57" s="278" t="s">
        <v>83</v>
      </c>
      <c r="D57" s="293">
        <v>645322</v>
      </c>
      <c r="E57" s="293"/>
      <c r="F57" s="294">
        <f>E57+D57</f>
        <v>645322</v>
      </c>
    </row>
    <row r="58" spans="1:6" s="101" customFormat="1" ht="12.75" hidden="1">
      <c r="A58" s="93">
        <v>92114</v>
      </c>
      <c r="B58" s="93">
        <v>6220</v>
      </c>
      <c r="C58" s="121" t="s">
        <v>62</v>
      </c>
      <c r="D58" s="126">
        <f>D57</f>
        <v>645322</v>
      </c>
      <c r="E58" s="126">
        <f>E57</f>
        <v>0</v>
      </c>
      <c r="F58" s="126">
        <f>F57</f>
        <v>645322</v>
      </c>
    </row>
    <row r="59" spans="1:6" s="2" customFormat="1" ht="12.75" hidden="1">
      <c r="A59" s="130"/>
      <c r="B59" s="130"/>
      <c r="C59" s="295"/>
      <c r="D59" s="296"/>
      <c r="E59" s="297"/>
      <c r="F59" s="298"/>
    </row>
    <row r="60" spans="1:6" s="101" customFormat="1" ht="24" hidden="1">
      <c r="A60" s="107"/>
      <c r="B60" s="107"/>
      <c r="C60" s="276" t="s">
        <v>84</v>
      </c>
      <c r="D60" s="117">
        <v>3500</v>
      </c>
      <c r="E60" s="118"/>
      <c r="F60" s="114">
        <f>D60+E60</f>
        <v>3500</v>
      </c>
    </row>
    <row r="61" spans="1:6" s="2" customFormat="1" ht="54.75" hidden="1" customHeight="1">
      <c r="A61" s="111"/>
      <c r="B61" s="111"/>
      <c r="C61" s="276" t="s">
        <v>85</v>
      </c>
      <c r="D61" s="117">
        <v>25104</v>
      </c>
      <c r="E61" s="114"/>
      <c r="F61" s="114">
        <f>D61+E61</f>
        <v>25104</v>
      </c>
    </row>
    <row r="62" spans="1:6" s="2" customFormat="1" ht="24" hidden="1">
      <c r="A62" s="79"/>
      <c r="B62" s="79"/>
      <c r="C62" s="276" t="s">
        <v>86</v>
      </c>
      <c r="D62" s="119">
        <v>10000</v>
      </c>
      <c r="E62" s="120"/>
      <c r="F62" s="114">
        <f>D62+E62</f>
        <v>10000</v>
      </c>
    </row>
    <row r="63" spans="1:6" s="101" customFormat="1" ht="12.75" hidden="1">
      <c r="A63" s="93">
        <v>92695</v>
      </c>
      <c r="B63" s="93">
        <v>6050</v>
      </c>
      <c r="C63" s="121" t="s">
        <v>62</v>
      </c>
      <c r="D63" s="122">
        <f>SUM(D60:D62)</f>
        <v>38604</v>
      </c>
      <c r="E63" s="122">
        <f>SUM(E60:E62)</f>
        <v>0</v>
      </c>
      <c r="F63" s="123">
        <f>SUM(F60:F62)</f>
        <v>38604</v>
      </c>
    </row>
    <row r="64" spans="1:6" s="101" customFormat="1" ht="12.75">
      <c r="A64" s="96"/>
      <c r="B64" s="96"/>
      <c r="C64" s="269"/>
      <c r="D64" s="270"/>
      <c r="E64" s="270"/>
      <c r="F64" s="271"/>
    </row>
    <row r="65" spans="1:6" s="2" customFormat="1" ht="12.75">
      <c r="A65" s="124"/>
      <c r="B65" s="124"/>
      <c r="C65" s="125" t="s">
        <v>87</v>
      </c>
      <c r="D65" s="126">
        <f>+D14+D31+D22+D40+D43+D50+D55+D63+D25+D58+D34+D28</f>
        <v>4817303</v>
      </c>
      <c r="E65" s="126">
        <f>+E14+E31+E22+E40+E43+E50+E55+E63+E25+E58+E34+E28</f>
        <v>-5524</v>
      </c>
      <c r="F65" s="126">
        <f>+F14+F31+F22+F40+F43+F50+F55+F63+F25+F58+F34+F28</f>
        <v>4811779</v>
      </c>
    </row>
    <row r="66" spans="1:6" s="2" customFormat="1" ht="12.75">
      <c r="A66" s="1"/>
      <c r="B66" s="1"/>
      <c r="F66" s="4"/>
    </row>
    <row r="67" spans="1:6" s="2" customFormat="1">
      <c r="A67" s="1"/>
      <c r="B67" s="1"/>
      <c r="C67" s="5"/>
      <c r="D67" s="55"/>
      <c r="E67" s="127"/>
      <c r="F67" s="4"/>
    </row>
    <row r="68" spans="1:6" s="2" customFormat="1">
      <c r="A68" s="1"/>
      <c r="B68" s="1"/>
      <c r="C68" s="101"/>
      <c r="D68" s="128"/>
      <c r="E68" s="146" t="s">
        <v>182</v>
      </c>
      <c r="F68" s="128"/>
    </row>
    <row r="69" spans="1:6" s="2" customFormat="1">
      <c r="A69" s="1"/>
      <c r="B69" s="1"/>
      <c r="C69" s="5"/>
      <c r="D69" s="50"/>
      <c r="E69" s="146"/>
      <c r="F69" s="50"/>
    </row>
    <row r="70" spans="1:6" s="2" customFormat="1">
      <c r="A70" s="1"/>
      <c r="B70" s="1"/>
      <c r="D70" s="50"/>
      <c r="E70" s="146" t="s">
        <v>183</v>
      </c>
      <c r="F70" s="50"/>
    </row>
  </sheetData>
  <mergeCells count="2"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workbookViewId="0">
      <selection activeCell="D88" sqref="D88:D99"/>
    </sheetView>
  </sheetViews>
  <sheetFormatPr defaultColWidth="5" defaultRowHeight="19.5" customHeight="1"/>
  <cols>
    <col min="1" max="1" width="5.140625" style="35" bestFit="1" customWidth="1"/>
    <col min="2" max="2" width="5.28515625" style="35" bestFit="1" customWidth="1"/>
    <col min="3" max="3" width="5.5703125" style="35" bestFit="1" customWidth="1"/>
    <col min="4" max="4" width="48.42578125" style="35" customWidth="1"/>
    <col min="5" max="5" width="12.42578125" style="35" customWidth="1"/>
    <col min="6" max="6" width="9.7109375" style="35" customWidth="1"/>
    <col min="7" max="7" width="12.42578125" style="35" customWidth="1"/>
    <col min="8" max="8" width="11.28515625" style="45" customWidth="1"/>
    <col min="9" max="9" width="9.7109375" customWidth="1"/>
    <col min="10" max="10" width="10.42578125" customWidth="1"/>
    <col min="21" max="21" width="21.7109375" customWidth="1"/>
    <col min="22" max="27" width="5" hidden="1" customWidth="1"/>
  </cols>
  <sheetData>
    <row r="1" spans="1:27" ht="15">
      <c r="A1" s="38"/>
      <c r="B1" s="38"/>
      <c r="C1" s="38"/>
      <c r="D1" s="38"/>
      <c r="E1" s="39"/>
      <c r="F1" s="39"/>
      <c r="G1" s="39" t="s">
        <v>44</v>
      </c>
      <c r="H1" s="40"/>
      <c r="I1" s="41"/>
    </row>
    <row r="2" spans="1:27" ht="15">
      <c r="A2" s="38"/>
      <c r="B2" s="38"/>
      <c r="C2" s="38"/>
      <c r="D2" s="38"/>
      <c r="E2" s="39"/>
      <c r="F2" s="39"/>
      <c r="G2" s="131" t="s">
        <v>239</v>
      </c>
      <c r="H2" s="40"/>
      <c r="I2" s="41"/>
    </row>
    <row r="3" spans="1:27" ht="15">
      <c r="A3" s="38"/>
      <c r="B3" s="38"/>
      <c r="C3" s="38"/>
      <c r="D3" s="38"/>
      <c r="E3" s="39"/>
      <c r="F3" s="39"/>
      <c r="G3" s="131" t="s">
        <v>4</v>
      </c>
      <c r="H3" s="40"/>
      <c r="I3" s="41"/>
    </row>
    <row r="4" spans="1:27" ht="15">
      <c r="A4" s="38"/>
      <c r="B4" s="38"/>
      <c r="C4" s="38"/>
      <c r="D4" s="38"/>
      <c r="E4" s="39"/>
      <c r="F4" s="39"/>
      <c r="G4" s="131" t="s">
        <v>240</v>
      </c>
      <c r="H4" s="40"/>
      <c r="I4" s="41"/>
    </row>
    <row r="5" spans="1:27" ht="23.25" customHeight="1">
      <c r="A5" s="38"/>
      <c r="B5" s="38"/>
      <c r="C5" s="38"/>
      <c r="D5" s="38"/>
      <c r="E5" s="38"/>
      <c r="F5" s="38"/>
      <c r="G5" s="38"/>
      <c r="H5" s="40"/>
      <c r="I5" s="41"/>
    </row>
    <row r="6" spans="1:27" ht="32.25" customHeight="1">
      <c r="A6" s="330" t="s">
        <v>45</v>
      </c>
      <c r="B6" s="330"/>
      <c r="C6" s="330"/>
      <c r="D6" s="330"/>
      <c r="E6" s="330"/>
      <c r="F6" s="330"/>
      <c r="G6" s="330"/>
      <c r="H6" s="330"/>
      <c r="I6" s="330"/>
    </row>
    <row r="7" spans="1:27" ht="16.5" customHeight="1">
      <c r="A7" s="331" t="s">
        <v>46</v>
      </c>
      <c r="B7" s="332"/>
      <c r="C7" s="332"/>
      <c r="D7" s="332"/>
      <c r="E7" s="332"/>
      <c r="F7" s="332"/>
      <c r="G7" s="332"/>
      <c r="H7" s="332"/>
      <c r="I7" s="332"/>
      <c r="J7" s="33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ht="21" customHeight="1">
      <c r="A8" s="43"/>
      <c r="B8" s="43"/>
      <c r="C8" s="43"/>
      <c r="D8" s="43"/>
      <c r="E8" s="43"/>
      <c r="F8" s="43"/>
      <c r="G8" s="43"/>
      <c r="H8" s="44"/>
      <c r="I8" s="147"/>
    </row>
    <row r="9" spans="1:27" ht="19.5" customHeight="1">
      <c r="A9" s="43"/>
      <c r="B9" s="43"/>
      <c r="C9" s="43"/>
      <c r="D9" s="43"/>
      <c r="E9" s="333" t="s">
        <v>184</v>
      </c>
      <c r="F9" s="333"/>
      <c r="G9" s="333"/>
      <c r="H9" s="334" t="s">
        <v>185</v>
      </c>
      <c r="I9" s="335"/>
      <c r="J9" s="335"/>
    </row>
    <row r="10" spans="1:27" ht="25.5">
      <c r="A10" s="148" t="s">
        <v>49</v>
      </c>
      <c r="B10" s="148" t="s">
        <v>52</v>
      </c>
      <c r="C10" s="148" t="s">
        <v>53</v>
      </c>
      <c r="D10" s="149" t="s">
        <v>96</v>
      </c>
      <c r="E10" s="150" t="s">
        <v>186</v>
      </c>
      <c r="F10" s="150" t="s">
        <v>33</v>
      </c>
      <c r="G10" s="150" t="s">
        <v>3</v>
      </c>
      <c r="H10" s="151" t="s">
        <v>187</v>
      </c>
      <c r="I10" s="152" t="s">
        <v>33</v>
      </c>
      <c r="J10" s="150" t="s">
        <v>3</v>
      </c>
    </row>
    <row r="11" spans="1:27" ht="15" hidden="1">
      <c r="A11" s="148" t="s">
        <v>188</v>
      </c>
      <c r="B11" s="148"/>
      <c r="C11" s="148"/>
      <c r="D11" s="153" t="s">
        <v>189</v>
      </c>
      <c r="E11" s="154">
        <f>E12</f>
        <v>349557.26</v>
      </c>
      <c r="F11" s="154">
        <f t="shared" ref="F11:H12" si="0">F12</f>
        <v>0</v>
      </c>
      <c r="G11" s="154">
        <f t="shared" si="0"/>
        <v>349557.26</v>
      </c>
      <c r="H11" s="154">
        <f t="shared" si="0"/>
        <v>349557.26</v>
      </c>
      <c r="I11" s="155">
        <f>I12</f>
        <v>0</v>
      </c>
      <c r="J11" s="154">
        <f>J12</f>
        <v>349557.26</v>
      </c>
    </row>
    <row r="12" spans="1:27" ht="15" hidden="1">
      <c r="A12" s="148"/>
      <c r="B12" s="156" t="s">
        <v>190</v>
      </c>
      <c r="C12" s="157"/>
      <c r="D12" s="158" t="s">
        <v>93</v>
      </c>
      <c r="E12" s="159">
        <f>E13</f>
        <v>349557.26</v>
      </c>
      <c r="F12" s="159">
        <f t="shared" si="0"/>
        <v>0</v>
      </c>
      <c r="G12" s="159">
        <f t="shared" si="0"/>
        <v>349557.26</v>
      </c>
      <c r="H12" s="160">
        <f>SUM(H14:H19)</f>
        <v>349557.26</v>
      </c>
      <c r="I12" s="161">
        <f>SUM(I14:I19)</f>
        <v>0</v>
      </c>
      <c r="J12" s="159">
        <f>SUM(J14:J19)</f>
        <v>349557.26</v>
      </c>
    </row>
    <row r="13" spans="1:27" ht="45" hidden="1">
      <c r="A13" s="148"/>
      <c r="B13" s="162"/>
      <c r="C13" s="156" t="s">
        <v>191</v>
      </c>
      <c r="D13" s="158" t="s">
        <v>192</v>
      </c>
      <c r="E13" s="159">
        <v>349557.26</v>
      </c>
      <c r="F13" s="159"/>
      <c r="G13" s="159">
        <f>E13+F13</f>
        <v>349557.26</v>
      </c>
      <c r="H13" s="160"/>
      <c r="I13" s="161"/>
      <c r="J13" s="159"/>
    </row>
    <row r="14" spans="1:27" ht="15" hidden="1">
      <c r="A14" s="148"/>
      <c r="B14" s="148"/>
      <c r="C14" s="156" t="s">
        <v>144</v>
      </c>
      <c r="D14" s="158" t="s">
        <v>145</v>
      </c>
      <c r="E14" s="160"/>
      <c r="F14" s="160"/>
      <c r="G14" s="154"/>
      <c r="H14" s="159">
        <v>4757</v>
      </c>
      <c r="I14" s="161"/>
      <c r="J14" s="159">
        <f>H14+I14</f>
        <v>4757</v>
      </c>
    </row>
    <row r="15" spans="1:27" ht="15" hidden="1">
      <c r="A15" s="148"/>
      <c r="B15" s="148"/>
      <c r="C15" s="156" t="s">
        <v>114</v>
      </c>
      <c r="D15" s="158" t="s">
        <v>115</v>
      </c>
      <c r="E15" s="160"/>
      <c r="F15" s="160"/>
      <c r="G15" s="154"/>
      <c r="H15" s="159">
        <v>813.45</v>
      </c>
      <c r="I15" s="161"/>
      <c r="J15" s="159">
        <f t="shared" ref="J15:J19" si="1">H15+I15</f>
        <v>813.45</v>
      </c>
    </row>
    <row r="16" spans="1:27" ht="15" hidden="1">
      <c r="A16" s="148"/>
      <c r="B16" s="148"/>
      <c r="C16" s="156" t="s">
        <v>116</v>
      </c>
      <c r="D16" s="158" t="s">
        <v>117</v>
      </c>
      <c r="E16" s="160"/>
      <c r="F16" s="160"/>
      <c r="G16" s="154"/>
      <c r="H16" s="159">
        <v>116.55</v>
      </c>
      <c r="I16" s="161"/>
      <c r="J16" s="159">
        <f t="shared" si="1"/>
        <v>116.55</v>
      </c>
    </row>
    <row r="17" spans="1:10" ht="15" hidden="1">
      <c r="A17" s="148"/>
      <c r="B17" s="148"/>
      <c r="C17" s="156" t="s">
        <v>118</v>
      </c>
      <c r="D17" s="158" t="s">
        <v>119</v>
      </c>
      <c r="E17" s="160"/>
      <c r="F17" s="160"/>
      <c r="G17" s="154"/>
      <c r="H17" s="159">
        <v>93.66</v>
      </c>
      <c r="I17" s="161"/>
      <c r="J17" s="159">
        <f t="shared" si="1"/>
        <v>93.66</v>
      </c>
    </row>
    <row r="18" spans="1:10" ht="15" hidden="1">
      <c r="A18" s="148"/>
      <c r="B18" s="148"/>
      <c r="C18" s="156" t="s">
        <v>107</v>
      </c>
      <c r="D18" s="158" t="s">
        <v>108</v>
      </c>
      <c r="E18" s="160"/>
      <c r="F18" s="160"/>
      <c r="G18" s="154"/>
      <c r="H18" s="159">
        <v>1073.4000000000001</v>
      </c>
      <c r="I18" s="161"/>
      <c r="J18" s="159">
        <f t="shared" si="1"/>
        <v>1073.4000000000001</v>
      </c>
    </row>
    <row r="19" spans="1:10" ht="15" hidden="1">
      <c r="A19" s="148"/>
      <c r="B19" s="148"/>
      <c r="C19" s="156" t="s">
        <v>109</v>
      </c>
      <c r="D19" s="158" t="s">
        <v>110</v>
      </c>
      <c r="E19" s="160"/>
      <c r="F19" s="160"/>
      <c r="G19" s="154"/>
      <c r="H19" s="159">
        <v>342703.2</v>
      </c>
      <c r="I19" s="161"/>
      <c r="J19" s="159">
        <f t="shared" si="1"/>
        <v>342703.2</v>
      </c>
    </row>
    <row r="20" spans="1:10" ht="15">
      <c r="A20" s="148" t="s">
        <v>111</v>
      </c>
      <c r="B20" s="148"/>
      <c r="C20" s="148"/>
      <c r="D20" s="153" t="s">
        <v>112</v>
      </c>
      <c r="E20" s="163">
        <f>E21</f>
        <v>49696</v>
      </c>
      <c r="F20" s="163">
        <f t="shared" ref="F20:G21" si="2">F21</f>
        <v>0</v>
      </c>
      <c r="G20" s="163">
        <f t="shared" si="2"/>
        <v>49696</v>
      </c>
      <c r="H20" s="164">
        <f>H21</f>
        <v>49696</v>
      </c>
      <c r="I20" s="165">
        <f t="shared" ref="I20:J20" si="3">I21</f>
        <v>0</v>
      </c>
      <c r="J20" s="166">
        <f t="shared" si="3"/>
        <v>49696</v>
      </c>
    </row>
    <row r="21" spans="1:10" ht="15">
      <c r="A21" s="167"/>
      <c r="B21" s="156" t="s">
        <v>193</v>
      </c>
      <c r="C21" s="157"/>
      <c r="D21" s="158" t="s">
        <v>194</v>
      </c>
      <c r="E21" s="168">
        <f>E22</f>
        <v>49696</v>
      </c>
      <c r="F21" s="168">
        <f t="shared" si="2"/>
        <v>0</v>
      </c>
      <c r="G21" s="168">
        <f t="shared" si="2"/>
        <v>49696</v>
      </c>
      <c r="H21" s="169">
        <f>SUM(H22:H31)</f>
        <v>49696</v>
      </c>
      <c r="I21" s="170">
        <f t="shared" ref="I21:J21" si="4">SUM(I22:I31)</f>
        <v>0</v>
      </c>
      <c r="J21" s="171">
        <f t="shared" si="4"/>
        <v>49696</v>
      </c>
    </row>
    <row r="22" spans="1:10" ht="33.75" hidden="1">
      <c r="A22" s="167"/>
      <c r="B22" s="162"/>
      <c r="C22" s="156" t="s">
        <v>191</v>
      </c>
      <c r="D22" s="158" t="s">
        <v>195</v>
      </c>
      <c r="E22" s="168">
        <v>49696</v>
      </c>
      <c r="F22" s="168"/>
      <c r="G22" s="168">
        <f>E22+F22</f>
        <v>49696</v>
      </c>
      <c r="H22" s="169"/>
      <c r="I22" s="172"/>
      <c r="J22" s="173"/>
    </row>
    <row r="23" spans="1:10" ht="15" hidden="1">
      <c r="A23" s="162"/>
      <c r="B23" s="162"/>
      <c r="C23" s="156" t="s">
        <v>144</v>
      </c>
      <c r="D23" s="158" t="s">
        <v>145</v>
      </c>
      <c r="E23" s="168"/>
      <c r="F23" s="168"/>
      <c r="G23" s="168"/>
      <c r="H23" s="171">
        <v>27840</v>
      </c>
      <c r="I23" s="172"/>
      <c r="J23" s="174">
        <f>H23+I23</f>
        <v>27840</v>
      </c>
    </row>
    <row r="24" spans="1:10" ht="15" hidden="1">
      <c r="A24" s="162"/>
      <c r="B24" s="162"/>
      <c r="C24" s="156" t="s">
        <v>196</v>
      </c>
      <c r="D24" s="158" t="s">
        <v>197</v>
      </c>
      <c r="E24" s="168"/>
      <c r="F24" s="168"/>
      <c r="G24" s="168"/>
      <c r="H24" s="171">
        <v>3535</v>
      </c>
      <c r="I24" s="172"/>
      <c r="J24" s="174">
        <f>H24+I24</f>
        <v>3535</v>
      </c>
    </row>
    <row r="25" spans="1:10" ht="15" hidden="1">
      <c r="A25" s="162"/>
      <c r="B25" s="162"/>
      <c r="C25" s="156" t="s">
        <v>114</v>
      </c>
      <c r="D25" s="158" t="s">
        <v>115</v>
      </c>
      <c r="E25" s="168"/>
      <c r="F25" s="168"/>
      <c r="G25" s="168"/>
      <c r="H25" s="171">
        <v>5364</v>
      </c>
      <c r="I25" s="172"/>
      <c r="J25" s="174">
        <f t="shared" ref="J25:J31" si="5">H25+I25</f>
        <v>5364</v>
      </c>
    </row>
    <row r="26" spans="1:10" ht="15" hidden="1">
      <c r="A26" s="162"/>
      <c r="B26" s="162"/>
      <c r="C26" s="156" t="s">
        <v>116</v>
      </c>
      <c r="D26" s="158" t="s">
        <v>117</v>
      </c>
      <c r="E26" s="168"/>
      <c r="F26" s="168"/>
      <c r="G26" s="168"/>
      <c r="H26" s="171">
        <v>768</v>
      </c>
      <c r="I26" s="172"/>
      <c r="J26" s="174">
        <f t="shared" si="5"/>
        <v>768</v>
      </c>
    </row>
    <row r="27" spans="1:10" ht="15">
      <c r="A27" s="162"/>
      <c r="B27" s="162"/>
      <c r="C27" s="156" t="s">
        <v>118</v>
      </c>
      <c r="D27" s="158" t="s">
        <v>119</v>
      </c>
      <c r="E27" s="168"/>
      <c r="F27" s="168"/>
      <c r="G27" s="168"/>
      <c r="H27" s="171">
        <v>1414</v>
      </c>
      <c r="I27" s="172">
        <v>-400</v>
      </c>
      <c r="J27" s="174">
        <f t="shared" si="5"/>
        <v>1014</v>
      </c>
    </row>
    <row r="28" spans="1:10" ht="15">
      <c r="A28" s="162"/>
      <c r="B28" s="162"/>
      <c r="C28" s="156" t="s">
        <v>107</v>
      </c>
      <c r="D28" s="158" t="s">
        <v>108</v>
      </c>
      <c r="E28" s="168"/>
      <c r="F28" s="168"/>
      <c r="G28" s="168"/>
      <c r="H28" s="171">
        <v>8275</v>
      </c>
      <c r="I28" s="172">
        <v>1000</v>
      </c>
      <c r="J28" s="174">
        <f t="shared" si="5"/>
        <v>9275</v>
      </c>
    </row>
    <row r="29" spans="1:10" ht="15" hidden="1">
      <c r="A29" s="162"/>
      <c r="B29" s="162"/>
      <c r="C29" s="156" t="s">
        <v>198</v>
      </c>
      <c r="D29" s="158" t="s">
        <v>199</v>
      </c>
      <c r="E29" s="168"/>
      <c r="F29" s="168"/>
      <c r="G29" s="168"/>
      <c r="H29" s="171">
        <v>500</v>
      </c>
      <c r="I29" s="172"/>
      <c r="J29" s="174">
        <f t="shared" si="5"/>
        <v>500</v>
      </c>
    </row>
    <row r="30" spans="1:10" ht="15">
      <c r="A30" s="162"/>
      <c r="B30" s="162"/>
      <c r="C30" s="156" t="s">
        <v>200</v>
      </c>
      <c r="D30" s="158" t="s">
        <v>201</v>
      </c>
      <c r="E30" s="168"/>
      <c r="F30" s="168"/>
      <c r="G30" s="168"/>
      <c r="H30" s="171">
        <v>1000</v>
      </c>
      <c r="I30" s="172">
        <v>-600</v>
      </c>
      <c r="J30" s="174">
        <f t="shared" si="5"/>
        <v>400</v>
      </c>
    </row>
    <row r="31" spans="1:10" ht="22.5" hidden="1">
      <c r="A31" s="162"/>
      <c r="B31" s="162"/>
      <c r="C31" s="156" t="s">
        <v>202</v>
      </c>
      <c r="D31" s="158" t="s">
        <v>203</v>
      </c>
      <c r="E31" s="168"/>
      <c r="F31" s="168"/>
      <c r="G31" s="168"/>
      <c r="H31" s="175">
        <v>1000</v>
      </c>
      <c r="I31" s="172"/>
      <c r="J31" s="174">
        <f t="shared" si="5"/>
        <v>1000</v>
      </c>
    </row>
    <row r="32" spans="1:10" ht="22.5" hidden="1">
      <c r="A32" s="148" t="s">
        <v>204</v>
      </c>
      <c r="B32" s="148"/>
      <c r="C32" s="148"/>
      <c r="D32" s="153" t="s">
        <v>205</v>
      </c>
      <c r="E32" s="163">
        <f>E33</f>
        <v>4211</v>
      </c>
      <c r="F32" s="163">
        <f t="shared" ref="F32:G33" si="6">F33</f>
        <v>0</v>
      </c>
      <c r="G32" s="163">
        <f t="shared" si="6"/>
        <v>4211</v>
      </c>
      <c r="H32" s="164">
        <f>H33</f>
        <v>4211</v>
      </c>
      <c r="I32" s="176">
        <f t="shared" ref="I32:J32" si="7">I33</f>
        <v>0</v>
      </c>
      <c r="J32" s="164">
        <f t="shared" si="7"/>
        <v>4211</v>
      </c>
    </row>
    <row r="33" spans="1:10" ht="22.5" hidden="1">
      <c r="A33" s="167"/>
      <c r="B33" s="156" t="s">
        <v>206</v>
      </c>
      <c r="C33" s="157"/>
      <c r="D33" s="158" t="s">
        <v>207</v>
      </c>
      <c r="E33" s="168">
        <f>E34</f>
        <v>4211</v>
      </c>
      <c r="F33" s="168">
        <f t="shared" si="6"/>
        <v>0</v>
      </c>
      <c r="G33" s="168">
        <f t="shared" si="6"/>
        <v>4211</v>
      </c>
      <c r="H33" s="169">
        <v>4211</v>
      </c>
      <c r="I33" s="177">
        <f t="shared" ref="I33:J33" si="8">SUM(I35:I38)</f>
        <v>0</v>
      </c>
      <c r="J33" s="169">
        <f t="shared" si="8"/>
        <v>4211</v>
      </c>
    </row>
    <row r="34" spans="1:10" ht="33.75" hidden="1">
      <c r="A34" s="167"/>
      <c r="B34" s="162"/>
      <c r="C34" s="156" t="s">
        <v>191</v>
      </c>
      <c r="D34" s="158" t="s">
        <v>195</v>
      </c>
      <c r="E34" s="168">
        <v>4211</v>
      </c>
      <c r="F34" s="168"/>
      <c r="G34" s="168">
        <f>E34+F34</f>
        <v>4211</v>
      </c>
      <c r="H34" s="169"/>
      <c r="I34" s="172"/>
      <c r="J34" s="173"/>
    </row>
    <row r="35" spans="1:10" ht="15" hidden="1">
      <c r="A35" s="167"/>
      <c r="B35" s="162"/>
      <c r="C35" s="156" t="s">
        <v>144</v>
      </c>
      <c r="D35" s="158" t="s">
        <v>145</v>
      </c>
      <c r="E35" s="168"/>
      <c r="F35" s="168"/>
      <c r="G35" s="168"/>
      <c r="H35" s="172">
        <v>1135</v>
      </c>
      <c r="I35" s="172"/>
      <c r="J35" s="174">
        <f>H35+I35</f>
        <v>1135</v>
      </c>
    </row>
    <row r="36" spans="1:10" ht="15" hidden="1">
      <c r="A36" s="162"/>
      <c r="B36" s="162"/>
      <c r="C36" s="156" t="s">
        <v>114</v>
      </c>
      <c r="D36" s="158" t="s">
        <v>115</v>
      </c>
      <c r="E36" s="168"/>
      <c r="F36" s="168"/>
      <c r="G36" s="168"/>
      <c r="H36" s="172">
        <v>193</v>
      </c>
      <c r="I36" s="172"/>
      <c r="J36" s="174">
        <f t="shared" ref="J36:J37" si="9">H36+I36</f>
        <v>193</v>
      </c>
    </row>
    <row r="37" spans="1:10" ht="15" hidden="1">
      <c r="A37" s="162"/>
      <c r="B37" s="162"/>
      <c r="C37" s="156" t="s">
        <v>116</v>
      </c>
      <c r="D37" s="158" t="s">
        <v>117</v>
      </c>
      <c r="E37" s="168"/>
      <c r="F37" s="168"/>
      <c r="G37" s="168"/>
      <c r="H37" s="172">
        <v>27</v>
      </c>
      <c r="I37" s="172"/>
      <c r="J37" s="174">
        <f t="shared" si="9"/>
        <v>27</v>
      </c>
    </row>
    <row r="38" spans="1:10" ht="15" hidden="1">
      <c r="A38" s="162"/>
      <c r="B38" s="162"/>
      <c r="C38" s="156" t="s">
        <v>118</v>
      </c>
      <c r="D38" s="158" t="s">
        <v>119</v>
      </c>
      <c r="E38" s="168"/>
      <c r="F38" s="168"/>
      <c r="G38" s="168"/>
      <c r="H38" s="172">
        <v>2856</v>
      </c>
      <c r="I38" s="172"/>
      <c r="J38" s="178">
        <f>H38+I38</f>
        <v>2856</v>
      </c>
    </row>
    <row r="39" spans="1:10" ht="15" hidden="1">
      <c r="A39" s="148" t="s">
        <v>147</v>
      </c>
      <c r="B39" s="148"/>
      <c r="C39" s="148"/>
      <c r="D39" s="153" t="s">
        <v>148</v>
      </c>
      <c r="E39" s="163">
        <f>E40</f>
        <v>932</v>
      </c>
      <c r="F39" s="163">
        <f t="shared" ref="F39:G40" si="10">F40</f>
        <v>0</v>
      </c>
      <c r="G39" s="163">
        <f t="shared" si="10"/>
        <v>932</v>
      </c>
      <c r="H39" s="164">
        <f>H40</f>
        <v>932</v>
      </c>
      <c r="I39" s="176">
        <f t="shared" ref="I39:J39" si="11">I40</f>
        <v>0</v>
      </c>
      <c r="J39" s="164">
        <f t="shared" si="11"/>
        <v>932</v>
      </c>
    </row>
    <row r="40" spans="1:10" ht="15" hidden="1">
      <c r="A40" s="132"/>
      <c r="B40" s="133" t="s">
        <v>208</v>
      </c>
      <c r="C40" s="134"/>
      <c r="D40" s="135" t="s">
        <v>93</v>
      </c>
      <c r="E40" s="168">
        <f>E41</f>
        <v>932</v>
      </c>
      <c r="F40" s="168">
        <f t="shared" si="10"/>
        <v>0</v>
      </c>
      <c r="G40" s="168">
        <f t="shared" si="10"/>
        <v>932</v>
      </c>
      <c r="H40" s="169">
        <f>SUM(H42:H46)</f>
        <v>932</v>
      </c>
      <c r="I40" s="177">
        <f t="shared" ref="I40:J40" si="12">SUM(I42:I46)</f>
        <v>0</v>
      </c>
      <c r="J40" s="169">
        <f t="shared" si="12"/>
        <v>932</v>
      </c>
    </row>
    <row r="41" spans="1:10" ht="45" hidden="1">
      <c r="A41" s="136"/>
      <c r="B41" s="136"/>
      <c r="C41" s="133" t="s">
        <v>191</v>
      </c>
      <c r="D41" s="135" t="s">
        <v>192</v>
      </c>
      <c r="E41" s="168">
        <v>932</v>
      </c>
      <c r="F41" s="168">
        <v>0</v>
      </c>
      <c r="G41" s="168">
        <f>E41+F41</f>
        <v>932</v>
      </c>
      <c r="H41" s="169"/>
      <c r="I41" s="172"/>
      <c r="J41" s="178"/>
    </row>
    <row r="42" spans="1:10" ht="15" hidden="1">
      <c r="A42" s="162"/>
      <c r="B42" s="162"/>
      <c r="C42" s="179" t="s">
        <v>114</v>
      </c>
      <c r="D42" s="180" t="s">
        <v>115</v>
      </c>
      <c r="E42" s="168"/>
      <c r="F42" s="168"/>
      <c r="G42" s="181"/>
      <c r="H42" s="182">
        <v>112.4</v>
      </c>
      <c r="I42" s="172">
        <v>0</v>
      </c>
      <c r="J42" s="178">
        <f>H42+I42</f>
        <v>112.4</v>
      </c>
    </row>
    <row r="43" spans="1:10" ht="15" hidden="1">
      <c r="A43" s="162"/>
      <c r="B43" s="162"/>
      <c r="C43" s="179" t="s">
        <v>116</v>
      </c>
      <c r="D43" s="180" t="s">
        <v>117</v>
      </c>
      <c r="E43" s="168"/>
      <c r="F43" s="168"/>
      <c r="G43" s="181"/>
      <c r="H43" s="182">
        <v>15.3</v>
      </c>
      <c r="I43" s="172">
        <v>0</v>
      </c>
      <c r="J43" s="178">
        <f t="shared" ref="J43:J46" si="13">H43+I43</f>
        <v>15.3</v>
      </c>
    </row>
    <row r="44" spans="1:10" ht="15" hidden="1">
      <c r="A44" s="162"/>
      <c r="B44" s="162"/>
      <c r="C44" s="179" t="s">
        <v>135</v>
      </c>
      <c r="D44" s="180" t="s">
        <v>136</v>
      </c>
      <c r="E44" s="168"/>
      <c r="F44" s="168"/>
      <c r="G44" s="181"/>
      <c r="H44" s="182">
        <v>622.29999999999995</v>
      </c>
      <c r="I44" s="172">
        <v>0</v>
      </c>
      <c r="J44" s="178">
        <f t="shared" si="13"/>
        <v>622.29999999999995</v>
      </c>
    </row>
    <row r="45" spans="1:10" ht="15" hidden="1">
      <c r="A45" s="162"/>
      <c r="B45" s="162"/>
      <c r="C45" s="179" t="s">
        <v>118</v>
      </c>
      <c r="D45" s="180" t="s">
        <v>119</v>
      </c>
      <c r="E45" s="168"/>
      <c r="F45" s="168"/>
      <c r="G45" s="181"/>
      <c r="H45" s="182">
        <v>89</v>
      </c>
      <c r="I45" s="172">
        <v>0</v>
      </c>
      <c r="J45" s="178">
        <f t="shared" si="13"/>
        <v>89</v>
      </c>
    </row>
    <row r="46" spans="1:10" ht="15" hidden="1">
      <c r="A46" s="162"/>
      <c r="B46" s="162"/>
      <c r="C46" s="179" t="s">
        <v>107</v>
      </c>
      <c r="D46" s="180" t="s">
        <v>108</v>
      </c>
      <c r="E46" s="168"/>
      <c r="F46" s="168"/>
      <c r="G46" s="181"/>
      <c r="H46" s="182">
        <v>93</v>
      </c>
      <c r="I46" s="172">
        <v>0</v>
      </c>
      <c r="J46" s="178">
        <f t="shared" si="13"/>
        <v>93</v>
      </c>
    </row>
    <row r="47" spans="1:10" ht="15">
      <c r="A47" s="148" t="s">
        <v>88</v>
      </c>
      <c r="B47" s="148"/>
      <c r="C47" s="148"/>
      <c r="D47" s="153" t="s">
        <v>89</v>
      </c>
      <c r="E47" s="163">
        <f>E48+E68+E81+E84+E91+E88+E59</f>
        <v>3778777</v>
      </c>
      <c r="F47" s="163">
        <f t="shared" ref="F47:J47" si="14">F48+F68+F81+F84+F91+F88+F59</f>
        <v>52</v>
      </c>
      <c r="G47" s="163">
        <f t="shared" si="14"/>
        <v>3778829</v>
      </c>
      <c r="H47" s="163">
        <f t="shared" si="14"/>
        <v>3788777</v>
      </c>
      <c r="I47" s="183">
        <f t="shared" si="14"/>
        <v>52</v>
      </c>
      <c r="J47" s="163">
        <f t="shared" si="14"/>
        <v>3788829</v>
      </c>
    </row>
    <row r="48" spans="1:10" ht="15" hidden="1">
      <c r="A48" s="184"/>
      <c r="B48" s="156" t="s">
        <v>209</v>
      </c>
      <c r="C48" s="148"/>
      <c r="D48" s="158" t="s">
        <v>210</v>
      </c>
      <c r="E48" s="168">
        <f>E49</f>
        <v>91440</v>
      </c>
      <c r="F48" s="168">
        <f t="shared" ref="F48:G48" si="15">F49</f>
        <v>0</v>
      </c>
      <c r="G48" s="168">
        <f t="shared" si="15"/>
        <v>91440</v>
      </c>
      <c r="H48" s="169">
        <f>SUM(H50:H58)</f>
        <v>91440</v>
      </c>
      <c r="I48" s="177">
        <f t="shared" ref="I48:J48" si="16">SUM(I50:I58)</f>
        <v>0</v>
      </c>
      <c r="J48" s="169">
        <f t="shared" si="16"/>
        <v>91440</v>
      </c>
    </row>
    <row r="49" spans="1:10" ht="33.75" hidden="1">
      <c r="A49" s="184"/>
      <c r="B49" s="148"/>
      <c r="C49" s="156" t="s">
        <v>191</v>
      </c>
      <c r="D49" s="158" t="s">
        <v>195</v>
      </c>
      <c r="E49" s="168">
        <v>91440</v>
      </c>
      <c r="F49" s="168"/>
      <c r="G49" s="168">
        <f>E49+F49</f>
        <v>91440</v>
      </c>
      <c r="H49" s="169"/>
      <c r="I49" s="172"/>
      <c r="J49" s="173"/>
    </row>
    <row r="50" spans="1:10" ht="15" hidden="1">
      <c r="A50" s="184"/>
      <c r="B50" s="148"/>
      <c r="C50" s="156" t="s">
        <v>144</v>
      </c>
      <c r="D50" s="158" t="s">
        <v>145</v>
      </c>
      <c r="E50" s="168"/>
      <c r="F50" s="168"/>
      <c r="G50" s="168"/>
      <c r="H50" s="169">
        <v>40678</v>
      </c>
      <c r="I50" s="172"/>
      <c r="J50" s="174">
        <f>H50+I50</f>
        <v>40678</v>
      </c>
    </row>
    <row r="51" spans="1:10" ht="15" hidden="1">
      <c r="A51" s="184"/>
      <c r="B51" s="148"/>
      <c r="C51" s="156" t="s">
        <v>114</v>
      </c>
      <c r="D51" s="158" t="s">
        <v>115</v>
      </c>
      <c r="E51" s="168"/>
      <c r="F51" s="168"/>
      <c r="G51" s="168"/>
      <c r="H51" s="169">
        <v>7347</v>
      </c>
      <c r="I51" s="172"/>
      <c r="J51" s="174">
        <f t="shared" ref="J51:J58" si="17">H51+I51</f>
        <v>7347</v>
      </c>
    </row>
    <row r="52" spans="1:10" ht="15" hidden="1">
      <c r="A52" s="184"/>
      <c r="B52" s="148"/>
      <c r="C52" s="156" t="s">
        <v>116</v>
      </c>
      <c r="D52" s="158" t="s">
        <v>117</v>
      </c>
      <c r="E52" s="168"/>
      <c r="F52" s="168"/>
      <c r="G52" s="168"/>
      <c r="H52" s="169">
        <v>998</v>
      </c>
      <c r="I52" s="172"/>
      <c r="J52" s="174">
        <f t="shared" si="17"/>
        <v>998</v>
      </c>
    </row>
    <row r="53" spans="1:10" ht="15" hidden="1">
      <c r="A53" s="184"/>
      <c r="B53" s="148"/>
      <c r="C53" s="156" t="s">
        <v>135</v>
      </c>
      <c r="D53" s="185" t="s">
        <v>136</v>
      </c>
      <c r="E53" s="168"/>
      <c r="F53" s="168"/>
      <c r="G53" s="168"/>
      <c r="H53" s="169">
        <v>9600</v>
      </c>
      <c r="I53" s="172"/>
      <c r="J53" s="174">
        <f t="shared" si="17"/>
        <v>9600</v>
      </c>
    </row>
    <row r="54" spans="1:10" ht="15" hidden="1">
      <c r="A54" s="184"/>
      <c r="B54" s="148"/>
      <c r="C54" s="156" t="s">
        <v>118</v>
      </c>
      <c r="D54" s="158" t="s">
        <v>119</v>
      </c>
      <c r="E54" s="168"/>
      <c r="F54" s="168"/>
      <c r="G54" s="168"/>
      <c r="H54" s="169">
        <v>6200</v>
      </c>
      <c r="I54" s="172"/>
      <c r="J54" s="174">
        <f t="shared" si="17"/>
        <v>6200</v>
      </c>
    </row>
    <row r="55" spans="1:10" ht="15" hidden="1">
      <c r="A55" s="184"/>
      <c r="B55" s="148"/>
      <c r="C55" s="156" t="s">
        <v>211</v>
      </c>
      <c r="D55" s="158" t="s">
        <v>212</v>
      </c>
      <c r="E55" s="168"/>
      <c r="F55" s="168"/>
      <c r="G55" s="168"/>
      <c r="H55" s="169">
        <v>11176</v>
      </c>
      <c r="I55" s="172"/>
      <c r="J55" s="174">
        <f t="shared" si="17"/>
        <v>11176</v>
      </c>
    </row>
    <row r="56" spans="1:10" ht="15" hidden="1">
      <c r="A56" s="184"/>
      <c r="B56" s="148"/>
      <c r="C56" s="156" t="s">
        <v>154</v>
      </c>
      <c r="D56" s="158" t="s">
        <v>155</v>
      </c>
      <c r="E56" s="163"/>
      <c r="F56" s="163"/>
      <c r="G56" s="163"/>
      <c r="H56" s="169">
        <v>3513</v>
      </c>
      <c r="I56" s="172"/>
      <c r="J56" s="174">
        <f t="shared" si="17"/>
        <v>3513</v>
      </c>
    </row>
    <row r="57" spans="1:10" ht="15" hidden="1">
      <c r="A57" s="184"/>
      <c r="B57" s="148"/>
      <c r="C57" s="156" t="s">
        <v>107</v>
      </c>
      <c r="D57" s="158" t="s">
        <v>108</v>
      </c>
      <c r="E57" s="163"/>
      <c r="F57" s="163"/>
      <c r="G57" s="163"/>
      <c r="H57" s="169">
        <v>10834</v>
      </c>
      <c r="I57" s="172"/>
      <c r="J57" s="174">
        <f t="shared" si="17"/>
        <v>10834</v>
      </c>
    </row>
    <row r="58" spans="1:10" ht="15" hidden="1">
      <c r="A58" s="184"/>
      <c r="B58" s="148"/>
      <c r="C58" s="186">
        <v>4440</v>
      </c>
      <c r="D58" s="158" t="s">
        <v>213</v>
      </c>
      <c r="E58" s="163"/>
      <c r="F58" s="163"/>
      <c r="G58" s="163"/>
      <c r="H58" s="169">
        <v>1094</v>
      </c>
      <c r="I58" s="172"/>
      <c r="J58" s="174">
        <f t="shared" si="17"/>
        <v>1094</v>
      </c>
    </row>
    <row r="59" spans="1:10" ht="15" hidden="1">
      <c r="A59" s="184"/>
      <c r="B59" s="148" t="s">
        <v>91</v>
      </c>
      <c r="C59" s="186"/>
      <c r="D59" s="158" t="s">
        <v>214</v>
      </c>
      <c r="E59" s="168">
        <f>E60</f>
        <v>2405217</v>
      </c>
      <c r="F59" s="168">
        <f t="shared" ref="F59:G59" si="18">F60</f>
        <v>0</v>
      </c>
      <c r="G59" s="168">
        <f t="shared" si="18"/>
        <v>2405217</v>
      </c>
      <c r="H59" s="169">
        <f>SUM(H61:H67)</f>
        <v>2415217</v>
      </c>
      <c r="I59" s="172">
        <f>SUM(I61:I67)</f>
        <v>0</v>
      </c>
      <c r="J59" s="187">
        <f>SUM(J61:J67)</f>
        <v>2415217</v>
      </c>
    </row>
    <row r="60" spans="1:10" ht="56.25" hidden="1">
      <c r="A60" s="184"/>
      <c r="B60" s="148"/>
      <c r="C60" s="188">
        <v>2060</v>
      </c>
      <c r="D60" s="158" t="s">
        <v>215</v>
      </c>
      <c r="E60" s="168">
        <v>2405217</v>
      </c>
      <c r="F60" s="168"/>
      <c r="G60" s="189">
        <f>E60+F60</f>
        <v>2405217</v>
      </c>
      <c r="H60" s="169"/>
      <c r="I60" s="190"/>
      <c r="J60" s="174"/>
    </row>
    <row r="61" spans="1:10" ht="15" hidden="1">
      <c r="A61" s="184"/>
      <c r="B61" s="148"/>
      <c r="C61" s="156" t="s">
        <v>150</v>
      </c>
      <c r="D61" s="158" t="s">
        <v>151</v>
      </c>
      <c r="E61" s="168"/>
      <c r="F61" s="168"/>
      <c r="G61" s="189"/>
      <c r="H61" s="187">
        <v>2345818</v>
      </c>
      <c r="I61" s="190"/>
      <c r="J61" s="174">
        <f>H61+I61</f>
        <v>2345818</v>
      </c>
    </row>
    <row r="62" spans="1:10" ht="15" hidden="1">
      <c r="A62" s="184"/>
      <c r="B62" s="148"/>
      <c r="C62" s="156" t="s">
        <v>144</v>
      </c>
      <c r="D62" s="158" t="s">
        <v>145</v>
      </c>
      <c r="E62" s="168"/>
      <c r="F62" s="168"/>
      <c r="G62" s="189"/>
      <c r="H62" s="187">
        <v>27960</v>
      </c>
      <c r="I62" s="190"/>
      <c r="J62" s="174">
        <f t="shared" ref="J62:J67" si="19">H62+I62</f>
        <v>27960</v>
      </c>
    </row>
    <row r="63" spans="1:10" ht="15" hidden="1">
      <c r="A63" s="184"/>
      <c r="B63" s="148"/>
      <c r="C63" s="156" t="s">
        <v>114</v>
      </c>
      <c r="D63" s="158" t="s">
        <v>115</v>
      </c>
      <c r="E63" s="168"/>
      <c r="F63" s="168"/>
      <c r="G63" s="189"/>
      <c r="H63" s="187">
        <v>5160</v>
      </c>
      <c r="I63" s="190"/>
      <c r="J63" s="174">
        <f t="shared" si="19"/>
        <v>5160</v>
      </c>
    </row>
    <row r="64" spans="1:10" ht="15" hidden="1">
      <c r="A64" s="184"/>
      <c r="B64" s="148"/>
      <c r="C64" s="156" t="s">
        <v>116</v>
      </c>
      <c r="D64" s="158" t="s">
        <v>117</v>
      </c>
      <c r="E64" s="168"/>
      <c r="F64" s="168"/>
      <c r="G64" s="189"/>
      <c r="H64" s="187">
        <v>702</v>
      </c>
      <c r="I64" s="190"/>
      <c r="J64" s="174">
        <f t="shared" si="19"/>
        <v>702</v>
      </c>
    </row>
    <row r="65" spans="1:10" ht="15" hidden="1">
      <c r="A65" s="184"/>
      <c r="B65" s="148"/>
      <c r="C65" s="156" t="s">
        <v>135</v>
      </c>
      <c r="D65" s="158" t="s">
        <v>136</v>
      </c>
      <c r="E65" s="168"/>
      <c r="F65" s="168"/>
      <c r="G65" s="189"/>
      <c r="H65" s="187">
        <v>600</v>
      </c>
      <c r="I65" s="190"/>
      <c r="J65" s="174">
        <f t="shared" si="19"/>
        <v>600</v>
      </c>
    </row>
    <row r="66" spans="1:10" ht="15" hidden="1">
      <c r="A66" s="184"/>
      <c r="B66" s="148"/>
      <c r="C66" s="156" t="s">
        <v>118</v>
      </c>
      <c r="D66" s="158" t="s">
        <v>119</v>
      </c>
      <c r="E66" s="168"/>
      <c r="F66" s="168"/>
      <c r="G66" s="189"/>
      <c r="H66" s="187">
        <v>26977</v>
      </c>
      <c r="I66" s="190"/>
      <c r="J66" s="174">
        <f t="shared" si="19"/>
        <v>26977</v>
      </c>
    </row>
    <row r="67" spans="1:10" ht="15" hidden="1">
      <c r="A67" s="184"/>
      <c r="B67" s="148"/>
      <c r="C67" s="156" t="s">
        <v>107</v>
      </c>
      <c r="D67" s="158" t="s">
        <v>108</v>
      </c>
      <c r="E67" s="168"/>
      <c r="F67" s="168"/>
      <c r="G67" s="189"/>
      <c r="H67" s="187">
        <v>8000</v>
      </c>
      <c r="I67" s="190"/>
      <c r="J67" s="174">
        <f t="shared" si="19"/>
        <v>8000</v>
      </c>
    </row>
    <row r="68" spans="1:10" ht="33.75" hidden="1">
      <c r="A68" s="167"/>
      <c r="B68" s="156" t="s">
        <v>216</v>
      </c>
      <c r="C68" s="157"/>
      <c r="D68" s="158" t="s">
        <v>217</v>
      </c>
      <c r="E68" s="168">
        <f>E69</f>
        <v>1268440</v>
      </c>
      <c r="F68" s="168">
        <f t="shared" ref="F68:G68" si="20">F69</f>
        <v>0</v>
      </c>
      <c r="G68" s="168">
        <f t="shared" si="20"/>
        <v>1268440</v>
      </c>
      <c r="H68" s="169">
        <f>SUM(H70:H80)</f>
        <v>1268440</v>
      </c>
      <c r="I68" s="177">
        <f t="shared" ref="I68:J68" si="21">SUM(I70:I80)</f>
        <v>0</v>
      </c>
      <c r="J68" s="169">
        <f t="shared" si="21"/>
        <v>1268440</v>
      </c>
    </row>
    <row r="69" spans="1:10" ht="33.75" hidden="1">
      <c r="A69" s="167"/>
      <c r="B69" s="162"/>
      <c r="C69" s="156" t="s">
        <v>191</v>
      </c>
      <c r="D69" s="158" t="s">
        <v>195</v>
      </c>
      <c r="E69" s="168">
        <v>1268440</v>
      </c>
      <c r="F69" s="168"/>
      <c r="G69" s="168">
        <f>E69+F69</f>
        <v>1268440</v>
      </c>
      <c r="H69" s="169"/>
      <c r="I69" s="172"/>
      <c r="J69" s="173"/>
    </row>
    <row r="70" spans="1:10" ht="15" hidden="1">
      <c r="A70" s="162"/>
      <c r="B70" s="162"/>
      <c r="C70" s="156" t="s">
        <v>150</v>
      </c>
      <c r="D70" s="158" t="s">
        <v>151</v>
      </c>
      <c r="E70" s="168"/>
      <c r="F70" s="168"/>
      <c r="G70" s="168"/>
      <c r="H70" s="169">
        <v>1158371</v>
      </c>
      <c r="I70" s="172"/>
      <c r="J70" s="174">
        <f>H70+I70</f>
        <v>1158371</v>
      </c>
    </row>
    <row r="71" spans="1:10" ht="15" hidden="1">
      <c r="A71" s="162"/>
      <c r="B71" s="162"/>
      <c r="C71" s="156" t="s">
        <v>144</v>
      </c>
      <c r="D71" s="158" t="s">
        <v>145</v>
      </c>
      <c r="E71" s="168"/>
      <c r="F71" s="168"/>
      <c r="G71" s="168"/>
      <c r="H71" s="169">
        <v>19525</v>
      </c>
      <c r="I71" s="172"/>
      <c r="J71" s="174">
        <f t="shared" ref="J71:J80" si="22">H71+I71</f>
        <v>19525</v>
      </c>
    </row>
    <row r="72" spans="1:10" ht="15" hidden="1">
      <c r="A72" s="162"/>
      <c r="B72" s="162"/>
      <c r="C72" s="156" t="s">
        <v>114</v>
      </c>
      <c r="D72" s="158" t="s">
        <v>115</v>
      </c>
      <c r="E72" s="168"/>
      <c r="F72" s="168"/>
      <c r="G72" s="168"/>
      <c r="H72" s="169">
        <v>76696</v>
      </c>
      <c r="I72" s="172"/>
      <c r="J72" s="174">
        <f t="shared" si="22"/>
        <v>76696</v>
      </c>
    </row>
    <row r="73" spans="1:10" ht="15" hidden="1">
      <c r="A73" s="162"/>
      <c r="B73" s="162"/>
      <c r="C73" s="156" t="s">
        <v>116</v>
      </c>
      <c r="D73" s="158" t="s">
        <v>117</v>
      </c>
      <c r="E73" s="168"/>
      <c r="F73" s="168"/>
      <c r="G73" s="168"/>
      <c r="H73" s="169">
        <v>503</v>
      </c>
      <c r="I73" s="172"/>
      <c r="J73" s="174">
        <f t="shared" si="22"/>
        <v>503</v>
      </c>
    </row>
    <row r="74" spans="1:10" ht="15" hidden="1">
      <c r="A74" s="162"/>
      <c r="B74" s="162"/>
      <c r="C74" s="156" t="s">
        <v>118</v>
      </c>
      <c r="D74" s="158" t="s">
        <v>119</v>
      </c>
      <c r="E74" s="168"/>
      <c r="F74" s="168"/>
      <c r="G74" s="168"/>
      <c r="H74" s="169">
        <v>4600</v>
      </c>
      <c r="I74" s="172"/>
      <c r="J74" s="174">
        <f t="shared" si="22"/>
        <v>4600</v>
      </c>
    </row>
    <row r="75" spans="1:10" ht="15" hidden="1">
      <c r="A75" s="162"/>
      <c r="B75" s="162"/>
      <c r="C75" s="156" t="s">
        <v>154</v>
      </c>
      <c r="D75" s="158" t="s">
        <v>155</v>
      </c>
      <c r="E75" s="168"/>
      <c r="F75" s="168"/>
      <c r="G75" s="168"/>
      <c r="H75" s="169">
        <v>1500</v>
      </c>
      <c r="I75" s="172"/>
      <c r="J75" s="174">
        <f t="shared" si="22"/>
        <v>1500</v>
      </c>
    </row>
    <row r="76" spans="1:10" ht="15" hidden="1">
      <c r="A76" s="162"/>
      <c r="B76" s="162"/>
      <c r="C76" s="156" t="s">
        <v>107</v>
      </c>
      <c r="D76" s="158" t="s">
        <v>108</v>
      </c>
      <c r="E76" s="168"/>
      <c r="F76" s="168"/>
      <c r="G76" s="168"/>
      <c r="H76" s="169">
        <v>4301</v>
      </c>
      <c r="I76" s="172"/>
      <c r="J76" s="174">
        <f t="shared" si="22"/>
        <v>4301</v>
      </c>
    </row>
    <row r="77" spans="1:10" ht="22.5" hidden="1">
      <c r="A77" s="162"/>
      <c r="B77" s="162"/>
      <c r="C77" s="156" t="s">
        <v>218</v>
      </c>
      <c r="D77" s="158" t="s">
        <v>219</v>
      </c>
      <c r="E77" s="168"/>
      <c r="F77" s="168"/>
      <c r="G77" s="168"/>
      <c r="H77" s="169">
        <v>600</v>
      </c>
      <c r="I77" s="172"/>
      <c r="J77" s="174">
        <f t="shared" si="22"/>
        <v>600</v>
      </c>
    </row>
    <row r="78" spans="1:10" ht="15" hidden="1">
      <c r="A78" s="162"/>
      <c r="B78" s="162"/>
      <c r="C78" s="156" t="s">
        <v>200</v>
      </c>
      <c r="D78" s="158" t="s">
        <v>201</v>
      </c>
      <c r="E78" s="168"/>
      <c r="F78" s="168"/>
      <c r="G78" s="168"/>
      <c r="H78" s="169">
        <v>50</v>
      </c>
      <c r="I78" s="172"/>
      <c r="J78" s="174">
        <f t="shared" si="22"/>
        <v>50</v>
      </c>
    </row>
    <row r="79" spans="1:10" ht="15" hidden="1">
      <c r="A79" s="162"/>
      <c r="B79" s="162"/>
      <c r="C79" s="156" t="s">
        <v>220</v>
      </c>
      <c r="D79" s="158" t="s">
        <v>213</v>
      </c>
      <c r="E79" s="168"/>
      <c r="F79" s="168"/>
      <c r="G79" s="168"/>
      <c r="H79" s="169">
        <v>1094</v>
      </c>
      <c r="I79" s="172"/>
      <c r="J79" s="174">
        <f t="shared" si="22"/>
        <v>1094</v>
      </c>
    </row>
    <row r="80" spans="1:10" ht="22.5" hidden="1">
      <c r="A80" s="162"/>
      <c r="B80" s="162"/>
      <c r="C80" s="156" t="s">
        <v>202</v>
      </c>
      <c r="D80" s="158" t="s">
        <v>203</v>
      </c>
      <c r="E80" s="168"/>
      <c r="F80" s="168"/>
      <c r="G80" s="168"/>
      <c r="H80" s="169">
        <v>1200</v>
      </c>
      <c r="I80" s="172"/>
      <c r="J80" s="174">
        <f t="shared" si="22"/>
        <v>1200</v>
      </c>
    </row>
    <row r="81" spans="1:10" ht="45" hidden="1">
      <c r="A81" s="167"/>
      <c r="B81" s="156" t="s">
        <v>221</v>
      </c>
      <c r="C81" s="157"/>
      <c r="D81" s="158" t="s">
        <v>222</v>
      </c>
      <c r="E81" s="168">
        <f>E82</f>
        <v>6786</v>
      </c>
      <c r="F81" s="168">
        <f t="shared" ref="F81:G81" si="23">F82</f>
        <v>0</v>
      </c>
      <c r="G81" s="168">
        <f t="shared" si="23"/>
        <v>6786</v>
      </c>
      <c r="H81" s="169">
        <f>SUM(H83)</f>
        <v>6786</v>
      </c>
      <c r="I81" s="177">
        <f t="shared" ref="I81:J81" si="24">SUM(I83)</f>
        <v>0</v>
      </c>
      <c r="J81" s="169">
        <f t="shared" si="24"/>
        <v>6786</v>
      </c>
    </row>
    <row r="82" spans="1:10" ht="33.75" hidden="1">
      <c r="A82" s="167"/>
      <c r="B82" s="162"/>
      <c r="C82" s="156" t="s">
        <v>191</v>
      </c>
      <c r="D82" s="158" t="s">
        <v>195</v>
      </c>
      <c r="E82" s="168">
        <v>6786</v>
      </c>
      <c r="F82" s="168"/>
      <c r="G82" s="168">
        <f>E82+F82</f>
        <v>6786</v>
      </c>
      <c r="H82" s="169"/>
      <c r="I82" s="172"/>
      <c r="J82" s="173"/>
    </row>
    <row r="83" spans="1:10" ht="15" hidden="1">
      <c r="A83" s="162"/>
      <c r="B83" s="162"/>
      <c r="C83" s="156" t="s">
        <v>223</v>
      </c>
      <c r="D83" s="158" t="s">
        <v>224</v>
      </c>
      <c r="E83" s="168"/>
      <c r="F83" s="168"/>
      <c r="G83" s="168"/>
      <c r="H83" s="169">
        <v>6786</v>
      </c>
      <c r="I83" s="172"/>
      <c r="J83" s="174">
        <f>H83+I83</f>
        <v>6786</v>
      </c>
    </row>
    <row r="84" spans="1:10" ht="15">
      <c r="A84" s="162"/>
      <c r="B84" s="156" t="s">
        <v>225</v>
      </c>
      <c r="C84" s="181"/>
      <c r="D84" s="185" t="s">
        <v>226</v>
      </c>
      <c r="E84" s="168">
        <f>E85</f>
        <v>348</v>
      </c>
      <c r="F84" s="168">
        <f>F85</f>
        <v>52</v>
      </c>
      <c r="G84" s="168">
        <f>G85</f>
        <v>400</v>
      </c>
      <c r="H84" s="169">
        <f>SUM(H86:H87)</f>
        <v>348</v>
      </c>
      <c r="I84" s="169">
        <f t="shared" ref="I84:J84" si="25">SUM(I86:I87)</f>
        <v>52</v>
      </c>
      <c r="J84" s="169">
        <f t="shared" si="25"/>
        <v>400</v>
      </c>
    </row>
    <row r="85" spans="1:10" ht="33.75">
      <c r="A85" s="162"/>
      <c r="B85" s="162"/>
      <c r="C85" s="156" t="s">
        <v>191</v>
      </c>
      <c r="D85" s="158" t="s">
        <v>195</v>
      </c>
      <c r="E85" s="168">
        <v>348</v>
      </c>
      <c r="F85" s="168">
        <v>52</v>
      </c>
      <c r="G85" s="168">
        <f>E85+F85</f>
        <v>400</v>
      </c>
      <c r="H85" s="169"/>
      <c r="I85" s="172"/>
      <c r="J85" s="178"/>
    </row>
    <row r="86" spans="1:10" ht="15">
      <c r="A86" s="162"/>
      <c r="B86" s="162"/>
      <c r="C86" s="156" t="s">
        <v>150</v>
      </c>
      <c r="D86" s="158" t="s">
        <v>151</v>
      </c>
      <c r="E86" s="168"/>
      <c r="F86" s="168"/>
      <c r="G86" s="168"/>
      <c r="H86" s="187">
        <v>341.18</v>
      </c>
      <c r="I86" s="172">
        <v>51</v>
      </c>
      <c r="J86" s="178">
        <f>H86+I86</f>
        <v>392.18</v>
      </c>
    </row>
    <row r="87" spans="1:10" ht="15">
      <c r="A87" s="162"/>
      <c r="B87" s="162"/>
      <c r="C87" s="156" t="s">
        <v>118</v>
      </c>
      <c r="D87" s="158" t="s">
        <v>119</v>
      </c>
      <c r="E87" s="168"/>
      <c r="F87" s="168"/>
      <c r="G87" s="168"/>
      <c r="H87" s="187">
        <v>6.82</v>
      </c>
      <c r="I87" s="172">
        <v>1</v>
      </c>
      <c r="J87" s="178">
        <f>H87+I87</f>
        <v>7.82</v>
      </c>
    </row>
    <row r="88" spans="1:10" ht="15" hidden="1">
      <c r="A88" s="162"/>
      <c r="B88" s="156" t="s">
        <v>227</v>
      </c>
      <c r="C88" s="157"/>
      <c r="D88" s="158" t="s">
        <v>228</v>
      </c>
      <c r="E88" s="168">
        <f>E89</f>
        <v>6240</v>
      </c>
      <c r="F88" s="168">
        <f>F89</f>
        <v>0</v>
      </c>
      <c r="G88" s="168">
        <f>E88+F88</f>
        <v>6240</v>
      </c>
      <c r="H88" s="187">
        <f>H90</f>
        <v>6240</v>
      </c>
      <c r="I88" s="172">
        <f>I90</f>
        <v>0</v>
      </c>
      <c r="J88" s="178">
        <f>H88+I88</f>
        <v>6240</v>
      </c>
    </row>
    <row r="89" spans="1:10" ht="45" hidden="1">
      <c r="A89" s="162"/>
      <c r="B89" s="162"/>
      <c r="C89" s="156" t="s">
        <v>191</v>
      </c>
      <c r="D89" s="158" t="s">
        <v>192</v>
      </c>
      <c r="E89" s="168">
        <v>6240</v>
      </c>
      <c r="F89" s="168"/>
      <c r="G89" s="168">
        <f>E89+F89</f>
        <v>6240</v>
      </c>
      <c r="H89" s="187"/>
      <c r="I89" s="172"/>
      <c r="J89" s="178"/>
    </row>
    <row r="90" spans="1:10" ht="15" hidden="1">
      <c r="A90" s="162"/>
      <c r="B90" s="162"/>
      <c r="C90" s="156" t="s">
        <v>107</v>
      </c>
      <c r="D90" s="158" t="s">
        <v>108</v>
      </c>
      <c r="E90" s="168"/>
      <c r="F90" s="168"/>
      <c r="G90" s="168"/>
      <c r="H90" s="187">
        <v>6240</v>
      </c>
      <c r="I90" s="172"/>
      <c r="J90" s="178">
        <f>H90+I90</f>
        <v>6240</v>
      </c>
    </row>
    <row r="91" spans="1:10" ht="15" hidden="1">
      <c r="A91" s="162"/>
      <c r="B91" s="156" t="s">
        <v>92</v>
      </c>
      <c r="C91" s="156"/>
      <c r="D91" s="158" t="s">
        <v>93</v>
      </c>
      <c r="E91" s="168">
        <f>E92</f>
        <v>306</v>
      </c>
      <c r="F91" s="168">
        <f t="shared" ref="F91:G91" si="26">F92</f>
        <v>0</v>
      </c>
      <c r="G91" s="168">
        <f t="shared" si="26"/>
        <v>306</v>
      </c>
      <c r="H91" s="187">
        <f>SUM(H93:H99)</f>
        <v>306</v>
      </c>
      <c r="I91" s="172">
        <f>SUM(I93:I99)</f>
        <v>0</v>
      </c>
      <c r="J91" s="187">
        <f>H91+I91</f>
        <v>306</v>
      </c>
    </row>
    <row r="92" spans="1:10" ht="33.75" hidden="1">
      <c r="A92" s="162"/>
      <c r="B92" s="162"/>
      <c r="C92" s="156" t="s">
        <v>191</v>
      </c>
      <c r="D92" s="158" t="s">
        <v>195</v>
      </c>
      <c r="E92" s="168">
        <v>306</v>
      </c>
      <c r="F92" s="168"/>
      <c r="G92" s="168">
        <f>E92+F92</f>
        <v>306</v>
      </c>
      <c r="H92" s="187"/>
      <c r="I92" s="172"/>
      <c r="J92" s="178"/>
    </row>
    <row r="93" spans="1:10" ht="15" hidden="1">
      <c r="A93" s="162"/>
      <c r="B93" s="162"/>
      <c r="C93" s="156" t="s">
        <v>150</v>
      </c>
      <c r="D93" s="158" t="s">
        <v>151</v>
      </c>
      <c r="E93" s="168"/>
      <c r="F93" s="168"/>
      <c r="G93" s="168"/>
      <c r="H93" s="187"/>
      <c r="I93" s="172"/>
      <c r="J93" s="178">
        <f>H93+I93</f>
        <v>0</v>
      </c>
    </row>
    <row r="94" spans="1:10" ht="15" hidden="1">
      <c r="A94" s="162"/>
      <c r="B94" s="162"/>
      <c r="C94" s="156" t="s">
        <v>144</v>
      </c>
      <c r="D94" s="158" t="s">
        <v>145</v>
      </c>
      <c r="E94" s="168"/>
      <c r="F94" s="168"/>
      <c r="G94" s="168"/>
      <c r="H94" s="187"/>
      <c r="I94" s="172"/>
      <c r="J94" s="178">
        <f t="shared" ref="J94:J97" si="27">H94+I94</f>
        <v>0</v>
      </c>
    </row>
    <row r="95" spans="1:10" ht="15" hidden="1">
      <c r="A95" s="162"/>
      <c r="B95" s="162"/>
      <c r="C95" s="156" t="s">
        <v>114</v>
      </c>
      <c r="D95" s="158" t="s">
        <v>115</v>
      </c>
      <c r="E95" s="168"/>
      <c r="F95" s="168"/>
      <c r="G95" s="168"/>
      <c r="H95" s="172">
        <v>46</v>
      </c>
      <c r="I95" s="172"/>
      <c r="J95" s="178">
        <f t="shared" si="27"/>
        <v>46</v>
      </c>
    </row>
    <row r="96" spans="1:10" ht="15" hidden="1">
      <c r="A96" s="162"/>
      <c r="B96" s="162"/>
      <c r="C96" s="156" t="s">
        <v>116</v>
      </c>
      <c r="D96" s="158" t="s">
        <v>117</v>
      </c>
      <c r="E96" s="168"/>
      <c r="F96" s="168"/>
      <c r="G96" s="168"/>
      <c r="H96" s="172">
        <v>6</v>
      </c>
      <c r="I96" s="172"/>
      <c r="J96" s="178">
        <f t="shared" si="27"/>
        <v>6</v>
      </c>
    </row>
    <row r="97" spans="1:10" ht="15" hidden="1">
      <c r="A97" s="162"/>
      <c r="B97" s="162"/>
      <c r="C97" s="156" t="s">
        <v>135</v>
      </c>
      <c r="D97" s="158" t="s">
        <v>136</v>
      </c>
      <c r="E97" s="168"/>
      <c r="F97" s="168"/>
      <c r="G97" s="168"/>
      <c r="H97" s="172">
        <v>254</v>
      </c>
      <c r="I97" s="172"/>
      <c r="J97" s="178">
        <f t="shared" si="27"/>
        <v>254</v>
      </c>
    </row>
    <row r="98" spans="1:10" ht="15" hidden="1">
      <c r="A98" s="162"/>
      <c r="B98" s="162"/>
      <c r="C98" s="156" t="s">
        <v>118</v>
      </c>
      <c r="D98" s="158" t="s">
        <v>119</v>
      </c>
      <c r="E98" s="168"/>
      <c r="F98" s="168"/>
      <c r="G98" s="168"/>
      <c r="H98" s="187"/>
      <c r="I98" s="172"/>
      <c r="J98" s="178">
        <f>H98+I98</f>
        <v>0</v>
      </c>
    </row>
    <row r="99" spans="1:10" ht="15" hidden="1">
      <c r="A99" s="162"/>
      <c r="B99" s="162"/>
      <c r="C99" s="156" t="s">
        <v>107</v>
      </c>
      <c r="D99" s="158" t="s">
        <v>108</v>
      </c>
      <c r="E99" s="168"/>
      <c r="F99" s="168"/>
      <c r="G99" s="168"/>
      <c r="H99" s="187"/>
      <c r="I99" s="172"/>
      <c r="J99" s="178">
        <f>H99+I99</f>
        <v>0</v>
      </c>
    </row>
    <row r="100" spans="1:10" ht="15">
      <c r="A100" s="329" t="s">
        <v>94</v>
      </c>
      <c r="B100" s="329"/>
      <c r="C100" s="329"/>
      <c r="D100" s="329"/>
      <c r="E100" s="163">
        <f>E47+E32+E20+E11+E39</f>
        <v>4183173.26</v>
      </c>
      <c r="F100" s="163">
        <f>F47+F32+F20+F11+F39</f>
        <v>52</v>
      </c>
      <c r="G100" s="163">
        <f t="shared" ref="G100:J100" si="28">G47+G32+G20+G11+G39</f>
        <v>4183225.26</v>
      </c>
      <c r="H100" s="163">
        <f t="shared" si="28"/>
        <v>4193173.26</v>
      </c>
      <c r="I100" s="163">
        <f t="shared" si="28"/>
        <v>52</v>
      </c>
      <c r="J100" s="163">
        <f t="shared" si="28"/>
        <v>4193225.26</v>
      </c>
    </row>
    <row r="101" spans="1:10" ht="19.5" customHeight="1">
      <c r="I101" s="191"/>
    </row>
    <row r="102" spans="1:10" ht="19.5" customHeight="1">
      <c r="H102" s="146" t="s">
        <v>182</v>
      </c>
    </row>
    <row r="103" spans="1:10" ht="19.5" customHeight="1">
      <c r="H103" s="146"/>
    </row>
    <row r="104" spans="1:10" ht="19.5" customHeight="1">
      <c r="H104" s="146" t="s">
        <v>183</v>
      </c>
    </row>
  </sheetData>
  <mergeCells count="5">
    <mergeCell ref="A100:D100"/>
    <mergeCell ref="A6:I6"/>
    <mergeCell ref="A7:J7"/>
    <mergeCell ref="E9:G9"/>
    <mergeCell ref="H9:J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view="pageLayout" topLeftCell="A45" zoomScaleNormal="100" workbookViewId="0">
      <selection activeCell="E51" sqref="E51"/>
    </sheetView>
  </sheetViews>
  <sheetFormatPr defaultRowHeight="12"/>
  <cols>
    <col min="1" max="1" width="4.28515625" style="8" customWidth="1"/>
    <col min="2" max="2" width="27.85546875" style="9" customWidth="1"/>
    <col min="3" max="3" width="7.140625" style="10" customWidth="1"/>
    <col min="4" max="4" width="6.42578125" style="10" customWidth="1"/>
    <col min="5" max="5" width="6.5703125" style="10" customWidth="1"/>
    <col min="6" max="6" width="6.5703125" style="11" customWidth="1"/>
    <col min="7" max="7" width="6.42578125" style="11" customWidth="1"/>
    <col min="8" max="9" width="6.5703125" style="11" customWidth="1"/>
    <col min="10" max="10" width="5" style="11" customWidth="1"/>
    <col min="11" max="11" width="5.140625" style="11" customWidth="1"/>
    <col min="12" max="12" width="4.7109375" style="11" customWidth="1"/>
    <col min="13" max="13" width="6.7109375" style="11" customWidth="1"/>
    <col min="14" max="14" width="5.85546875" style="11" customWidth="1"/>
    <col min="15" max="15" width="4.85546875" style="11" customWidth="1"/>
    <col min="16" max="16" width="6.28515625" style="11" customWidth="1"/>
    <col min="17" max="17" width="4.140625" style="11" customWidth="1"/>
    <col min="18" max="18" width="5.5703125" style="11" customWidth="1"/>
    <col min="19" max="19" width="6.7109375" style="11" customWidth="1"/>
    <col min="20" max="20" width="6" style="11" customWidth="1"/>
    <col min="21" max="21" width="5.7109375" style="11" customWidth="1"/>
    <col min="22" max="22" width="5.140625" style="11" customWidth="1"/>
    <col min="23" max="24" width="4.7109375" style="11" customWidth="1"/>
    <col min="25" max="25" width="4.28515625" style="11" customWidth="1"/>
    <col min="26" max="26" width="4.85546875" style="11" customWidth="1"/>
    <col min="27" max="27" width="5" style="11" customWidth="1"/>
    <col min="28" max="28" width="5.28515625" style="11" customWidth="1"/>
    <col min="29" max="29" width="6.140625" style="11" customWidth="1"/>
    <col min="30" max="256" width="9.140625" style="12"/>
    <col min="257" max="257" width="4.28515625" style="12" customWidth="1"/>
    <col min="258" max="258" width="24.5703125" style="12" customWidth="1"/>
    <col min="259" max="259" width="7.7109375" style="12" customWidth="1"/>
    <col min="260" max="260" width="7" style="12" customWidth="1"/>
    <col min="261" max="261" width="9.42578125" style="12" customWidth="1"/>
    <col min="262" max="262" width="8" style="12" customWidth="1"/>
    <col min="263" max="264" width="7.85546875" style="12" customWidth="1"/>
    <col min="265" max="266" width="7" style="12" customWidth="1"/>
    <col min="267" max="267" width="6.85546875" style="12" customWidth="1"/>
    <col min="268" max="268" width="7.7109375" style="12" customWidth="1"/>
    <col min="269" max="269" width="7.85546875" style="12" customWidth="1"/>
    <col min="270" max="270" width="9.28515625" style="12" customWidth="1"/>
    <col min="271" max="271" width="0" style="12" hidden="1" customWidth="1"/>
    <col min="272" max="272" width="8.42578125" style="12" customWidth="1"/>
    <col min="273" max="273" width="5.7109375" style="12" customWidth="1"/>
    <col min="274" max="274" width="7.7109375" style="12" customWidth="1"/>
    <col min="275" max="275" width="8.5703125" style="12" customWidth="1"/>
    <col min="276" max="276" width="8.42578125" style="12" customWidth="1"/>
    <col min="277" max="277" width="9.140625" style="12" customWidth="1"/>
    <col min="278" max="278" width="6" style="12" customWidth="1"/>
    <col min="279" max="279" width="7" style="12" customWidth="1"/>
    <col min="280" max="280" width="0" style="12" hidden="1" customWidth="1"/>
    <col min="281" max="512" width="9.140625" style="12"/>
    <col min="513" max="513" width="4.28515625" style="12" customWidth="1"/>
    <col min="514" max="514" width="24.5703125" style="12" customWidth="1"/>
    <col min="515" max="515" width="7.7109375" style="12" customWidth="1"/>
    <col min="516" max="516" width="7" style="12" customWidth="1"/>
    <col min="517" max="517" width="9.42578125" style="12" customWidth="1"/>
    <col min="518" max="518" width="8" style="12" customWidth="1"/>
    <col min="519" max="520" width="7.85546875" style="12" customWidth="1"/>
    <col min="521" max="522" width="7" style="12" customWidth="1"/>
    <col min="523" max="523" width="6.85546875" style="12" customWidth="1"/>
    <col min="524" max="524" width="7.7109375" style="12" customWidth="1"/>
    <col min="525" max="525" width="7.85546875" style="12" customWidth="1"/>
    <col min="526" max="526" width="9.28515625" style="12" customWidth="1"/>
    <col min="527" max="527" width="0" style="12" hidden="1" customWidth="1"/>
    <col min="528" max="528" width="8.42578125" style="12" customWidth="1"/>
    <col min="529" max="529" width="5.7109375" style="12" customWidth="1"/>
    <col min="530" max="530" width="7.7109375" style="12" customWidth="1"/>
    <col min="531" max="531" width="8.5703125" style="12" customWidth="1"/>
    <col min="532" max="532" width="8.42578125" style="12" customWidth="1"/>
    <col min="533" max="533" width="9.140625" style="12" customWidth="1"/>
    <col min="534" max="534" width="6" style="12" customWidth="1"/>
    <col min="535" max="535" width="7" style="12" customWidth="1"/>
    <col min="536" max="536" width="0" style="12" hidden="1" customWidth="1"/>
    <col min="537" max="768" width="9.140625" style="12"/>
    <col min="769" max="769" width="4.28515625" style="12" customWidth="1"/>
    <col min="770" max="770" width="24.5703125" style="12" customWidth="1"/>
    <col min="771" max="771" width="7.7109375" style="12" customWidth="1"/>
    <col min="772" max="772" width="7" style="12" customWidth="1"/>
    <col min="773" max="773" width="9.42578125" style="12" customWidth="1"/>
    <col min="774" max="774" width="8" style="12" customWidth="1"/>
    <col min="775" max="776" width="7.85546875" style="12" customWidth="1"/>
    <col min="777" max="778" width="7" style="12" customWidth="1"/>
    <col min="779" max="779" width="6.85546875" style="12" customWidth="1"/>
    <col min="780" max="780" width="7.7109375" style="12" customWidth="1"/>
    <col min="781" max="781" width="7.85546875" style="12" customWidth="1"/>
    <col min="782" max="782" width="9.28515625" style="12" customWidth="1"/>
    <col min="783" max="783" width="0" style="12" hidden="1" customWidth="1"/>
    <col min="784" max="784" width="8.42578125" style="12" customWidth="1"/>
    <col min="785" max="785" width="5.7109375" style="12" customWidth="1"/>
    <col min="786" max="786" width="7.7109375" style="12" customWidth="1"/>
    <col min="787" max="787" width="8.5703125" style="12" customWidth="1"/>
    <col min="788" max="788" width="8.42578125" style="12" customWidth="1"/>
    <col min="789" max="789" width="9.140625" style="12" customWidth="1"/>
    <col min="790" max="790" width="6" style="12" customWidth="1"/>
    <col min="791" max="791" width="7" style="12" customWidth="1"/>
    <col min="792" max="792" width="0" style="12" hidden="1" customWidth="1"/>
    <col min="793" max="1024" width="9.140625" style="12"/>
    <col min="1025" max="1025" width="4.28515625" style="12" customWidth="1"/>
    <col min="1026" max="1026" width="24.5703125" style="12" customWidth="1"/>
    <col min="1027" max="1027" width="7.7109375" style="12" customWidth="1"/>
    <col min="1028" max="1028" width="7" style="12" customWidth="1"/>
    <col min="1029" max="1029" width="9.42578125" style="12" customWidth="1"/>
    <col min="1030" max="1030" width="8" style="12" customWidth="1"/>
    <col min="1031" max="1032" width="7.85546875" style="12" customWidth="1"/>
    <col min="1033" max="1034" width="7" style="12" customWidth="1"/>
    <col min="1035" max="1035" width="6.85546875" style="12" customWidth="1"/>
    <col min="1036" max="1036" width="7.7109375" style="12" customWidth="1"/>
    <col min="1037" max="1037" width="7.85546875" style="12" customWidth="1"/>
    <col min="1038" max="1038" width="9.28515625" style="12" customWidth="1"/>
    <col min="1039" max="1039" width="0" style="12" hidden="1" customWidth="1"/>
    <col min="1040" max="1040" width="8.42578125" style="12" customWidth="1"/>
    <col min="1041" max="1041" width="5.7109375" style="12" customWidth="1"/>
    <col min="1042" max="1042" width="7.7109375" style="12" customWidth="1"/>
    <col min="1043" max="1043" width="8.5703125" style="12" customWidth="1"/>
    <col min="1044" max="1044" width="8.42578125" style="12" customWidth="1"/>
    <col min="1045" max="1045" width="9.140625" style="12" customWidth="1"/>
    <col min="1046" max="1046" width="6" style="12" customWidth="1"/>
    <col min="1047" max="1047" width="7" style="12" customWidth="1"/>
    <col min="1048" max="1048" width="0" style="12" hidden="1" customWidth="1"/>
    <col min="1049" max="1280" width="9.140625" style="12"/>
    <col min="1281" max="1281" width="4.28515625" style="12" customWidth="1"/>
    <col min="1282" max="1282" width="24.5703125" style="12" customWidth="1"/>
    <col min="1283" max="1283" width="7.7109375" style="12" customWidth="1"/>
    <col min="1284" max="1284" width="7" style="12" customWidth="1"/>
    <col min="1285" max="1285" width="9.42578125" style="12" customWidth="1"/>
    <col min="1286" max="1286" width="8" style="12" customWidth="1"/>
    <col min="1287" max="1288" width="7.85546875" style="12" customWidth="1"/>
    <col min="1289" max="1290" width="7" style="12" customWidth="1"/>
    <col min="1291" max="1291" width="6.85546875" style="12" customWidth="1"/>
    <col min="1292" max="1292" width="7.7109375" style="12" customWidth="1"/>
    <col min="1293" max="1293" width="7.85546875" style="12" customWidth="1"/>
    <col min="1294" max="1294" width="9.28515625" style="12" customWidth="1"/>
    <col min="1295" max="1295" width="0" style="12" hidden="1" customWidth="1"/>
    <col min="1296" max="1296" width="8.42578125" style="12" customWidth="1"/>
    <col min="1297" max="1297" width="5.7109375" style="12" customWidth="1"/>
    <col min="1298" max="1298" width="7.7109375" style="12" customWidth="1"/>
    <col min="1299" max="1299" width="8.5703125" style="12" customWidth="1"/>
    <col min="1300" max="1300" width="8.42578125" style="12" customWidth="1"/>
    <col min="1301" max="1301" width="9.140625" style="12" customWidth="1"/>
    <col min="1302" max="1302" width="6" style="12" customWidth="1"/>
    <col min="1303" max="1303" width="7" style="12" customWidth="1"/>
    <col min="1304" max="1304" width="0" style="12" hidden="1" customWidth="1"/>
    <col min="1305" max="1536" width="9.140625" style="12"/>
    <col min="1537" max="1537" width="4.28515625" style="12" customWidth="1"/>
    <col min="1538" max="1538" width="24.5703125" style="12" customWidth="1"/>
    <col min="1539" max="1539" width="7.7109375" style="12" customWidth="1"/>
    <col min="1540" max="1540" width="7" style="12" customWidth="1"/>
    <col min="1541" max="1541" width="9.42578125" style="12" customWidth="1"/>
    <col min="1542" max="1542" width="8" style="12" customWidth="1"/>
    <col min="1543" max="1544" width="7.85546875" style="12" customWidth="1"/>
    <col min="1545" max="1546" width="7" style="12" customWidth="1"/>
    <col min="1547" max="1547" width="6.85546875" style="12" customWidth="1"/>
    <col min="1548" max="1548" width="7.7109375" style="12" customWidth="1"/>
    <col min="1549" max="1549" width="7.85546875" style="12" customWidth="1"/>
    <col min="1550" max="1550" width="9.28515625" style="12" customWidth="1"/>
    <col min="1551" max="1551" width="0" style="12" hidden="1" customWidth="1"/>
    <col min="1552" max="1552" width="8.42578125" style="12" customWidth="1"/>
    <col min="1553" max="1553" width="5.7109375" style="12" customWidth="1"/>
    <col min="1554" max="1554" width="7.7109375" style="12" customWidth="1"/>
    <col min="1555" max="1555" width="8.5703125" style="12" customWidth="1"/>
    <col min="1556" max="1556" width="8.42578125" style="12" customWidth="1"/>
    <col min="1557" max="1557" width="9.140625" style="12" customWidth="1"/>
    <col min="1558" max="1558" width="6" style="12" customWidth="1"/>
    <col min="1559" max="1559" width="7" style="12" customWidth="1"/>
    <col min="1560" max="1560" width="0" style="12" hidden="1" customWidth="1"/>
    <col min="1561" max="1792" width="9.140625" style="12"/>
    <col min="1793" max="1793" width="4.28515625" style="12" customWidth="1"/>
    <col min="1794" max="1794" width="24.5703125" style="12" customWidth="1"/>
    <col min="1795" max="1795" width="7.7109375" style="12" customWidth="1"/>
    <col min="1796" max="1796" width="7" style="12" customWidth="1"/>
    <col min="1797" max="1797" width="9.42578125" style="12" customWidth="1"/>
    <col min="1798" max="1798" width="8" style="12" customWidth="1"/>
    <col min="1799" max="1800" width="7.85546875" style="12" customWidth="1"/>
    <col min="1801" max="1802" width="7" style="12" customWidth="1"/>
    <col min="1803" max="1803" width="6.85546875" style="12" customWidth="1"/>
    <col min="1804" max="1804" width="7.7109375" style="12" customWidth="1"/>
    <col min="1805" max="1805" width="7.85546875" style="12" customWidth="1"/>
    <col min="1806" max="1806" width="9.28515625" style="12" customWidth="1"/>
    <col min="1807" max="1807" width="0" style="12" hidden="1" customWidth="1"/>
    <col min="1808" max="1808" width="8.42578125" style="12" customWidth="1"/>
    <col min="1809" max="1809" width="5.7109375" style="12" customWidth="1"/>
    <col min="1810" max="1810" width="7.7109375" style="12" customWidth="1"/>
    <col min="1811" max="1811" width="8.5703125" style="12" customWidth="1"/>
    <col min="1812" max="1812" width="8.42578125" style="12" customWidth="1"/>
    <col min="1813" max="1813" width="9.140625" style="12" customWidth="1"/>
    <col min="1814" max="1814" width="6" style="12" customWidth="1"/>
    <col min="1815" max="1815" width="7" style="12" customWidth="1"/>
    <col min="1816" max="1816" width="0" style="12" hidden="1" customWidth="1"/>
    <col min="1817" max="2048" width="9.140625" style="12"/>
    <col min="2049" max="2049" width="4.28515625" style="12" customWidth="1"/>
    <col min="2050" max="2050" width="24.5703125" style="12" customWidth="1"/>
    <col min="2051" max="2051" width="7.7109375" style="12" customWidth="1"/>
    <col min="2052" max="2052" width="7" style="12" customWidth="1"/>
    <col min="2053" max="2053" width="9.42578125" style="12" customWidth="1"/>
    <col min="2054" max="2054" width="8" style="12" customWidth="1"/>
    <col min="2055" max="2056" width="7.85546875" style="12" customWidth="1"/>
    <col min="2057" max="2058" width="7" style="12" customWidth="1"/>
    <col min="2059" max="2059" width="6.85546875" style="12" customWidth="1"/>
    <col min="2060" max="2060" width="7.7109375" style="12" customWidth="1"/>
    <col min="2061" max="2061" width="7.85546875" style="12" customWidth="1"/>
    <col min="2062" max="2062" width="9.28515625" style="12" customWidth="1"/>
    <col min="2063" max="2063" width="0" style="12" hidden="1" customWidth="1"/>
    <col min="2064" max="2064" width="8.42578125" style="12" customWidth="1"/>
    <col min="2065" max="2065" width="5.7109375" style="12" customWidth="1"/>
    <col min="2066" max="2066" width="7.7109375" style="12" customWidth="1"/>
    <col min="2067" max="2067" width="8.5703125" style="12" customWidth="1"/>
    <col min="2068" max="2068" width="8.42578125" style="12" customWidth="1"/>
    <col min="2069" max="2069" width="9.140625" style="12" customWidth="1"/>
    <col min="2070" max="2070" width="6" style="12" customWidth="1"/>
    <col min="2071" max="2071" width="7" style="12" customWidth="1"/>
    <col min="2072" max="2072" width="0" style="12" hidden="1" customWidth="1"/>
    <col min="2073" max="2304" width="9.140625" style="12"/>
    <col min="2305" max="2305" width="4.28515625" style="12" customWidth="1"/>
    <col min="2306" max="2306" width="24.5703125" style="12" customWidth="1"/>
    <col min="2307" max="2307" width="7.7109375" style="12" customWidth="1"/>
    <col min="2308" max="2308" width="7" style="12" customWidth="1"/>
    <col min="2309" max="2309" width="9.42578125" style="12" customWidth="1"/>
    <col min="2310" max="2310" width="8" style="12" customWidth="1"/>
    <col min="2311" max="2312" width="7.85546875" style="12" customWidth="1"/>
    <col min="2313" max="2314" width="7" style="12" customWidth="1"/>
    <col min="2315" max="2315" width="6.85546875" style="12" customWidth="1"/>
    <col min="2316" max="2316" width="7.7109375" style="12" customWidth="1"/>
    <col min="2317" max="2317" width="7.85546875" style="12" customWidth="1"/>
    <col min="2318" max="2318" width="9.28515625" style="12" customWidth="1"/>
    <col min="2319" max="2319" width="0" style="12" hidden="1" customWidth="1"/>
    <col min="2320" max="2320" width="8.42578125" style="12" customWidth="1"/>
    <col min="2321" max="2321" width="5.7109375" style="12" customWidth="1"/>
    <col min="2322" max="2322" width="7.7109375" style="12" customWidth="1"/>
    <col min="2323" max="2323" width="8.5703125" style="12" customWidth="1"/>
    <col min="2324" max="2324" width="8.42578125" style="12" customWidth="1"/>
    <col min="2325" max="2325" width="9.140625" style="12" customWidth="1"/>
    <col min="2326" max="2326" width="6" style="12" customWidth="1"/>
    <col min="2327" max="2327" width="7" style="12" customWidth="1"/>
    <col min="2328" max="2328" width="0" style="12" hidden="1" customWidth="1"/>
    <col min="2329" max="2560" width="9.140625" style="12"/>
    <col min="2561" max="2561" width="4.28515625" style="12" customWidth="1"/>
    <col min="2562" max="2562" width="24.5703125" style="12" customWidth="1"/>
    <col min="2563" max="2563" width="7.7109375" style="12" customWidth="1"/>
    <col min="2564" max="2564" width="7" style="12" customWidth="1"/>
    <col min="2565" max="2565" width="9.42578125" style="12" customWidth="1"/>
    <col min="2566" max="2566" width="8" style="12" customWidth="1"/>
    <col min="2567" max="2568" width="7.85546875" style="12" customWidth="1"/>
    <col min="2569" max="2570" width="7" style="12" customWidth="1"/>
    <col min="2571" max="2571" width="6.85546875" style="12" customWidth="1"/>
    <col min="2572" max="2572" width="7.7109375" style="12" customWidth="1"/>
    <col min="2573" max="2573" width="7.85546875" style="12" customWidth="1"/>
    <col min="2574" max="2574" width="9.28515625" style="12" customWidth="1"/>
    <col min="2575" max="2575" width="0" style="12" hidden="1" customWidth="1"/>
    <col min="2576" max="2576" width="8.42578125" style="12" customWidth="1"/>
    <col min="2577" max="2577" width="5.7109375" style="12" customWidth="1"/>
    <col min="2578" max="2578" width="7.7109375" style="12" customWidth="1"/>
    <col min="2579" max="2579" width="8.5703125" style="12" customWidth="1"/>
    <col min="2580" max="2580" width="8.42578125" style="12" customWidth="1"/>
    <col min="2581" max="2581" width="9.140625" style="12" customWidth="1"/>
    <col min="2582" max="2582" width="6" style="12" customWidth="1"/>
    <col min="2583" max="2583" width="7" style="12" customWidth="1"/>
    <col min="2584" max="2584" width="0" style="12" hidden="1" customWidth="1"/>
    <col min="2585" max="2816" width="9.140625" style="12"/>
    <col min="2817" max="2817" width="4.28515625" style="12" customWidth="1"/>
    <col min="2818" max="2818" width="24.5703125" style="12" customWidth="1"/>
    <col min="2819" max="2819" width="7.7109375" style="12" customWidth="1"/>
    <col min="2820" max="2820" width="7" style="12" customWidth="1"/>
    <col min="2821" max="2821" width="9.42578125" style="12" customWidth="1"/>
    <col min="2822" max="2822" width="8" style="12" customWidth="1"/>
    <col min="2823" max="2824" width="7.85546875" style="12" customWidth="1"/>
    <col min="2825" max="2826" width="7" style="12" customWidth="1"/>
    <col min="2827" max="2827" width="6.85546875" style="12" customWidth="1"/>
    <col min="2828" max="2828" width="7.7109375" style="12" customWidth="1"/>
    <col min="2829" max="2829" width="7.85546875" style="12" customWidth="1"/>
    <col min="2830" max="2830" width="9.28515625" style="12" customWidth="1"/>
    <col min="2831" max="2831" width="0" style="12" hidden="1" customWidth="1"/>
    <col min="2832" max="2832" width="8.42578125" style="12" customWidth="1"/>
    <col min="2833" max="2833" width="5.7109375" style="12" customWidth="1"/>
    <col min="2834" max="2834" width="7.7109375" style="12" customWidth="1"/>
    <col min="2835" max="2835" width="8.5703125" style="12" customWidth="1"/>
    <col min="2836" max="2836" width="8.42578125" style="12" customWidth="1"/>
    <col min="2837" max="2837" width="9.140625" style="12" customWidth="1"/>
    <col min="2838" max="2838" width="6" style="12" customWidth="1"/>
    <col min="2839" max="2839" width="7" style="12" customWidth="1"/>
    <col min="2840" max="2840" width="0" style="12" hidden="1" customWidth="1"/>
    <col min="2841" max="3072" width="9.140625" style="12"/>
    <col min="3073" max="3073" width="4.28515625" style="12" customWidth="1"/>
    <col min="3074" max="3074" width="24.5703125" style="12" customWidth="1"/>
    <col min="3075" max="3075" width="7.7109375" style="12" customWidth="1"/>
    <col min="3076" max="3076" width="7" style="12" customWidth="1"/>
    <col min="3077" max="3077" width="9.42578125" style="12" customWidth="1"/>
    <col min="3078" max="3078" width="8" style="12" customWidth="1"/>
    <col min="3079" max="3080" width="7.85546875" style="12" customWidth="1"/>
    <col min="3081" max="3082" width="7" style="12" customWidth="1"/>
    <col min="3083" max="3083" width="6.85546875" style="12" customWidth="1"/>
    <col min="3084" max="3084" width="7.7109375" style="12" customWidth="1"/>
    <col min="3085" max="3085" width="7.85546875" style="12" customWidth="1"/>
    <col min="3086" max="3086" width="9.28515625" style="12" customWidth="1"/>
    <col min="3087" max="3087" width="0" style="12" hidden="1" customWidth="1"/>
    <col min="3088" max="3088" width="8.42578125" style="12" customWidth="1"/>
    <col min="3089" max="3089" width="5.7109375" style="12" customWidth="1"/>
    <col min="3090" max="3090" width="7.7109375" style="12" customWidth="1"/>
    <col min="3091" max="3091" width="8.5703125" style="12" customWidth="1"/>
    <col min="3092" max="3092" width="8.42578125" style="12" customWidth="1"/>
    <col min="3093" max="3093" width="9.140625" style="12" customWidth="1"/>
    <col min="3094" max="3094" width="6" style="12" customWidth="1"/>
    <col min="3095" max="3095" width="7" style="12" customWidth="1"/>
    <col min="3096" max="3096" width="0" style="12" hidden="1" customWidth="1"/>
    <col min="3097" max="3328" width="9.140625" style="12"/>
    <col min="3329" max="3329" width="4.28515625" style="12" customWidth="1"/>
    <col min="3330" max="3330" width="24.5703125" style="12" customWidth="1"/>
    <col min="3331" max="3331" width="7.7109375" style="12" customWidth="1"/>
    <col min="3332" max="3332" width="7" style="12" customWidth="1"/>
    <col min="3333" max="3333" width="9.42578125" style="12" customWidth="1"/>
    <col min="3334" max="3334" width="8" style="12" customWidth="1"/>
    <col min="3335" max="3336" width="7.85546875" style="12" customWidth="1"/>
    <col min="3337" max="3338" width="7" style="12" customWidth="1"/>
    <col min="3339" max="3339" width="6.85546875" style="12" customWidth="1"/>
    <col min="3340" max="3340" width="7.7109375" style="12" customWidth="1"/>
    <col min="3341" max="3341" width="7.85546875" style="12" customWidth="1"/>
    <col min="3342" max="3342" width="9.28515625" style="12" customWidth="1"/>
    <col min="3343" max="3343" width="0" style="12" hidden="1" customWidth="1"/>
    <col min="3344" max="3344" width="8.42578125" style="12" customWidth="1"/>
    <col min="3345" max="3345" width="5.7109375" style="12" customWidth="1"/>
    <col min="3346" max="3346" width="7.7109375" style="12" customWidth="1"/>
    <col min="3347" max="3347" width="8.5703125" style="12" customWidth="1"/>
    <col min="3348" max="3348" width="8.42578125" style="12" customWidth="1"/>
    <col min="3349" max="3349" width="9.140625" style="12" customWidth="1"/>
    <col min="3350" max="3350" width="6" style="12" customWidth="1"/>
    <col min="3351" max="3351" width="7" style="12" customWidth="1"/>
    <col min="3352" max="3352" width="0" style="12" hidden="1" customWidth="1"/>
    <col min="3353" max="3584" width="9.140625" style="12"/>
    <col min="3585" max="3585" width="4.28515625" style="12" customWidth="1"/>
    <col min="3586" max="3586" width="24.5703125" style="12" customWidth="1"/>
    <col min="3587" max="3587" width="7.7109375" style="12" customWidth="1"/>
    <col min="3588" max="3588" width="7" style="12" customWidth="1"/>
    <col min="3589" max="3589" width="9.42578125" style="12" customWidth="1"/>
    <col min="3590" max="3590" width="8" style="12" customWidth="1"/>
    <col min="3591" max="3592" width="7.85546875" style="12" customWidth="1"/>
    <col min="3593" max="3594" width="7" style="12" customWidth="1"/>
    <col min="3595" max="3595" width="6.85546875" style="12" customWidth="1"/>
    <col min="3596" max="3596" width="7.7109375" style="12" customWidth="1"/>
    <col min="3597" max="3597" width="7.85546875" style="12" customWidth="1"/>
    <col min="3598" max="3598" width="9.28515625" style="12" customWidth="1"/>
    <col min="3599" max="3599" width="0" style="12" hidden="1" customWidth="1"/>
    <col min="3600" max="3600" width="8.42578125" style="12" customWidth="1"/>
    <col min="3601" max="3601" width="5.7109375" style="12" customWidth="1"/>
    <col min="3602" max="3602" width="7.7109375" style="12" customWidth="1"/>
    <col min="3603" max="3603" width="8.5703125" style="12" customWidth="1"/>
    <col min="3604" max="3604" width="8.42578125" style="12" customWidth="1"/>
    <col min="3605" max="3605" width="9.140625" style="12" customWidth="1"/>
    <col min="3606" max="3606" width="6" style="12" customWidth="1"/>
    <col min="3607" max="3607" width="7" style="12" customWidth="1"/>
    <col min="3608" max="3608" width="0" style="12" hidden="1" customWidth="1"/>
    <col min="3609" max="3840" width="9.140625" style="12"/>
    <col min="3841" max="3841" width="4.28515625" style="12" customWidth="1"/>
    <col min="3842" max="3842" width="24.5703125" style="12" customWidth="1"/>
    <col min="3843" max="3843" width="7.7109375" style="12" customWidth="1"/>
    <col min="3844" max="3844" width="7" style="12" customWidth="1"/>
    <col min="3845" max="3845" width="9.42578125" style="12" customWidth="1"/>
    <col min="3846" max="3846" width="8" style="12" customWidth="1"/>
    <col min="3847" max="3848" width="7.85546875" style="12" customWidth="1"/>
    <col min="3849" max="3850" width="7" style="12" customWidth="1"/>
    <col min="3851" max="3851" width="6.85546875" style="12" customWidth="1"/>
    <col min="3852" max="3852" width="7.7109375" style="12" customWidth="1"/>
    <col min="3853" max="3853" width="7.85546875" style="12" customWidth="1"/>
    <col min="3854" max="3854" width="9.28515625" style="12" customWidth="1"/>
    <col min="3855" max="3855" width="0" style="12" hidden="1" customWidth="1"/>
    <col min="3856" max="3856" width="8.42578125" style="12" customWidth="1"/>
    <col min="3857" max="3857" width="5.7109375" style="12" customWidth="1"/>
    <col min="3858" max="3858" width="7.7109375" style="12" customWidth="1"/>
    <col min="3859" max="3859" width="8.5703125" style="12" customWidth="1"/>
    <col min="3860" max="3860" width="8.42578125" style="12" customWidth="1"/>
    <col min="3861" max="3861" width="9.140625" style="12" customWidth="1"/>
    <col min="3862" max="3862" width="6" style="12" customWidth="1"/>
    <col min="3863" max="3863" width="7" style="12" customWidth="1"/>
    <col min="3864" max="3864" width="0" style="12" hidden="1" customWidth="1"/>
    <col min="3865" max="4096" width="9.140625" style="12"/>
    <col min="4097" max="4097" width="4.28515625" style="12" customWidth="1"/>
    <col min="4098" max="4098" width="24.5703125" style="12" customWidth="1"/>
    <col min="4099" max="4099" width="7.7109375" style="12" customWidth="1"/>
    <col min="4100" max="4100" width="7" style="12" customWidth="1"/>
    <col min="4101" max="4101" width="9.42578125" style="12" customWidth="1"/>
    <col min="4102" max="4102" width="8" style="12" customWidth="1"/>
    <col min="4103" max="4104" width="7.85546875" style="12" customWidth="1"/>
    <col min="4105" max="4106" width="7" style="12" customWidth="1"/>
    <col min="4107" max="4107" width="6.85546875" style="12" customWidth="1"/>
    <col min="4108" max="4108" width="7.7109375" style="12" customWidth="1"/>
    <col min="4109" max="4109" width="7.85546875" style="12" customWidth="1"/>
    <col min="4110" max="4110" width="9.28515625" style="12" customWidth="1"/>
    <col min="4111" max="4111" width="0" style="12" hidden="1" customWidth="1"/>
    <col min="4112" max="4112" width="8.42578125" style="12" customWidth="1"/>
    <col min="4113" max="4113" width="5.7109375" style="12" customWidth="1"/>
    <col min="4114" max="4114" width="7.7109375" style="12" customWidth="1"/>
    <col min="4115" max="4115" width="8.5703125" style="12" customWidth="1"/>
    <col min="4116" max="4116" width="8.42578125" style="12" customWidth="1"/>
    <col min="4117" max="4117" width="9.140625" style="12" customWidth="1"/>
    <col min="4118" max="4118" width="6" style="12" customWidth="1"/>
    <col min="4119" max="4119" width="7" style="12" customWidth="1"/>
    <col min="4120" max="4120" width="0" style="12" hidden="1" customWidth="1"/>
    <col min="4121" max="4352" width="9.140625" style="12"/>
    <col min="4353" max="4353" width="4.28515625" style="12" customWidth="1"/>
    <col min="4354" max="4354" width="24.5703125" style="12" customWidth="1"/>
    <col min="4355" max="4355" width="7.7109375" style="12" customWidth="1"/>
    <col min="4356" max="4356" width="7" style="12" customWidth="1"/>
    <col min="4357" max="4357" width="9.42578125" style="12" customWidth="1"/>
    <col min="4358" max="4358" width="8" style="12" customWidth="1"/>
    <col min="4359" max="4360" width="7.85546875" style="12" customWidth="1"/>
    <col min="4361" max="4362" width="7" style="12" customWidth="1"/>
    <col min="4363" max="4363" width="6.85546875" style="12" customWidth="1"/>
    <col min="4364" max="4364" width="7.7109375" style="12" customWidth="1"/>
    <col min="4365" max="4365" width="7.85546875" style="12" customWidth="1"/>
    <col min="4366" max="4366" width="9.28515625" style="12" customWidth="1"/>
    <col min="4367" max="4367" width="0" style="12" hidden="1" customWidth="1"/>
    <col min="4368" max="4368" width="8.42578125" style="12" customWidth="1"/>
    <col min="4369" max="4369" width="5.7109375" style="12" customWidth="1"/>
    <col min="4370" max="4370" width="7.7109375" style="12" customWidth="1"/>
    <col min="4371" max="4371" width="8.5703125" style="12" customWidth="1"/>
    <col min="4372" max="4372" width="8.42578125" style="12" customWidth="1"/>
    <col min="4373" max="4373" width="9.140625" style="12" customWidth="1"/>
    <col min="4374" max="4374" width="6" style="12" customWidth="1"/>
    <col min="4375" max="4375" width="7" style="12" customWidth="1"/>
    <col min="4376" max="4376" width="0" style="12" hidden="1" customWidth="1"/>
    <col min="4377" max="4608" width="9.140625" style="12"/>
    <col min="4609" max="4609" width="4.28515625" style="12" customWidth="1"/>
    <col min="4610" max="4610" width="24.5703125" style="12" customWidth="1"/>
    <col min="4611" max="4611" width="7.7109375" style="12" customWidth="1"/>
    <col min="4612" max="4612" width="7" style="12" customWidth="1"/>
    <col min="4613" max="4613" width="9.42578125" style="12" customWidth="1"/>
    <col min="4614" max="4614" width="8" style="12" customWidth="1"/>
    <col min="4615" max="4616" width="7.85546875" style="12" customWidth="1"/>
    <col min="4617" max="4618" width="7" style="12" customWidth="1"/>
    <col min="4619" max="4619" width="6.85546875" style="12" customWidth="1"/>
    <col min="4620" max="4620" width="7.7109375" style="12" customWidth="1"/>
    <col min="4621" max="4621" width="7.85546875" style="12" customWidth="1"/>
    <col min="4622" max="4622" width="9.28515625" style="12" customWidth="1"/>
    <col min="4623" max="4623" width="0" style="12" hidden="1" customWidth="1"/>
    <col min="4624" max="4624" width="8.42578125" style="12" customWidth="1"/>
    <col min="4625" max="4625" width="5.7109375" style="12" customWidth="1"/>
    <col min="4626" max="4626" width="7.7109375" style="12" customWidth="1"/>
    <col min="4627" max="4627" width="8.5703125" style="12" customWidth="1"/>
    <col min="4628" max="4628" width="8.42578125" style="12" customWidth="1"/>
    <col min="4629" max="4629" width="9.140625" style="12" customWidth="1"/>
    <col min="4630" max="4630" width="6" style="12" customWidth="1"/>
    <col min="4631" max="4631" width="7" style="12" customWidth="1"/>
    <col min="4632" max="4632" width="0" style="12" hidden="1" customWidth="1"/>
    <col min="4633" max="4864" width="9.140625" style="12"/>
    <col min="4865" max="4865" width="4.28515625" style="12" customWidth="1"/>
    <col min="4866" max="4866" width="24.5703125" style="12" customWidth="1"/>
    <col min="4867" max="4867" width="7.7109375" style="12" customWidth="1"/>
    <col min="4868" max="4868" width="7" style="12" customWidth="1"/>
    <col min="4869" max="4869" width="9.42578125" style="12" customWidth="1"/>
    <col min="4870" max="4870" width="8" style="12" customWidth="1"/>
    <col min="4871" max="4872" width="7.85546875" style="12" customWidth="1"/>
    <col min="4873" max="4874" width="7" style="12" customWidth="1"/>
    <col min="4875" max="4875" width="6.85546875" style="12" customWidth="1"/>
    <col min="4876" max="4876" width="7.7109375" style="12" customWidth="1"/>
    <col min="4877" max="4877" width="7.85546875" style="12" customWidth="1"/>
    <col min="4878" max="4878" width="9.28515625" style="12" customWidth="1"/>
    <col min="4879" max="4879" width="0" style="12" hidden="1" customWidth="1"/>
    <col min="4880" max="4880" width="8.42578125" style="12" customWidth="1"/>
    <col min="4881" max="4881" width="5.7109375" style="12" customWidth="1"/>
    <col min="4882" max="4882" width="7.7109375" style="12" customWidth="1"/>
    <col min="4883" max="4883" width="8.5703125" style="12" customWidth="1"/>
    <col min="4884" max="4884" width="8.42578125" style="12" customWidth="1"/>
    <col min="4885" max="4885" width="9.140625" style="12" customWidth="1"/>
    <col min="4886" max="4886" width="6" style="12" customWidth="1"/>
    <col min="4887" max="4887" width="7" style="12" customWidth="1"/>
    <col min="4888" max="4888" width="0" style="12" hidden="1" customWidth="1"/>
    <col min="4889" max="5120" width="9.140625" style="12"/>
    <col min="5121" max="5121" width="4.28515625" style="12" customWidth="1"/>
    <col min="5122" max="5122" width="24.5703125" style="12" customWidth="1"/>
    <col min="5123" max="5123" width="7.7109375" style="12" customWidth="1"/>
    <col min="5124" max="5124" width="7" style="12" customWidth="1"/>
    <col min="5125" max="5125" width="9.42578125" style="12" customWidth="1"/>
    <col min="5126" max="5126" width="8" style="12" customWidth="1"/>
    <col min="5127" max="5128" width="7.85546875" style="12" customWidth="1"/>
    <col min="5129" max="5130" width="7" style="12" customWidth="1"/>
    <col min="5131" max="5131" width="6.85546875" style="12" customWidth="1"/>
    <col min="5132" max="5132" width="7.7109375" style="12" customWidth="1"/>
    <col min="5133" max="5133" width="7.85546875" style="12" customWidth="1"/>
    <col min="5134" max="5134" width="9.28515625" style="12" customWidth="1"/>
    <col min="5135" max="5135" width="0" style="12" hidden="1" customWidth="1"/>
    <col min="5136" max="5136" width="8.42578125" style="12" customWidth="1"/>
    <col min="5137" max="5137" width="5.7109375" style="12" customWidth="1"/>
    <col min="5138" max="5138" width="7.7109375" style="12" customWidth="1"/>
    <col min="5139" max="5139" width="8.5703125" style="12" customWidth="1"/>
    <col min="5140" max="5140" width="8.42578125" style="12" customWidth="1"/>
    <col min="5141" max="5141" width="9.140625" style="12" customWidth="1"/>
    <col min="5142" max="5142" width="6" style="12" customWidth="1"/>
    <col min="5143" max="5143" width="7" style="12" customWidth="1"/>
    <col min="5144" max="5144" width="0" style="12" hidden="1" customWidth="1"/>
    <col min="5145" max="5376" width="9.140625" style="12"/>
    <col min="5377" max="5377" width="4.28515625" style="12" customWidth="1"/>
    <col min="5378" max="5378" width="24.5703125" style="12" customWidth="1"/>
    <col min="5379" max="5379" width="7.7109375" style="12" customWidth="1"/>
    <col min="5380" max="5380" width="7" style="12" customWidth="1"/>
    <col min="5381" max="5381" width="9.42578125" style="12" customWidth="1"/>
    <col min="5382" max="5382" width="8" style="12" customWidth="1"/>
    <col min="5383" max="5384" width="7.85546875" style="12" customWidth="1"/>
    <col min="5385" max="5386" width="7" style="12" customWidth="1"/>
    <col min="5387" max="5387" width="6.85546875" style="12" customWidth="1"/>
    <col min="5388" max="5388" width="7.7109375" style="12" customWidth="1"/>
    <col min="5389" max="5389" width="7.85546875" style="12" customWidth="1"/>
    <col min="5390" max="5390" width="9.28515625" style="12" customWidth="1"/>
    <col min="5391" max="5391" width="0" style="12" hidden="1" customWidth="1"/>
    <col min="5392" max="5392" width="8.42578125" style="12" customWidth="1"/>
    <col min="5393" max="5393" width="5.7109375" style="12" customWidth="1"/>
    <col min="5394" max="5394" width="7.7109375" style="12" customWidth="1"/>
    <col min="5395" max="5395" width="8.5703125" style="12" customWidth="1"/>
    <col min="5396" max="5396" width="8.42578125" style="12" customWidth="1"/>
    <col min="5397" max="5397" width="9.140625" style="12" customWidth="1"/>
    <col min="5398" max="5398" width="6" style="12" customWidth="1"/>
    <col min="5399" max="5399" width="7" style="12" customWidth="1"/>
    <col min="5400" max="5400" width="0" style="12" hidden="1" customWidth="1"/>
    <col min="5401" max="5632" width="9.140625" style="12"/>
    <col min="5633" max="5633" width="4.28515625" style="12" customWidth="1"/>
    <col min="5634" max="5634" width="24.5703125" style="12" customWidth="1"/>
    <col min="5635" max="5635" width="7.7109375" style="12" customWidth="1"/>
    <col min="5636" max="5636" width="7" style="12" customWidth="1"/>
    <col min="5637" max="5637" width="9.42578125" style="12" customWidth="1"/>
    <col min="5638" max="5638" width="8" style="12" customWidth="1"/>
    <col min="5639" max="5640" width="7.85546875" style="12" customWidth="1"/>
    <col min="5641" max="5642" width="7" style="12" customWidth="1"/>
    <col min="5643" max="5643" width="6.85546875" style="12" customWidth="1"/>
    <col min="5644" max="5644" width="7.7109375" style="12" customWidth="1"/>
    <col min="5645" max="5645" width="7.85546875" style="12" customWidth="1"/>
    <col min="5646" max="5646" width="9.28515625" style="12" customWidth="1"/>
    <col min="5647" max="5647" width="0" style="12" hidden="1" customWidth="1"/>
    <col min="5648" max="5648" width="8.42578125" style="12" customWidth="1"/>
    <col min="5649" max="5649" width="5.7109375" style="12" customWidth="1"/>
    <col min="5650" max="5650" width="7.7109375" style="12" customWidth="1"/>
    <col min="5651" max="5651" width="8.5703125" style="12" customWidth="1"/>
    <col min="5652" max="5652" width="8.42578125" style="12" customWidth="1"/>
    <col min="5653" max="5653" width="9.140625" style="12" customWidth="1"/>
    <col min="5654" max="5654" width="6" style="12" customWidth="1"/>
    <col min="5655" max="5655" width="7" style="12" customWidth="1"/>
    <col min="5656" max="5656" width="0" style="12" hidden="1" customWidth="1"/>
    <col min="5657" max="5888" width="9.140625" style="12"/>
    <col min="5889" max="5889" width="4.28515625" style="12" customWidth="1"/>
    <col min="5890" max="5890" width="24.5703125" style="12" customWidth="1"/>
    <col min="5891" max="5891" width="7.7109375" style="12" customWidth="1"/>
    <col min="5892" max="5892" width="7" style="12" customWidth="1"/>
    <col min="5893" max="5893" width="9.42578125" style="12" customWidth="1"/>
    <col min="5894" max="5894" width="8" style="12" customWidth="1"/>
    <col min="5895" max="5896" width="7.85546875" style="12" customWidth="1"/>
    <col min="5897" max="5898" width="7" style="12" customWidth="1"/>
    <col min="5899" max="5899" width="6.85546875" style="12" customWidth="1"/>
    <col min="5900" max="5900" width="7.7109375" style="12" customWidth="1"/>
    <col min="5901" max="5901" width="7.85546875" style="12" customWidth="1"/>
    <col min="5902" max="5902" width="9.28515625" style="12" customWidth="1"/>
    <col min="5903" max="5903" width="0" style="12" hidden="1" customWidth="1"/>
    <col min="5904" max="5904" width="8.42578125" style="12" customWidth="1"/>
    <col min="5905" max="5905" width="5.7109375" style="12" customWidth="1"/>
    <col min="5906" max="5906" width="7.7109375" style="12" customWidth="1"/>
    <col min="5907" max="5907" width="8.5703125" style="12" customWidth="1"/>
    <col min="5908" max="5908" width="8.42578125" style="12" customWidth="1"/>
    <col min="5909" max="5909" width="9.140625" style="12" customWidth="1"/>
    <col min="5910" max="5910" width="6" style="12" customWidth="1"/>
    <col min="5911" max="5911" width="7" style="12" customWidth="1"/>
    <col min="5912" max="5912" width="0" style="12" hidden="1" customWidth="1"/>
    <col min="5913" max="6144" width="9.140625" style="12"/>
    <col min="6145" max="6145" width="4.28515625" style="12" customWidth="1"/>
    <col min="6146" max="6146" width="24.5703125" style="12" customWidth="1"/>
    <col min="6147" max="6147" width="7.7109375" style="12" customWidth="1"/>
    <col min="6148" max="6148" width="7" style="12" customWidth="1"/>
    <col min="6149" max="6149" width="9.42578125" style="12" customWidth="1"/>
    <col min="6150" max="6150" width="8" style="12" customWidth="1"/>
    <col min="6151" max="6152" width="7.85546875" style="12" customWidth="1"/>
    <col min="6153" max="6154" width="7" style="12" customWidth="1"/>
    <col min="6155" max="6155" width="6.85546875" style="12" customWidth="1"/>
    <col min="6156" max="6156" width="7.7109375" style="12" customWidth="1"/>
    <col min="6157" max="6157" width="7.85546875" style="12" customWidth="1"/>
    <col min="6158" max="6158" width="9.28515625" style="12" customWidth="1"/>
    <col min="6159" max="6159" width="0" style="12" hidden="1" customWidth="1"/>
    <col min="6160" max="6160" width="8.42578125" style="12" customWidth="1"/>
    <col min="6161" max="6161" width="5.7109375" style="12" customWidth="1"/>
    <col min="6162" max="6162" width="7.7109375" style="12" customWidth="1"/>
    <col min="6163" max="6163" width="8.5703125" style="12" customWidth="1"/>
    <col min="6164" max="6164" width="8.42578125" style="12" customWidth="1"/>
    <col min="6165" max="6165" width="9.140625" style="12" customWidth="1"/>
    <col min="6166" max="6166" width="6" style="12" customWidth="1"/>
    <col min="6167" max="6167" width="7" style="12" customWidth="1"/>
    <col min="6168" max="6168" width="0" style="12" hidden="1" customWidth="1"/>
    <col min="6169" max="6400" width="9.140625" style="12"/>
    <col min="6401" max="6401" width="4.28515625" style="12" customWidth="1"/>
    <col min="6402" max="6402" width="24.5703125" style="12" customWidth="1"/>
    <col min="6403" max="6403" width="7.7109375" style="12" customWidth="1"/>
    <col min="6404" max="6404" width="7" style="12" customWidth="1"/>
    <col min="6405" max="6405" width="9.42578125" style="12" customWidth="1"/>
    <col min="6406" max="6406" width="8" style="12" customWidth="1"/>
    <col min="6407" max="6408" width="7.85546875" style="12" customWidth="1"/>
    <col min="6409" max="6410" width="7" style="12" customWidth="1"/>
    <col min="6411" max="6411" width="6.85546875" style="12" customWidth="1"/>
    <col min="6412" max="6412" width="7.7109375" style="12" customWidth="1"/>
    <col min="6413" max="6413" width="7.85546875" style="12" customWidth="1"/>
    <col min="6414" max="6414" width="9.28515625" style="12" customWidth="1"/>
    <col min="6415" max="6415" width="0" style="12" hidden="1" customWidth="1"/>
    <col min="6416" max="6416" width="8.42578125" style="12" customWidth="1"/>
    <col min="6417" max="6417" width="5.7109375" style="12" customWidth="1"/>
    <col min="6418" max="6418" width="7.7109375" style="12" customWidth="1"/>
    <col min="6419" max="6419" width="8.5703125" style="12" customWidth="1"/>
    <col min="6420" max="6420" width="8.42578125" style="12" customWidth="1"/>
    <col min="6421" max="6421" width="9.140625" style="12" customWidth="1"/>
    <col min="6422" max="6422" width="6" style="12" customWidth="1"/>
    <col min="6423" max="6423" width="7" style="12" customWidth="1"/>
    <col min="6424" max="6424" width="0" style="12" hidden="1" customWidth="1"/>
    <col min="6425" max="6656" width="9.140625" style="12"/>
    <col min="6657" max="6657" width="4.28515625" style="12" customWidth="1"/>
    <col min="6658" max="6658" width="24.5703125" style="12" customWidth="1"/>
    <col min="6659" max="6659" width="7.7109375" style="12" customWidth="1"/>
    <col min="6660" max="6660" width="7" style="12" customWidth="1"/>
    <col min="6661" max="6661" width="9.42578125" style="12" customWidth="1"/>
    <col min="6662" max="6662" width="8" style="12" customWidth="1"/>
    <col min="6663" max="6664" width="7.85546875" style="12" customWidth="1"/>
    <col min="6665" max="6666" width="7" style="12" customWidth="1"/>
    <col min="6667" max="6667" width="6.85546875" style="12" customWidth="1"/>
    <col min="6668" max="6668" width="7.7109375" style="12" customWidth="1"/>
    <col min="6669" max="6669" width="7.85546875" style="12" customWidth="1"/>
    <col min="6670" max="6670" width="9.28515625" style="12" customWidth="1"/>
    <col min="6671" max="6671" width="0" style="12" hidden="1" customWidth="1"/>
    <col min="6672" max="6672" width="8.42578125" style="12" customWidth="1"/>
    <col min="6673" max="6673" width="5.7109375" style="12" customWidth="1"/>
    <col min="6674" max="6674" width="7.7109375" style="12" customWidth="1"/>
    <col min="6675" max="6675" width="8.5703125" style="12" customWidth="1"/>
    <col min="6676" max="6676" width="8.42578125" style="12" customWidth="1"/>
    <col min="6677" max="6677" width="9.140625" style="12" customWidth="1"/>
    <col min="6678" max="6678" width="6" style="12" customWidth="1"/>
    <col min="6679" max="6679" width="7" style="12" customWidth="1"/>
    <col min="6680" max="6680" width="0" style="12" hidden="1" customWidth="1"/>
    <col min="6681" max="6912" width="9.140625" style="12"/>
    <col min="6913" max="6913" width="4.28515625" style="12" customWidth="1"/>
    <col min="6914" max="6914" width="24.5703125" style="12" customWidth="1"/>
    <col min="6915" max="6915" width="7.7109375" style="12" customWidth="1"/>
    <col min="6916" max="6916" width="7" style="12" customWidth="1"/>
    <col min="6917" max="6917" width="9.42578125" style="12" customWidth="1"/>
    <col min="6918" max="6918" width="8" style="12" customWidth="1"/>
    <col min="6919" max="6920" width="7.85546875" style="12" customWidth="1"/>
    <col min="6921" max="6922" width="7" style="12" customWidth="1"/>
    <col min="6923" max="6923" width="6.85546875" style="12" customWidth="1"/>
    <col min="6924" max="6924" width="7.7109375" style="12" customWidth="1"/>
    <col min="6925" max="6925" width="7.85546875" style="12" customWidth="1"/>
    <col min="6926" max="6926" width="9.28515625" style="12" customWidth="1"/>
    <col min="6927" max="6927" width="0" style="12" hidden="1" customWidth="1"/>
    <col min="6928" max="6928" width="8.42578125" style="12" customWidth="1"/>
    <col min="6929" max="6929" width="5.7109375" style="12" customWidth="1"/>
    <col min="6930" max="6930" width="7.7109375" style="12" customWidth="1"/>
    <col min="6931" max="6931" width="8.5703125" style="12" customWidth="1"/>
    <col min="6932" max="6932" width="8.42578125" style="12" customWidth="1"/>
    <col min="6933" max="6933" width="9.140625" style="12" customWidth="1"/>
    <col min="6934" max="6934" width="6" style="12" customWidth="1"/>
    <col min="6935" max="6935" width="7" style="12" customWidth="1"/>
    <col min="6936" max="6936" width="0" style="12" hidden="1" customWidth="1"/>
    <col min="6937" max="7168" width="9.140625" style="12"/>
    <col min="7169" max="7169" width="4.28515625" style="12" customWidth="1"/>
    <col min="7170" max="7170" width="24.5703125" style="12" customWidth="1"/>
    <col min="7171" max="7171" width="7.7109375" style="12" customWidth="1"/>
    <col min="7172" max="7172" width="7" style="12" customWidth="1"/>
    <col min="7173" max="7173" width="9.42578125" style="12" customWidth="1"/>
    <col min="7174" max="7174" width="8" style="12" customWidth="1"/>
    <col min="7175" max="7176" width="7.85546875" style="12" customWidth="1"/>
    <col min="7177" max="7178" width="7" style="12" customWidth="1"/>
    <col min="7179" max="7179" width="6.85546875" style="12" customWidth="1"/>
    <col min="7180" max="7180" width="7.7109375" style="12" customWidth="1"/>
    <col min="7181" max="7181" width="7.85546875" style="12" customWidth="1"/>
    <col min="7182" max="7182" width="9.28515625" style="12" customWidth="1"/>
    <col min="7183" max="7183" width="0" style="12" hidden="1" customWidth="1"/>
    <col min="7184" max="7184" width="8.42578125" style="12" customWidth="1"/>
    <col min="7185" max="7185" width="5.7109375" style="12" customWidth="1"/>
    <col min="7186" max="7186" width="7.7109375" style="12" customWidth="1"/>
    <col min="7187" max="7187" width="8.5703125" style="12" customWidth="1"/>
    <col min="7188" max="7188" width="8.42578125" style="12" customWidth="1"/>
    <col min="7189" max="7189" width="9.140625" style="12" customWidth="1"/>
    <col min="7190" max="7190" width="6" style="12" customWidth="1"/>
    <col min="7191" max="7191" width="7" style="12" customWidth="1"/>
    <col min="7192" max="7192" width="0" style="12" hidden="1" customWidth="1"/>
    <col min="7193" max="7424" width="9.140625" style="12"/>
    <col min="7425" max="7425" width="4.28515625" style="12" customWidth="1"/>
    <col min="7426" max="7426" width="24.5703125" style="12" customWidth="1"/>
    <col min="7427" max="7427" width="7.7109375" style="12" customWidth="1"/>
    <col min="7428" max="7428" width="7" style="12" customWidth="1"/>
    <col min="7429" max="7429" width="9.42578125" style="12" customWidth="1"/>
    <col min="7430" max="7430" width="8" style="12" customWidth="1"/>
    <col min="7431" max="7432" width="7.85546875" style="12" customWidth="1"/>
    <col min="7433" max="7434" width="7" style="12" customWidth="1"/>
    <col min="7435" max="7435" width="6.85546875" style="12" customWidth="1"/>
    <col min="7436" max="7436" width="7.7109375" style="12" customWidth="1"/>
    <col min="7437" max="7437" width="7.85546875" style="12" customWidth="1"/>
    <col min="7438" max="7438" width="9.28515625" style="12" customWidth="1"/>
    <col min="7439" max="7439" width="0" style="12" hidden="1" customWidth="1"/>
    <col min="7440" max="7440" width="8.42578125" style="12" customWidth="1"/>
    <col min="7441" max="7441" width="5.7109375" style="12" customWidth="1"/>
    <col min="7442" max="7442" width="7.7109375" style="12" customWidth="1"/>
    <col min="7443" max="7443" width="8.5703125" style="12" customWidth="1"/>
    <col min="7444" max="7444" width="8.42578125" style="12" customWidth="1"/>
    <col min="7445" max="7445" width="9.140625" style="12" customWidth="1"/>
    <col min="7446" max="7446" width="6" style="12" customWidth="1"/>
    <col min="7447" max="7447" width="7" style="12" customWidth="1"/>
    <col min="7448" max="7448" width="0" style="12" hidden="1" customWidth="1"/>
    <col min="7449" max="7680" width="9.140625" style="12"/>
    <col min="7681" max="7681" width="4.28515625" style="12" customWidth="1"/>
    <col min="7682" max="7682" width="24.5703125" style="12" customWidth="1"/>
    <col min="7683" max="7683" width="7.7109375" style="12" customWidth="1"/>
    <col min="7684" max="7684" width="7" style="12" customWidth="1"/>
    <col min="7685" max="7685" width="9.42578125" style="12" customWidth="1"/>
    <col min="7686" max="7686" width="8" style="12" customWidth="1"/>
    <col min="7687" max="7688" width="7.85546875" style="12" customWidth="1"/>
    <col min="7689" max="7690" width="7" style="12" customWidth="1"/>
    <col min="7691" max="7691" width="6.85546875" style="12" customWidth="1"/>
    <col min="7692" max="7692" width="7.7109375" style="12" customWidth="1"/>
    <col min="7693" max="7693" width="7.85546875" style="12" customWidth="1"/>
    <col min="7694" max="7694" width="9.28515625" style="12" customWidth="1"/>
    <col min="7695" max="7695" width="0" style="12" hidden="1" customWidth="1"/>
    <col min="7696" max="7696" width="8.42578125" style="12" customWidth="1"/>
    <col min="7697" max="7697" width="5.7109375" style="12" customWidth="1"/>
    <col min="7698" max="7698" width="7.7109375" style="12" customWidth="1"/>
    <col min="7699" max="7699" width="8.5703125" style="12" customWidth="1"/>
    <col min="7700" max="7700" width="8.42578125" style="12" customWidth="1"/>
    <col min="7701" max="7701" width="9.140625" style="12" customWidth="1"/>
    <col min="7702" max="7702" width="6" style="12" customWidth="1"/>
    <col min="7703" max="7703" width="7" style="12" customWidth="1"/>
    <col min="7704" max="7704" width="0" style="12" hidden="1" customWidth="1"/>
    <col min="7705" max="7936" width="9.140625" style="12"/>
    <col min="7937" max="7937" width="4.28515625" style="12" customWidth="1"/>
    <col min="7938" max="7938" width="24.5703125" style="12" customWidth="1"/>
    <col min="7939" max="7939" width="7.7109375" style="12" customWidth="1"/>
    <col min="7940" max="7940" width="7" style="12" customWidth="1"/>
    <col min="7941" max="7941" width="9.42578125" style="12" customWidth="1"/>
    <col min="7942" max="7942" width="8" style="12" customWidth="1"/>
    <col min="7943" max="7944" width="7.85546875" style="12" customWidth="1"/>
    <col min="7945" max="7946" width="7" style="12" customWidth="1"/>
    <col min="7947" max="7947" width="6.85546875" style="12" customWidth="1"/>
    <col min="7948" max="7948" width="7.7109375" style="12" customWidth="1"/>
    <col min="7949" max="7949" width="7.85546875" style="12" customWidth="1"/>
    <col min="7950" max="7950" width="9.28515625" style="12" customWidth="1"/>
    <col min="7951" max="7951" width="0" style="12" hidden="1" customWidth="1"/>
    <col min="7952" max="7952" width="8.42578125" style="12" customWidth="1"/>
    <col min="7953" max="7953" width="5.7109375" style="12" customWidth="1"/>
    <col min="7954" max="7954" width="7.7109375" style="12" customWidth="1"/>
    <col min="7955" max="7955" width="8.5703125" style="12" customWidth="1"/>
    <col min="7956" max="7956" width="8.42578125" style="12" customWidth="1"/>
    <col min="7957" max="7957" width="9.140625" style="12" customWidth="1"/>
    <col min="7958" max="7958" width="6" style="12" customWidth="1"/>
    <col min="7959" max="7959" width="7" style="12" customWidth="1"/>
    <col min="7960" max="7960" width="0" style="12" hidden="1" customWidth="1"/>
    <col min="7961" max="8192" width="9.140625" style="12"/>
    <col min="8193" max="8193" width="4.28515625" style="12" customWidth="1"/>
    <col min="8194" max="8194" width="24.5703125" style="12" customWidth="1"/>
    <col min="8195" max="8195" width="7.7109375" style="12" customWidth="1"/>
    <col min="8196" max="8196" width="7" style="12" customWidth="1"/>
    <col min="8197" max="8197" width="9.42578125" style="12" customWidth="1"/>
    <col min="8198" max="8198" width="8" style="12" customWidth="1"/>
    <col min="8199" max="8200" width="7.85546875" style="12" customWidth="1"/>
    <col min="8201" max="8202" width="7" style="12" customWidth="1"/>
    <col min="8203" max="8203" width="6.85546875" style="12" customWidth="1"/>
    <col min="8204" max="8204" width="7.7109375" style="12" customWidth="1"/>
    <col min="8205" max="8205" width="7.85546875" style="12" customWidth="1"/>
    <col min="8206" max="8206" width="9.28515625" style="12" customWidth="1"/>
    <col min="8207" max="8207" width="0" style="12" hidden="1" customWidth="1"/>
    <col min="8208" max="8208" width="8.42578125" style="12" customWidth="1"/>
    <col min="8209" max="8209" width="5.7109375" style="12" customWidth="1"/>
    <col min="8210" max="8210" width="7.7109375" style="12" customWidth="1"/>
    <col min="8211" max="8211" width="8.5703125" style="12" customWidth="1"/>
    <col min="8212" max="8212" width="8.42578125" style="12" customWidth="1"/>
    <col min="8213" max="8213" width="9.140625" style="12" customWidth="1"/>
    <col min="8214" max="8214" width="6" style="12" customWidth="1"/>
    <col min="8215" max="8215" width="7" style="12" customWidth="1"/>
    <col min="8216" max="8216" width="0" style="12" hidden="1" customWidth="1"/>
    <col min="8217" max="8448" width="9.140625" style="12"/>
    <col min="8449" max="8449" width="4.28515625" style="12" customWidth="1"/>
    <col min="8450" max="8450" width="24.5703125" style="12" customWidth="1"/>
    <col min="8451" max="8451" width="7.7109375" style="12" customWidth="1"/>
    <col min="8452" max="8452" width="7" style="12" customWidth="1"/>
    <col min="8453" max="8453" width="9.42578125" style="12" customWidth="1"/>
    <col min="8454" max="8454" width="8" style="12" customWidth="1"/>
    <col min="8455" max="8456" width="7.85546875" style="12" customWidth="1"/>
    <col min="8457" max="8458" width="7" style="12" customWidth="1"/>
    <col min="8459" max="8459" width="6.85546875" style="12" customWidth="1"/>
    <col min="8460" max="8460" width="7.7109375" style="12" customWidth="1"/>
    <col min="8461" max="8461" width="7.85546875" style="12" customWidth="1"/>
    <col min="8462" max="8462" width="9.28515625" style="12" customWidth="1"/>
    <col min="8463" max="8463" width="0" style="12" hidden="1" customWidth="1"/>
    <col min="8464" max="8464" width="8.42578125" style="12" customWidth="1"/>
    <col min="8465" max="8465" width="5.7109375" style="12" customWidth="1"/>
    <col min="8466" max="8466" width="7.7109375" style="12" customWidth="1"/>
    <col min="8467" max="8467" width="8.5703125" style="12" customWidth="1"/>
    <col min="8468" max="8468" width="8.42578125" style="12" customWidth="1"/>
    <col min="8469" max="8469" width="9.140625" style="12" customWidth="1"/>
    <col min="8470" max="8470" width="6" style="12" customWidth="1"/>
    <col min="8471" max="8471" width="7" style="12" customWidth="1"/>
    <col min="8472" max="8472" width="0" style="12" hidden="1" customWidth="1"/>
    <col min="8473" max="8704" width="9.140625" style="12"/>
    <col min="8705" max="8705" width="4.28515625" style="12" customWidth="1"/>
    <col min="8706" max="8706" width="24.5703125" style="12" customWidth="1"/>
    <col min="8707" max="8707" width="7.7109375" style="12" customWidth="1"/>
    <col min="8708" max="8708" width="7" style="12" customWidth="1"/>
    <col min="8709" max="8709" width="9.42578125" style="12" customWidth="1"/>
    <col min="8710" max="8710" width="8" style="12" customWidth="1"/>
    <col min="8711" max="8712" width="7.85546875" style="12" customWidth="1"/>
    <col min="8713" max="8714" width="7" style="12" customWidth="1"/>
    <col min="8715" max="8715" width="6.85546875" style="12" customWidth="1"/>
    <col min="8716" max="8716" width="7.7109375" style="12" customWidth="1"/>
    <col min="8717" max="8717" width="7.85546875" style="12" customWidth="1"/>
    <col min="8718" max="8718" width="9.28515625" style="12" customWidth="1"/>
    <col min="8719" max="8719" width="0" style="12" hidden="1" customWidth="1"/>
    <col min="8720" max="8720" width="8.42578125" style="12" customWidth="1"/>
    <col min="8721" max="8721" width="5.7109375" style="12" customWidth="1"/>
    <col min="8722" max="8722" width="7.7109375" style="12" customWidth="1"/>
    <col min="8723" max="8723" width="8.5703125" style="12" customWidth="1"/>
    <col min="8724" max="8724" width="8.42578125" style="12" customWidth="1"/>
    <col min="8725" max="8725" width="9.140625" style="12" customWidth="1"/>
    <col min="8726" max="8726" width="6" style="12" customWidth="1"/>
    <col min="8727" max="8727" width="7" style="12" customWidth="1"/>
    <col min="8728" max="8728" width="0" style="12" hidden="1" customWidth="1"/>
    <col min="8729" max="8960" width="9.140625" style="12"/>
    <col min="8961" max="8961" width="4.28515625" style="12" customWidth="1"/>
    <col min="8962" max="8962" width="24.5703125" style="12" customWidth="1"/>
    <col min="8963" max="8963" width="7.7109375" style="12" customWidth="1"/>
    <col min="8964" max="8964" width="7" style="12" customWidth="1"/>
    <col min="8965" max="8965" width="9.42578125" style="12" customWidth="1"/>
    <col min="8966" max="8966" width="8" style="12" customWidth="1"/>
    <col min="8967" max="8968" width="7.85546875" style="12" customWidth="1"/>
    <col min="8969" max="8970" width="7" style="12" customWidth="1"/>
    <col min="8971" max="8971" width="6.85546875" style="12" customWidth="1"/>
    <col min="8972" max="8972" width="7.7109375" style="12" customWidth="1"/>
    <col min="8973" max="8973" width="7.85546875" style="12" customWidth="1"/>
    <col min="8974" max="8974" width="9.28515625" style="12" customWidth="1"/>
    <col min="8975" max="8975" width="0" style="12" hidden="1" customWidth="1"/>
    <col min="8976" max="8976" width="8.42578125" style="12" customWidth="1"/>
    <col min="8977" max="8977" width="5.7109375" style="12" customWidth="1"/>
    <col min="8978" max="8978" width="7.7109375" style="12" customWidth="1"/>
    <col min="8979" max="8979" width="8.5703125" style="12" customWidth="1"/>
    <col min="8980" max="8980" width="8.42578125" style="12" customWidth="1"/>
    <col min="8981" max="8981" width="9.140625" style="12" customWidth="1"/>
    <col min="8982" max="8982" width="6" style="12" customWidth="1"/>
    <col min="8983" max="8983" width="7" style="12" customWidth="1"/>
    <col min="8984" max="8984" width="0" style="12" hidden="1" customWidth="1"/>
    <col min="8985" max="9216" width="9.140625" style="12"/>
    <col min="9217" max="9217" width="4.28515625" style="12" customWidth="1"/>
    <col min="9218" max="9218" width="24.5703125" style="12" customWidth="1"/>
    <col min="9219" max="9219" width="7.7109375" style="12" customWidth="1"/>
    <col min="9220" max="9220" width="7" style="12" customWidth="1"/>
    <col min="9221" max="9221" width="9.42578125" style="12" customWidth="1"/>
    <col min="9222" max="9222" width="8" style="12" customWidth="1"/>
    <col min="9223" max="9224" width="7.85546875" style="12" customWidth="1"/>
    <col min="9225" max="9226" width="7" style="12" customWidth="1"/>
    <col min="9227" max="9227" width="6.85546875" style="12" customWidth="1"/>
    <col min="9228" max="9228" width="7.7109375" style="12" customWidth="1"/>
    <col min="9229" max="9229" width="7.85546875" style="12" customWidth="1"/>
    <col min="9230" max="9230" width="9.28515625" style="12" customWidth="1"/>
    <col min="9231" max="9231" width="0" style="12" hidden="1" customWidth="1"/>
    <col min="9232" max="9232" width="8.42578125" style="12" customWidth="1"/>
    <col min="9233" max="9233" width="5.7109375" style="12" customWidth="1"/>
    <col min="9234" max="9234" width="7.7109375" style="12" customWidth="1"/>
    <col min="9235" max="9235" width="8.5703125" style="12" customWidth="1"/>
    <col min="9236" max="9236" width="8.42578125" style="12" customWidth="1"/>
    <col min="9237" max="9237" width="9.140625" style="12" customWidth="1"/>
    <col min="9238" max="9238" width="6" style="12" customWidth="1"/>
    <col min="9239" max="9239" width="7" style="12" customWidth="1"/>
    <col min="9240" max="9240" width="0" style="12" hidden="1" customWidth="1"/>
    <col min="9241" max="9472" width="9.140625" style="12"/>
    <col min="9473" max="9473" width="4.28515625" style="12" customWidth="1"/>
    <col min="9474" max="9474" width="24.5703125" style="12" customWidth="1"/>
    <col min="9475" max="9475" width="7.7109375" style="12" customWidth="1"/>
    <col min="9476" max="9476" width="7" style="12" customWidth="1"/>
    <col min="9477" max="9477" width="9.42578125" style="12" customWidth="1"/>
    <col min="9478" max="9478" width="8" style="12" customWidth="1"/>
    <col min="9479" max="9480" width="7.85546875" style="12" customWidth="1"/>
    <col min="9481" max="9482" width="7" style="12" customWidth="1"/>
    <col min="9483" max="9483" width="6.85546875" style="12" customWidth="1"/>
    <col min="9484" max="9484" width="7.7109375" style="12" customWidth="1"/>
    <col min="9485" max="9485" width="7.85546875" style="12" customWidth="1"/>
    <col min="9486" max="9486" width="9.28515625" style="12" customWidth="1"/>
    <col min="9487" max="9487" width="0" style="12" hidden="1" customWidth="1"/>
    <col min="9488" max="9488" width="8.42578125" style="12" customWidth="1"/>
    <col min="9489" max="9489" width="5.7109375" style="12" customWidth="1"/>
    <col min="9490" max="9490" width="7.7109375" style="12" customWidth="1"/>
    <col min="9491" max="9491" width="8.5703125" style="12" customWidth="1"/>
    <col min="9492" max="9492" width="8.42578125" style="12" customWidth="1"/>
    <col min="9493" max="9493" width="9.140625" style="12" customWidth="1"/>
    <col min="9494" max="9494" width="6" style="12" customWidth="1"/>
    <col min="9495" max="9495" width="7" style="12" customWidth="1"/>
    <col min="9496" max="9496" width="0" style="12" hidden="1" customWidth="1"/>
    <col min="9497" max="9728" width="9.140625" style="12"/>
    <col min="9729" max="9729" width="4.28515625" style="12" customWidth="1"/>
    <col min="9730" max="9730" width="24.5703125" style="12" customWidth="1"/>
    <col min="9731" max="9731" width="7.7109375" style="12" customWidth="1"/>
    <col min="9732" max="9732" width="7" style="12" customWidth="1"/>
    <col min="9733" max="9733" width="9.42578125" style="12" customWidth="1"/>
    <col min="9734" max="9734" width="8" style="12" customWidth="1"/>
    <col min="9735" max="9736" width="7.85546875" style="12" customWidth="1"/>
    <col min="9737" max="9738" width="7" style="12" customWidth="1"/>
    <col min="9739" max="9739" width="6.85546875" style="12" customWidth="1"/>
    <col min="9740" max="9740" width="7.7109375" style="12" customWidth="1"/>
    <col min="9741" max="9741" width="7.85546875" style="12" customWidth="1"/>
    <col min="9742" max="9742" width="9.28515625" style="12" customWidth="1"/>
    <col min="9743" max="9743" width="0" style="12" hidden="1" customWidth="1"/>
    <col min="9744" max="9744" width="8.42578125" style="12" customWidth="1"/>
    <col min="9745" max="9745" width="5.7109375" style="12" customWidth="1"/>
    <col min="9746" max="9746" width="7.7109375" style="12" customWidth="1"/>
    <col min="9747" max="9747" width="8.5703125" style="12" customWidth="1"/>
    <col min="9748" max="9748" width="8.42578125" style="12" customWidth="1"/>
    <col min="9749" max="9749" width="9.140625" style="12" customWidth="1"/>
    <col min="9750" max="9750" width="6" style="12" customWidth="1"/>
    <col min="9751" max="9751" width="7" style="12" customWidth="1"/>
    <col min="9752" max="9752" width="0" style="12" hidden="1" customWidth="1"/>
    <col min="9753" max="9984" width="9.140625" style="12"/>
    <col min="9985" max="9985" width="4.28515625" style="12" customWidth="1"/>
    <col min="9986" max="9986" width="24.5703125" style="12" customWidth="1"/>
    <col min="9987" max="9987" width="7.7109375" style="12" customWidth="1"/>
    <col min="9988" max="9988" width="7" style="12" customWidth="1"/>
    <col min="9989" max="9989" width="9.42578125" style="12" customWidth="1"/>
    <col min="9990" max="9990" width="8" style="12" customWidth="1"/>
    <col min="9991" max="9992" width="7.85546875" style="12" customWidth="1"/>
    <col min="9993" max="9994" width="7" style="12" customWidth="1"/>
    <col min="9995" max="9995" width="6.85546875" style="12" customWidth="1"/>
    <col min="9996" max="9996" width="7.7109375" style="12" customWidth="1"/>
    <col min="9997" max="9997" width="7.85546875" style="12" customWidth="1"/>
    <col min="9998" max="9998" width="9.28515625" style="12" customWidth="1"/>
    <col min="9999" max="9999" width="0" style="12" hidden="1" customWidth="1"/>
    <col min="10000" max="10000" width="8.42578125" style="12" customWidth="1"/>
    <col min="10001" max="10001" width="5.7109375" style="12" customWidth="1"/>
    <col min="10002" max="10002" width="7.7109375" style="12" customWidth="1"/>
    <col min="10003" max="10003" width="8.5703125" style="12" customWidth="1"/>
    <col min="10004" max="10004" width="8.42578125" style="12" customWidth="1"/>
    <col min="10005" max="10005" width="9.140625" style="12" customWidth="1"/>
    <col min="10006" max="10006" width="6" style="12" customWidth="1"/>
    <col min="10007" max="10007" width="7" style="12" customWidth="1"/>
    <col min="10008" max="10008" width="0" style="12" hidden="1" customWidth="1"/>
    <col min="10009" max="10240" width="9.140625" style="12"/>
    <col min="10241" max="10241" width="4.28515625" style="12" customWidth="1"/>
    <col min="10242" max="10242" width="24.5703125" style="12" customWidth="1"/>
    <col min="10243" max="10243" width="7.7109375" style="12" customWidth="1"/>
    <col min="10244" max="10244" width="7" style="12" customWidth="1"/>
    <col min="10245" max="10245" width="9.42578125" style="12" customWidth="1"/>
    <col min="10246" max="10246" width="8" style="12" customWidth="1"/>
    <col min="10247" max="10248" width="7.85546875" style="12" customWidth="1"/>
    <col min="10249" max="10250" width="7" style="12" customWidth="1"/>
    <col min="10251" max="10251" width="6.85546875" style="12" customWidth="1"/>
    <col min="10252" max="10252" width="7.7109375" style="12" customWidth="1"/>
    <col min="10253" max="10253" width="7.85546875" style="12" customWidth="1"/>
    <col min="10254" max="10254" width="9.28515625" style="12" customWidth="1"/>
    <col min="10255" max="10255" width="0" style="12" hidden="1" customWidth="1"/>
    <col min="10256" max="10256" width="8.42578125" style="12" customWidth="1"/>
    <col min="10257" max="10257" width="5.7109375" style="12" customWidth="1"/>
    <col min="10258" max="10258" width="7.7109375" style="12" customWidth="1"/>
    <col min="10259" max="10259" width="8.5703125" style="12" customWidth="1"/>
    <col min="10260" max="10260" width="8.42578125" style="12" customWidth="1"/>
    <col min="10261" max="10261" width="9.140625" style="12" customWidth="1"/>
    <col min="10262" max="10262" width="6" style="12" customWidth="1"/>
    <col min="10263" max="10263" width="7" style="12" customWidth="1"/>
    <col min="10264" max="10264" width="0" style="12" hidden="1" customWidth="1"/>
    <col min="10265" max="10496" width="9.140625" style="12"/>
    <col min="10497" max="10497" width="4.28515625" style="12" customWidth="1"/>
    <col min="10498" max="10498" width="24.5703125" style="12" customWidth="1"/>
    <col min="10499" max="10499" width="7.7109375" style="12" customWidth="1"/>
    <col min="10500" max="10500" width="7" style="12" customWidth="1"/>
    <col min="10501" max="10501" width="9.42578125" style="12" customWidth="1"/>
    <col min="10502" max="10502" width="8" style="12" customWidth="1"/>
    <col min="10503" max="10504" width="7.85546875" style="12" customWidth="1"/>
    <col min="10505" max="10506" width="7" style="12" customWidth="1"/>
    <col min="10507" max="10507" width="6.85546875" style="12" customWidth="1"/>
    <col min="10508" max="10508" width="7.7109375" style="12" customWidth="1"/>
    <col min="10509" max="10509" width="7.85546875" style="12" customWidth="1"/>
    <col min="10510" max="10510" width="9.28515625" style="12" customWidth="1"/>
    <col min="10511" max="10511" width="0" style="12" hidden="1" customWidth="1"/>
    <col min="10512" max="10512" width="8.42578125" style="12" customWidth="1"/>
    <col min="10513" max="10513" width="5.7109375" style="12" customWidth="1"/>
    <col min="10514" max="10514" width="7.7109375" style="12" customWidth="1"/>
    <col min="10515" max="10515" width="8.5703125" style="12" customWidth="1"/>
    <col min="10516" max="10516" width="8.42578125" style="12" customWidth="1"/>
    <col min="10517" max="10517" width="9.140625" style="12" customWidth="1"/>
    <col min="10518" max="10518" width="6" style="12" customWidth="1"/>
    <col min="10519" max="10519" width="7" style="12" customWidth="1"/>
    <col min="10520" max="10520" width="0" style="12" hidden="1" customWidth="1"/>
    <col min="10521" max="10752" width="9.140625" style="12"/>
    <col min="10753" max="10753" width="4.28515625" style="12" customWidth="1"/>
    <col min="10754" max="10754" width="24.5703125" style="12" customWidth="1"/>
    <col min="10755" max="10755" width="7.7109375" style="12" customWidth="1"/>
    <col min="10756" max="10756" width="7" style="12" customWidth="1"/>
    <col min="10757" max="10757" width="9.42578125" style="12" customWidth="1"/>
    <col min="10758" max="10758" width="8" style="12" customWidth="1"/>
    <col min="10759" max="10760" width="7.85546875" style="12" customWidth="1"/>
    <col min="10761" max="10762" width="7" style="12" customWidth="1"/>
    <col min="10763" max="10763" width="6.85546875" style="12" customWidth="1"/>
    <col min="10764" max="10764" width="7.7109375" style="12" customWidth="1"/>
    <col min="10765" max="10765" width="7.85546875" style="12" customWidth="1"/>
    <col min="10766" max="10766" width="9.28515625" style="12" customWidth="1"/>
    <col min="10767" max="10767" width="0" style="12" hidden="1" customWidth="1"/>
    <col min="10768" max="10768" width="8.42578125" style="12" customWidth="1"/>
    <col min="10769" max="10769" width="5.7109375" style="12" customWidth="1"/>
    <col min="10770" max="10770" width="7.7109375" style="12" customWidth="1"/>
    <col min="10771" max="10771" width="8.5703125" style="12" customWidth="1"/>
    <col min="10772" max="10772" width="8.42578125" style="12" customWidth="1"/>
    <col min="10773" max="10773" width="9.140625" style="12" customWidth="1"/>
    <col min="10774" max="10774" width="6" style="12" customWidth="1"/>
    <col min="10775" max="10775" width="7" style="12" customWidth="1"/>
    <col min="10776" max="10776" width="0" style="12" hidden="1" customWidth="1"/>
    <col min="10777" max="11008" width="9.140625" style="12"/>
    <col min="11009" max="11009" width="4.28515625" style="12" customWidth="1"/>
    <col min="11010" max="11010" width="24.5703125" style="12" customWidth="1"/>
    <col min="11011" max="11011" width="7.7109375" style="12" customWidth="1"/>
    <col min="11012" max="11012" width="7" style="12" customWidth="1"/>
    <col min="11013" max="11013" width="9.42578125" style="12" customWidth="1"/>
    <col min="11014" max="11014" width="8" style="12" customWidth="1"/>
    <col min="11015" max="11016" width="7.85546875" style="12" customWidth="1"/>
    <col min="11017" max="11018" width="7" style="12" customWidth="1"/>
    <col min="11019" max="11019" width="6.85546875" style="12" customWidth="1"/>
    <col min="11020" max="11020" width="7.7109375" style="12" customWidth="1"/>
    <col min="11021" max="11021" width="7.85546875" style="12" customWidth="1"/>
    <col min="11022" max="11022" width="9.28515625" style="12" customWidth="1"/>
    <col min="11023" max="11023" width="0" style="12" hidden="1" customWidth="1"/>
    <col min="11024" max="11024" width="8.42578125" style="12" customWidth="1"/>
    <col min="11025" max="11025" width="5.7109375" style="12" customWidth="1"/>
    <col min="11026" max="11026" width="7.7109375" style="12" customWidth="1"/>
    <col min="11027" max="11027" width="8.5703125" style="12" customWidth="1"/>
    <col min="11028" max="11028" width="8.42578125" style="12" customWidth="1"/>
    <col min="11029" max="11029" width="9.140625" style="12" customWidth="1"/>
    <col min="11030" max="11030" width="6" style="12" customWidth="1"/>
    <col min="11031" max="11031" width="7" style="12" customWidth="1"/>
    <col min="11032" max="11032" width="0" style="12" hidden="1" customWidth="1"/>
    <col min="11033" max="11264" width="9.140625" style="12"/>
    <col min="11265" max="11265" width="4.28515625" style="12" customWidth="1"/>
    <col min="11266" max="11266" width="24.5703125" style="12" customWidth="1"/>
    <col min="11267" max="11267" width="7.7109375" style="12" customWidth="1"/>
    <col min="11268" max="11268" width="7" style="12" customWidth="1"/>
    <col min="11269" max="11269" width="9.42578125" style="12" customWidth="1"/>
    <col min="11270" max="11270" width="8" style="12" customWidth="1"/>
    <col min="11271" max="11272" width="7.85546875" style="12" customWidth="1"/>
    <col min="11273" max="11274" width="7" style="12" customWidth="1"/>
    <col min="11275" max="11275" width="6.85546875" style="12" customWidth="1"/>
    <col min="11276" max="11276" width="7.7109375" style="12" customWidth="1"/>
    <col min="11277" max="11277" width="7.85546875" style="12" customWidth="1"/>
    <col min="11278" max="11278" width="9.28515625" style="12" customWidth="1"/>
    <col min="11279" max="11279" width="0" style="12" hidden="1" customWidth="1"/>
    <col min="11280" max="11280" width="8.42578125" style="12" customWidth="1"/>
    <col min="11281" max="11281" width="5.7109375" style="12" customWidth="1"/>
    <col min="11282" max="11282" width="7.7109375" style="12" customWidth="1"/>
    <col min="11283" max="11283" width="8.5703125" style="12" customWidth="1"/>
    <col min="11284" max="11284" width="8.42578125" style="12" customWidth="1"/>
    <col min="11285" max="11285" width="9.140625" style="12" customWidth="1"/>
    <col min="11286" max="11286" width="6" style="12" customWidth="1"/>
    <col min="11287" max="11287" width="7" style="12" customWidth="1"/>
    <col min="11288" max="11288" width="0" style="12" hidden="1" customWidth="1"/>
    <col min="11289" max="11520" width="9.140625" style="12"/>
    <col min="11521" max="11521" width="4.28515625" style="12" customWidth="1"/>
    <col min="11522" max="11522" width="24.5703125" style="12" customWidth="1"/>
    <col min="11523" max="11523" width="7.7109375" style="12" customWidth="1"/>
    <col min="11524" max="11524" width="7" style="12" customWidth="1"/>
    <col min="11525" max="11525" width="9.42578125" style="12" customWidth="1"/>
    <col min="11526" max="11526" width="8" style="12" customWidth="1"/>
    <col min="11527" max="11528" width="7.85546875" style="12" customWidth="1"/>
    <col min="11529" max="11530" width="7" style="12" customWidth="1"/>
    <col min="11531" max="11531" width="6.85546875" style="12" customWidth="1"/>
    <col min="11532" max="11532" width="7.7109375" style="12" customWidth="1"/>
    <col min="11533" max="11533" width="7.85546875" style="12" customWidth="1"/>
    <col min="11534" max="11534" width="9.28515625" style="12" customWidth="1"/>
    <col min="11535" max="11535" width="0" style="12" hidden="1" customWidth="1"/>
    <col min="11536" max="11536" width="8.42578125" style="12" customWidth="1"/>
    <col min="11537" max="11537" width="5.7109375" style="12" customWidth="1"/>
    <col min="11538" max="11538" width="7.7109375" style="12" customWidth="1"/>
    <col min="11539" max="11539" width="8.5703125" style="12" customWidth="1"/>
    <col min="11540" max="11540" width="8.42578125" style="12" customWidth="1"/>
    <col min="11541" max="11541" width="9.140625" style="12" customWidth="1"/>
    <col min="11542" max="11542" width="6" style="12" customWidth="1"/>
    <col min="11543" max="11543" width="7" style="12" customWidth="1"/>
    <col min="11544" max="11544" width="0" style="12" hidden="1" customWidth="1"/>
    <col min="11545" max="11776" width="9.140625" style="12"/>
    <col min="11777" max="11777" width="4.28515625" style="12" customWidth="1"/>
    <col min="11778" max="11778" width="24.5703125" style="12" customWidth="1"/>
    <col min="11779" max="11779" width="7.7109375" style="12" customWidth="1"/>
    <col min="11780" max="11780" width="7" style="12" customWidth="1"/>
    <col min="11781" max="11781" width="9.42578125" style="12" customWidth="1"/>
    <col min="11782" max="11782" width="8" style="12" customWidth="1"/>
    <col min="11783" max="11784" width="7.85546875" style="12" customWidth="1"/>
    <col min="11785" max="11786" width="7" style="12" customWidth="1"/>
    <col min="11787" max="11787" width="6.85546875" style="12" customWidth="1"/>
    <col min="11788" max="11788" width="7.7109375" style="12" customWidth="1"/>
    <col min="11789" max="11789" width="7.85546875" style="12" customWidth="1"/>
    <col min="11790" max="11790" width="9.28515625" style="12" customWidth="1"/>
    <col min="11791" max="11791" width="0" style="12" hidden="1" customWidth="1"/>
    <col min="11792" max="11792" width="8.42578125" style="12" customWidth="1"/>
    <col min="11793" max="11793" width="5.7109375" style="12" customWidth="1"/>
    <col min="11794" max="11794" width="7.7109375" style="12" customWidth="1"/>
    <col min="11795" max="11795" width="8.5703125" style="12" customWidth="1"/>
    <col min="11796" max="11796" width="8.42578125" style="12" customWidth="1"/>
    <col min="11797" max="11797" width="9.140625" style="12" customWidth="1"/>
    <col min="11798" max="11798" width="6" style="12" customWidth="1"/>
    <col min="11799" max="11799" width="7" style="12" customWidth="1"/>
    <col min="11800" max="11800" width="0" style="12" hidden="1" customWidth="1"/>
    <col min="11801" max="12032" width="9.140625" style="12"/>
    <col min="12033" max="12033" width="4.28515625" style="12" customWidth="1"/>
    <col min="12034" max="12034" width="24.5703125" style="12" customWidth="1"/>
    <col min="12035" max="12035" width="7.7109375" style="12" customWidth="1"/>
    <col min="12036" max="12036" width="7" style="12" customWidth="1"/>
    <col min="12037" max="12037" width="9.42578125" style="12" customWidth="1"/>
    <col min="12038" max="12038" width="8" style="12" customWidth="1"/>
    <col min="12039" max="12040" width="7.85546875" style="12" customWidth="1"/>
    <col min="12041" max="12042" width="7" style="12" customWidth="1"/>
    <col min="12043" max="12043" width="6.85546875" style="12" customWidth="1"/>
    <col min="12044" max="12044" width="7.7109375" style="12" customWidth="1"/>
    <col min="12045" max="12045" width="7.85546875" style="12" customWidth="1"/>
    <col min="12046" max="12046" width="9.28515625" style="12" customWidth="1"/>
    <col min="12047" max="12047" width="0" style="12" hidden="1" customWidth="1"/>
    <col min="12048" max="12048" width="8.42578125" style="12" customWidth="1"/>
    <col min="12049" max="12049" width="5.7109375" style="12" customWidth="1"/>
    <col min="12050" max="12050" width="7.7109375" style="12" customWidth="1"/>
    <col min="12051" max="12051" width="8.5703125" style="12" customWidth="1"/>
    <col min="12052" max="12052" width="8.42578125" style="12" customWidth="1"/>
    <col min="12053" max="12053" width="9.140625" style="12" customWidth="1"/>
    <col min="12054" max="12054" width="6" style="12" customWidth="1"/>
    <col min="12055" max="12055" width="7" style="12" customWidth="1"/>
    <col min="12056" max="12056" width="0" style="12" hidden="1" customWidth="1"/>
    <col min="12057" max="12288" width="9.140625" style="12"/>
    <col min="12289" max="12289" width="4.28515625" style="12" customWidth="1"/>
    <col min="12290" max="12290" width="24.5703125" style="12" customWidth="1"/>
    <col min="12291" max="12291" width="7.7109375" style="12" customWidth="1"/>
    <col min="12292" max="12292" width="7" style="12" customWidth="1"/>
    <col min="12293" max="12293" width="9.42578125" style="12" customWidth="1"/>
    <col min="12294" max="12294" width="8" style="12" customWidth="1"/>
    <col min="12295" max="12296" width="7.85546875" style="12" customWidth="1"/>
    <col min="12297" max="12298" width="7" style="12" customWidth="1"/>
    <col min="12299" max="12299" width="6.85546875" style="12" customWidth="1"/>
    <col min="12300" max="12300" width="7.7109375" style="12" customWidth="1"/>
    <col min="12301" max="12301" width="7.85546875" style="12" customWidth="1"/>
    <col min="12302" max="12302" width="9.28515625" style="12" customWidth="1"/>
    <col min="12303" max="12303" width="0" style="12" hidden="1" customWidth="1"/>
    <col min="12304" max="12304" width="8.42578125" style="12" customWidth="1"/>
    <col min="12305" max="12305" width="5.7109375" style="12" customWidth="1"/>
    <col min="12306" max="12306" width="7.7109375" style="12" customWidth="1"/>
    <col min="12307" max="12307" width="8.5703125" style="12" customWidth="1"/>
    <col min="12308" max="12308" width="8.42578125" style="12" customWidth="1"/>
    <col min="12309" max="12309" width="9.140625" style="12" customWidth="1"/>
    <col min="12310" max="12310" width="6" style="12" customWidth="1"/>
    <col min="12311" max="12311" width="7" style="12" customWidth="1"/>
    <col min="12312" max="12312" width="0" style="12" hidden="1" customWidth="1"/>
    <col min="12313" max="12544" width="9.140625" style="12"/>
    <col min="12545" max="12545" width="4.28515625" style="12" customWidth="1"/>
    <col min="12546" max="12546" width="24.5703125" style="12" customWidth="1"/>
    <col min="12547" max="12547" width="7.7109375" style="12" customWidth="1"/>
    <col min="12548" max="12548" width="7" style="12" customWidth="1"/>
    <col min="12549" max="12549" width="9.42578125" style="12" customWidth="1"/>
    <col min="12550" max="12550" width="8" style="12" customWidth="1"/>
    <col min="12551" max="12552" width="7.85546875" style="12" customWidth="1"/>
    <col min="12553" max="12554" width="7" style="12" customWidth="1"/>
    <col min="12555" max="12555" width="6.85546875" style="12" customWidth="1"/>
    <col min="12556" max="12556" width="7.7109375" style="12" customWidth="1"/>
    <col min="12557" max="12557" width="7.85546875" style="12" customWidth="1"/>
    <col min="12558" max="12558" width="9.28515625" style="12" customWidth="1"/>
    <col min="12559" max="12559" width="0" style="12" hidden="1" customWidth="1"/>
    <col min="12560" max="12560" width="8.42578125" style="12" customWidth="1"/>
    <col min="12561" max="12561" width="5.7109375" style="12" customWidth="1"/>
    <col min="12562" max="12562" width="7.7109375" style="12" customWidth="1"/>
    <col min="12563" max="12563" width="8.5703125" style="12" customWidth="1"/>
    <col min="12564" max="12564" width="8.42578125" style="12" customWidth="1"/>
    <col min="12565" max="12565" width="9.140625" style="12" customWidth="1"/>
    <col min="12566" max="12566" width="6" style="12" customWidth="1"/>
    <col min="12567" max="12567" width="7" style="12" customWidth="1"/>
    <col min="12568" max="12568" width="0" style="12" hidden="1" customWidth="1"/>
    <col min="12569" max="12800" width="9.140625" style="12"/>
    <col min="12801" max="12801" width="4.28515625" style="12" customWidth="1"/>
    <col min="12802" max="12802" width="24.5703125" style="12" customWidth="1"/>
    <col min="12803" max="12803" width="7.7109375" style="12" customWidth="1"/>
    <col min="12804" max="12804" width="7" style="12" customWidth="1"/>
    <col min="12805" max="12805" width="9.42578125" style="12" customWidth="1"/>
    <col min="12806" max="12806" width="8" style="12" customWidth="1"/>
    <col min="12807" max="12808" width="7.85546875" style="12" customWidth="1"/>
    <col min="12809" max="12810" width="7" style="12" customWidth="1"/>
    <col min="12811" max="12811" width="6.85546875" style="12" customWidth="1"/>
    <col min="12812" max="12812" width="7.7109375" style="12" customWidth="1"/>
    <col min="12813" max="12813" width="7.85546875" style="12" customWidth="1"/>
    <col min="12814" max="12814" width="9.28515625" style="12" customWidth="1"/>
    <col min="12815" max="12815" width="0" style="12" hidden="1" customWidth="1"/>
    <col min="12816" max="12816" width="8.42578125" style="12" customWidth="1"/>
    <col min="12817" max="12817" width="5.7109375" style="12" customWidth="1"/>
    <col min="12818" max="12818" width="7.7109375" style="12" customWidth="1"/>
    <col min="12819" max="12819" width="8.5703125" style="12" customWidth="1"/>
    <col min="12820" max="12820" width="8.42578125" style="12" customWidth="1"/>
    <col min="12821" max="12821" width="9.140625" style="12" customWidth="1"/>
    <col min="12822" max="12822" width="6" style="12" customWidth="1"/>
    <col min="12823" max="12823" width="7" style="12" customWidth="1"/>
    <col min="12824" max="12824" width="0" style="12" hidden="1" customWidth="1"/>
    <col min="12825" max="13056" width="9.140625" style="12"/>
    <col min="13057" max="13057" width="4.28515625" style="12" customWidth="1"/>
    <col min="13058" max="13058" width="24.5703125" style="12" customWidth="1"/>
    <col min="13059" max="13059" width="7.7109375" style="12" customWidth="1"/>
    <col min="13060" max="13060" width="7" style="12" customWidth="1"/>
    <col min="13061" max="13061" width="9.42578125" style="12" customWidth="1"/>
    <col min="13062" max="13062" width="8" style="12" customWidth="1"/>
    <col min="13063" max="13064" width="7.85546875" style="12" customWidth="1"/>
    <col min="13065" max="13066" width="7" style="12" customWidth="1"/>
    <col min="13067" max="13067" width="6.85546875" style="12" customWidth="1"/>
    <col min="13068" max="13068" width="7.7109375" style="12" customWidth="1"/>
    <col min="13069" max="13069" width="7.85546875" style="12" customWidth="1"/>
    <col min="13070" max="13070" width="9.28515625" style="12" customWidth="1"/>
    <col min="13071" max="13071" width="0" style="12" hidden="1" customWidth="1"/>
    <col min="13072" max="13072" width="8.42578125" style="12" customWidth="1"/>
    <col min="13073" max="13073" width="5.7109375" style="12" customWidth="1"/>
    <col min="13074" max="13074" width="7.7109375" style="12" customWidth="1"/>
    <col min="13075" max="13075" width="8.5703125" style="12" customWidth="1"/>
    <col min="13076" max="13076" width="8.42578125" style="12" customWidth="1"/>
    <col min="13077" max="13077" width="9.140625" style="12" customWidth="1"/>
    <col min="13078" max="13078" width="6" style="12" customWidth="1"/>
    <col min="13079" max="13079" width="7" style="12" customWidth="1"/>
    <col min="13080" max="13080" width="0" style="12" hidden="1" customWidth="1"/>
    <col min="13081" max="13312" width="9.140625" style="12"/>
    <col min="13313" max="13313" width="4.28515625" style="12" customWidth="1"/>
    <col min="13314" max="13314" width="24.5703125" style="12" customWidth="1"/>
    <col min="13315" max="13315" width="7.7109375" style="12" customWidth="1"/>
    <col min="13316" max="13316" width="7" style="12" customWidth="1"/>
    <col min="13317" max="13317" width="9.42578125" style="12" customWidth="1"/>
    <col min="13318" max="13318" width="8" style="12" customWidth="1"/>
    <col min="13319" max="13320" width="7.85546875" style="12" customWidth="1"/>
    <col min="13321" max="13322" width="7" style="12" customWidth="1"/>
    <col min="13323" max="13323" width="6.85546875" style="12" customWidth="1"/>
    <col min="13324" max="13324" width="7.7109375" style="12" customWidth="1"/>
    <col min="13325" max="13325" width="7.85546875" style="12" customWidth="1"/>
    <col min="13326" max="13326" width="9.28515625" style="12" customWidth="1"/>
    <col min="13327" max="13327" width="0" style="12" hidden="1" customWidth="1"/>
    <col min="13328" max="13328" width="8.42578125" style="12" customWidth="1"/>
    <col min="13329" max="13329" width="5.7109375" style="12" customWidth="1"/>
    <col min="13330" max="13330" width="7.7109375" style="12" customWidth="1"/>
    <col min="13331" max="13331" width="8.5703125" style="12" customWidth="1"/>
    <col min="13332" max="13332" width="8.42578125" style="12" customWidth="1"/>
    <col min="13333" max="13333" width="9.140625" style="12" customWidth="1"/>
    <col min="13334" max="13334" width="6" style="12" customWidth="1"/>
    <col min="13335" max="13335" width="7" style="12" customWidth="1"/>
    <col min="13336" max="13336" width="0" style="12" hidden="1" customWidth="1"/>
    <col min="13337" max="13568" width="9.140625" style="12"/>
    <col min="13569" max="13569" width="4.28515625" style="12" customWidth="1"/>
    <col min="13570" max="13570" width="24.5703125" style="12" customWidth="1"/>
    <col min="13571" max="13571" width="7.7109375" style="12" customWidth="1"/>
    <col min="13572" max="13572" width="7" style="12" customWidth="1"/>
    <col min="13573" max="13573" width="9.42578125" style="12" customWidth="1"/>
    <col min="13574" max="13574" width="8" style="12" customWidth="1"/>
    <col min="13575" max="13576" width="7.85546875" style="12" customWidth="1"/>
    <col min="13577" max="13578" width="7" style="12" customWidth="1"/>
    <col min="13579" max="13579" width="6.85546875" style="12" customWidth="1"/>
    <col min="13580" max="13580" width="7.7109375" style="12" customWidth="1"/>
    <col min="13581" max="13581" width="7.85546875" style="12" customWidth="1"/>
    <col min="13582" max="13582" width="9.28515625" style="12" customWidth="1"/>
    <col min="13583" max="13583" width="0" style="12" hidden="1" customWidth="1"/>
    <col min="13584" max="13584" width="8.42578125" style="12" customWidth="1"/>
    <col min="13585" max="13585" width="5.7109375" style="12" customWidth="1"/>
    <col min="13586" max="13586" width="7.7109375" style="12" customWidth="1"/>
    <col min="13587" max="13587" width="8.5703125" style="12" customWidth="1"/>
    <col min="13588" max="13588" width="8.42578125" style="12" customWidth="1"/>
    <col min="13589" max="13589" width="9.140625" style="12" customWidth="1"/>
    <col min="13590" max="13590" width="6" style="12" customWidth="1"/>
    <col min="13591" max="13591" width="7" style="12" customWidth="1"/>
    <col min="13592" max="13592" width="0" style="12" hidden="1" customWidth="1"/>
    <col min="13593" max="13824" width="9.140625" style="12"/>
    <col min="13825" max="13825" width="4.28515625" style="12" customWidth="1"/>
    <col min="13826" max="13826" width="24.5703125" style="12" customWidth="1"/>
    <col min="13827" max="13827" width="7.7109375" style="12" customWidth="1"/>
    <col min="13828" max="13828" width="7" style="12" customWidth="1"/>
    <col min="13829" max="13829" width="9.42578125" style="12" customWidth="1"/>
    <col min="13830" max="13830" width="8" style="12" customWidth="1"/>
    <col min="13831" max="13832" width="7.85546875" style="12" customWidth="1"/>
    <col min="13833" max="13834" width="7" style="12" customWidth="1"/>
    <col min="13835" max="13835" width="6.85546875" style="12" customWidth="1"/>
    <col min="13836" max="13836" width="7.7109375" style="12" customWidth="1"/>
    <col min="13837" max="13837" width="7.85546875" style="12" customWidth="1"/>
    <col min="13838" max="13838" width="9.28515625" style="12" customWidth="1"/>
    <col min="13839" max="13839" width="0" style="12" hidden="1" customWidth="1"/>
    <col min="13840" max="13840" width="8.42578125" style="12" customWidth="1"/>
    <col min="13841" max="13841" width="5.7109375" style="12" customWidth="1"/>
    <col min="13842" max="13842" width="7.7109375" style="12" customWidth="1"/>
    <col min="13843" max="13843" width="8.5703125" style="12" customWidth="1"/>
    <col min="13844" max="13844" width="8.42578125" style="12" customWidth="1"/>
    <col min="13845" max="13845" width="9.140625" style="12" customWidth="1"/>
    <col min="13846" max="13846" width="6" style="12" customWidth="1"/>
    <col min="13847" max="13847" width="7" style="12" customWidth="1"/>
    <col min="13848" max="13848" width="0" style="12" hidden="1" customWidth="1"/>
    <col min="13849" max="14080" width="9.140625" style="12"/>
    <col min="14081" max="14081" width="4.28515625" style="12" customWidth="1"/>
    <col min="14082" max="14082" width="24.5703125" style="12" customWidth="1"/>
    <col min="14083" max="14083" width="7.7109375" style="12" customWidth="1"/>
    <col min="14084" max="14084" width="7" style="12" customWidth="1"/>
    <col min="14085" max="14085" width="9.42578125" style="12" customWidth="1"/>
    <col min="14086" max="14086" width="8" style="12" customWidth="1"/>
    <col min="14087" max="14088" width="7.85546875" style="12" customWidth="1"/>
    <col min="14089" max="14090" width="7" style="12" customWidth="1"/>
    <col min="14091" max="14091" width="6.85546875" style="12" customWidth="1"/>
    <col min="14092" max="14092" width="7.7109375" style="12" customWidth="1"/>
    <col min="14093" max="14093" width="7.85546875" style="12" customWidth="1"/>
    <col min="14094" max="14094" width="9.28515625" style="12" customWidth="1"/>
    <col min="14095" max="14095" width="0" style="12" hidden="1" customWidth="1"/>
    <col min="14096" max="14096" width="8.42578125" style="12" customWidth="1"/>
    <col min="14097" max="14097" width="5.7109375" style="12" customWidth="1"/>
    <col min="14098" max="14098" width="7.7109375" style="12" customWidth="1"/>
    <col min="14099" max="14099" width="8.5703125" style="12" customWidth="1"/>
    <col min="14100" max="14100" width="8.42578125" style="12" customWidth="1"/>
    <col min="14101" max="14101" width="9.140625" style="12" customWidth="1"/>
    <col min="14102" max="14102" width="6" style="12" customWidth="1"/>
    <col min="14103" max="14103" width="7" style="12" customWidth="1"/>
    <col min="14104" max="14104" width="0" style="12" hidden="1" customWidth="1"/>
    <col min="14105" max="14336" width="9.140625" style="12"/>
    <col min="14337" max="14337" width="4.28515625" style="12" customWidth="1"/>
    <col min="14338" max="14338" width="24.5703125" style="12" customWidth="1"/>
    <col min="14339" max="14339" width="7.7109375" style="12" customWidth="1"/>
    <col min="14340" max="14340" width="7" style="12" customWidth="1"/>
    <col min="14341" max="14341" width="9.42578125" style="12" customWidth="1"/>
    <col min="14342" max="14342" width="8" style="12" customWidth="1"/>
    <col min="14343" max="14344" width="7.85546875" style="12" customWidth="1"/>
    <col min="14345" max="14346" width="7" style="12" customWidth="1"/>
    <col min="14347" max="14347" width="6.85546875" style="12" customWidth="1"/>
    <col min="14348" max="14348" width="7.7109375" style="12" customWidth="1"/>
    <col min="14349" max="14349" width="7.85546875" style="12" customWidth="1"/>
    <col min="14350" max="14350" width="9.28515625" style="12" customWidth="1"/>
    <col min="14351" max="14351" width="0" style="12" hidden="1" customWidth="1"/>
    <col min="14352" max="14352" width="8.42578125" style="12" customWidth="1"/>
    <col min="14353" max="14353" width="5.7109375" style="12" customWidth="1"/>
    <col min="14354" max="14354" width="7.7109375" style="12" customWidth="1"/>
    <col min="14355" max="14355" width="8.5703125" style="12" customWidth="1"/>
    <col min="14356" max="14356" width="8.42578125" style="12" customWidth="1"/>
    <col min="14357" max="14357" width="9.140625" style="12" customWidth="1"/>
    <col min="14358" max="14358" width="6" style="12" customWidth="1"/>
    <col min="14359" max="14359" width="7" style="12" customWidth="1"/>
    <col min="14360" max="14360" width="0" style="12" hidden="1" customWidth="1"/>
    <col min="14361" max="14592" width="9.140625" style="12"/>
    <col min="14593" max="14593" width="4.28515625" style="12" customWidth="1"/>
    <col min="14594" max="14594" width="24.5703125" style="12" customWidth="1"/>
    <col min="14595" max="14595" width="7.7109375" style="12" customWidth="1"/>
    <col min="14596" max="14596" width="7" style="12" customWidth="1"/>
    <col min="14597" max="14597" width="9.42578125" style="12" customWidth="1"/>
    <col min="14598" max="14598" width="8" style="12" customWidth="1"/>
    <col min="14599" max="14600" width="7.85546875" style="12" customWidth="1"/>
    <col min="14601" max="14602" width="7" style="12" customWidth="1"/>
    <col min="14603" max="14603" width="6.85546875" style="12" customWidth="1"/>
    <col min="14604" max="14604" width="7.7109375" style="12" customWidth="1"/>
    <col min="14605" max="14605" width="7.85546875" style="12" customWidth="1"/>
    <col min="14606" max="14606" width="9.28515625" style="12" customWidth="1"/>
    <col min="14607" max="14607" width="0" style="12" hidden="1" customWidth="1"/>
    <col min="14608" max="14608" width="8.42578125" style="12" customWidth="1"/>
    <col min="14609" max="14609" width="5.7109375" style="12" customWidth="1"/>
    <col min="14610" max="14610" width="7.7109375" style="12" customWidth="1"/>
    <col min="14611" max="14611" width="8.5703125" style="12" customWidth="1"/>
    <col min="14612" max="14612" width="8.42578125" style="12" customWidth="1"/>
    <col min="14613" max="14613" width="9.140625" style="12" customWidth="1"/>
    <col min="14614" max="14614" width="6" style="12" customWidth="1"/>
    <col min="14615" max="14615" width="7" style="12" customWidth="1"/>
    <col min="14616" max="14616" width="0" style="12" hidden="1" customWidth="1"/>
    <col min="14617" max="14848" width="9.140625" style="12"/>
    <col min="14849" max="14849" width="4.28515625" style="12" customWidth="1"/>
    <col min="14850" max="14850" width="24.5703125" style="12" customWidth="1"/>
    <col min="14851" max="14851" width="7.7109375" style="12" customWidth="1"/>
    <col min="14852" max="14852" width="7" style="12" customWidth="1"/>
    <col min="14853" max="14853" width="9.42578125" style="12" customWidth="1"/>
    <col min="14854" max="14854" width="8" style="12" customWidth="1"/>
    <col min="14855" max="14856" width="7.85546875" style="12" customWidth="1"/>
    <col min="14857" max="14858" width="7" style="12" customWidth="1"/>
    <col min="14859" max="14859" width="6.85546875" style="12" customWidth="1"/>
    <col min="14860" max="14860" width="7.7109375" style="12" customWidth="1"/>
    <col min="14861" max="14861" width="7.85546875" style="12" customWidth="1"/>
    <col min="14862" max="14862" width="9.28515625" style="12" customWidth="1"/>
    <col min="14863" max="14863" width="0" style="12" hidden="1" customWidth="1"/>
    <col min="14864" max="14864" width="8.42578125" style="12" customWidth="1"/>
    <col min="14865" max="14865" width="5.7109375" style="12" customWidth="1"/>
    <col min="14866" max="14866" width="7.7109375" style="12" customWidth="1"/>
    <col min="14867" max="14867" width="8.5703125" style="12" customWidth="1"/>
    <col min="14868" max="14868" width="8.42578125" style="12" customWidth="1"/>
    <col min="14869" max="14869" width="9.140625" style="12" customWidth="1"/>
    <col min="14870" max="14870" width="6" style="12" customWidth="1"/>
    <col min="14871" max="14871" width="7" style="12" customWidth="1"/>
    <col min="14872" max="14872" width="0" style="12" hidden="1" customWidth="1"/>
    <col min="14873" max="15104" width="9.140625" style="12"/>
    <col min="15105" max="15105" width="4.28515625" style="12" customWidth="1"/>
    <col min="15106" max="15106" width="24.5703125" style="12" customWidth="1"/>
    <col min="15107" max="15107" width="7.7109375" style="12" customWidth="1"/>
    <col min="15108" max="15108" width="7" style="12" customWidth="1"/>
    <col min="15109" max="15109" width="9.42578125" style="12" customWidth="1"/>
    <col min="15110" max="15110" width="8" style="12" customWidth="1"/>
    <col min="15111" max="15112" width="7.85546875" style="12" customWidth="1"/>
    <col min="15113" max="15114" width="7" style="12" customWidth="1"/>
    <col min="15115" max="15115" width="6.85546875" style="12" customWidth="1"/>
    <col min="15116" max="15116" width="7.7109375" style="12" customWidth="1"/>
    <col min="15117" max="15117" width="7.85546875" style="12" customWidth="1"/>
    <col min="15118" max="15118" width="9.28515625" style="12" customWidth="1"/>
    <col min="15119" max="15119" width="0" style="12" hidden="1" customWidth="1"/>
    <col min="15120" max="15120" width="8.42578125" style="12" customWidth="1"/>
    <col min="15121" max="15121" width="5.7109375" style="12" customWidth="1"/>
    <col min="15122" max="15122" width="7.7109375" style="12" customWidth="1"/>
    <col min="15123" max="15123" width="8.5703125" style="12" customWidth="1"/>
    <col min="15124" max="15124" width="8.42578125" style="12" customWidth="1"/>
    <col min="15125" max="15125" width="9.140625" style="12" customWidth="1"/>
    <col min="15126" max="15126" width="6" style="12" customWidth="1"/>
    <col min="15127" max="15127" width="7" style="12" customWidth="1"/>
    <col min="15128" max="15128" width="0" style="12" hidden="1" customWidth="1"/>
    <col min="15129" max="15360" width="9.140625" style="12"/>
    <col min="15361" max="15361" width="4.28515625" style="12" customWidth="1"/>
    <col min="15362" max="15362" width="24.5703125" style="12" customWidth="1"/>
    <col min="15363" max="15363" width="7.7109375" style="12" customWidth="1"/>
    <col min="15364" max="15364" width="7" style="12" customWidth="1"/>
    <col min="15365" max="15365" width="9.42578125" style="12" customWidth="1"/>
    <col min="15366" max="15366" width="8" style="12" customWidth="1"/>
    <col min="15367" max="15368" width="7.85546875" style="12" customWidth="1"/>
    <col min="15369" max="15370" width="7" style="12" customWidth="1"/>
    <col min="15371" max="15371" width="6.85546875" style="12" customWidth="1"/>
    <col min="15372" max="15372" width="7.7109375" style="12" customWidth="1"/>
    <col min="15373" max="15373" width="7.85546875" style="12" customWidth="1"/>
    <col min="15374" max="15374" width="9.28515625" style="12" customWidth="1"/>
    <col min="15375" max="15375" width="0" style="12" hidden="1" customWidth="1"/>
    <col min="15376" max="15376" width="8.42578125" style="12" customWidth="1"/>
    <col min="15377" max="15377" width="5.7109375" style="12" customWidth="1"/>
    <col min="15378" max="15378" width="7.7109375" style="12" customWidth="1"/>
    <col min="15379" max="15379" width="8.5703125" style="12" customWidth="1"/>
    <col min="15380" max="15380" width="8.42578125" style="12" customWidth="1"/>
    <col min="15381" max="15381" width="9.140625" style="12" customWidth="1"/>
    <col min="15382" max="15382" width="6" style="12" customWidth="1"/>
    <col min="15383" max="15383" width="7" style="12" customWidth="1"/>
    <col min="15384" max="15384" width="0" style="12" hidden="1" customWidth="1"/>
    <col min="15385" max="15616" width="9.140625" style="12"/>
    <col min="15617" max="15617" width="4.28515625" style="12" customWidth="1"/>
    <col min="15618" max="15618" width="24.5703125" style="12" customWidth="1"/>
    <col min="15619" max="15619" width="7.7109375" style="12" customWidth="1"/>
    <col min="15620" max="15620" width="7" style="12" customWidth="1"/>
    <col min="15621" max="15621" width="9.42578125" style="12" customWidth="1"/>
    <col min="15622" max="15622" width="8" style="12" customWidth="1"/>
    <col min="15623" max="15624" width="7.85546875" style="12" customWidth="1"/>
    <col min="15625" max="15626" width="7" style="12" customWidth="1"/>
    <col min="15627" max="15627" width="6.85546875" style="12" customWidth="1"/>
    <col min="15628" max="15628" width="7.7109375" style="12" customWidth="1"/>
    <col min="15629" max="15629" width="7.85546875" style="12" customWidth="1"/>
    <col min="15630" max="15630" width="9.28515625" style="12" customWidth="1"/>
    <col min="15631" max="15631" width="0" style="12" hidden="1" customWidth="1"/>
    <col min="15632" max="15632" width="8.42578125" style="12" customWidth="1"/>
    <col min="15633" max="15633" width="5.7109375" style="12" customWidth="1"/>
    <col min="15634" max="15634" width="7.7109375" style="12" customWidth="1"/>
    <col min="15635" max="15635" width="8.5703125" style="12" customWidth="1"/>
    <col min="15636" max="15636" width="8.42578125" style="12" customWidth="1"/>
    <col min="15637" max="15637" width="9.140625" style="12" customWidth="1"/>
    <col min="15638" max="15638" width="6" style="12" customWidth="1"/>
    <col min="15639" max="15639" width="7" style="12" customWidth="1"/>
    <col min="15640" max="15640" width="0" style="12" hidden="1" customWidth="1"/>
    <col min="15641" max="15872" width="9.140625" style="12"/>
    <col min="15873" max="15873" width="4.28515625" style="12" customWidth="1"/>
    <col min="15874" max="15874" width="24.5703125" style="12" customWidth="1"/>
    <col min="15875" max="15875" width="7.7109375" style="12" customWidth="1"/>
    <col min="15876" max="15876" width="7" style="12" customWidth="1"/>
    <col min="15877" max="15877" width="9.42578125" style="12" customWidth="1"/>
    <col min="15878" max="15878" width="8" style="12" customWidth="1"/>
    <col min="15879" max="15880" width="7.85546875" style="12" customWidth="1"/>
    <col min="15881" max="15882" width="7" style="12" customWidth="1"/>
    <col min="15883" max="15883" width="6.85546875" style="12" customWidth="1"/>
    <col min="15884" max="15884" width="7.7109375" style="12" customWidth="1"/>
    <col min="15885" max="15885" width="7.85546875" style="12" customWidth="1"/>
    <col min="15886" max="15886" width="9.28515625" style="12" customWidth="1"/>
    <col min="15887" max="15887" width="0" style="12" hidden="1" customWidth="1"/>
    <col min="15888" max="15888" width="8.42578125" style="12" customWidth="1"/>
    <col min="15889" max="15889" width="5.7109375" style="12" customWidth="1"/>
    <col min="15890" max="15890" width="7.7109375" style="12" customWidth="1"/>
    <col min="15891" max="15891" width="8.5703125" style="12" customWidth="1"/>
    <col min="15892" max="15892" width="8.42578125" style="12" customWidth="1"/>
    <col min="15893" max="15893" width="9.140625" style="12" customWidth="1"/>
    <col min="15894" max="15894" width="6" style="12" customWidth="1"/>
    <col min="15895" max="15895" width="7" style="12" customWidth="1"/>
    <col min="15896" max="15896" width="0" style="12" hidden="1" customWidth="1"/>
    <col min="15897" max="16128" width="9.140625" style="12"/>
    <col min="16129" max="16129" width="4.28515625" style="12" customWidth="1"/>
    <col min="16130" max="16130" width="24.5703125" style="12" customWidth="1"/>
    <col min="16131" max="16131" width="7.7109375" style="12" customWidth="1"/>
    <col min="16132" max="16132" width="7" style="12" customWidth="1"/>
    <col min="16133" max="16133" width="9.42578125" style="12" customWidth="1"/>
    <col min="16134" max="16134" width="8" style="12" customWidth="1"/>
    <col min="16135" max="16136" width="7.85546875" style="12" customWidth="1"/>
    <col min="16137" max="16138" width="7" style="12" customWidth="1"/>
    <col min="16139" max="16139" width="6.85546875" style="12" customWidth="1"/>
    <col min="16140" max="16140" width="7.7109375" style="12" customWidth="1"/>
    <col min="16141" max="16141" width="7.85546875" style="12" customWidth="1"/>
    <col min="16142" max="16142" width="9.28515625" style="12" customWidth="1"/>
    <col min="16143" max="16143" width="0" style="12" hidden="1" customWidth="1"/>
    <col min="16144" max="16144" width="8.42578125" style="12" customWidth="1"/>
    <col min="16145" max="16145" width="5.7109375" style="12" customWidth="1"/>
    <col min="16146" max="16146" width="7.7109375" style="12" customWidth="1"/>
    <col min="16147" max="16147" width="8.5703125" style="12" customWidth="1"/>
    <col min="16148" max="16148" width="8.42578125" style="12" customWidth="1"/>
    <col min="16149" max="16149" width="9.140625" style="12" customWidth="1"/>
    <col min="16150" max="16150" width="6" style="12" customWidth="1"/>
    <col min="16151" max="16151" width="7" style="12" customWidth="1"/>
    <col min="16152" max="16152" width="0" style="12" hidden="1" customWidth="1"/>
    <col min="16153" max="16384" width="9.140625" style="12"/>
  </cols>
  <sheetData>
    <row r="1" spans="1:29" ht="14.25">
      <c r="V1" s="46" t="s">
        <v>48</v>
      </c>
    </row>
    <row r="2" spans="1:29" ht="14.25">
      <c r="V2" s="46" t="s">
        <v>239</v>
      </c>
    </row>
    <row r="3" spans="1:29" ht="14.25">
      <c r="V3" s="46" t="s">
        <v>4</v>
      </c>
    </row>
    <row r="4" spans="1:29" ht="14.25" customHeight="1">
      <c r="V4" s="46" t="s">
        <v>240</v>
      </c>
    </row>
    <row r="5" spans="1:29" ht="6.75" customHeight="1"/>
    <row r="6" spans="1:29" s="11" customFormat="1" ht="15">
      <c r="A6" s="8"/>
      <c r="B6" s="365" t="s">
        <v>34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6"/>
      <c r="Z6" s="366"/>
      <c r="AA6" s="366"/>
      <c r="AB6" s="366"/>
    </row>
    <row r="7" spans="1:29" customFormat="1" ht="15.75" customHeight="1">
      <c r="A7" s="339" t="s">
        <v>40</v>
      </c>
      <c r="B7" s="339"/>
      <c r="C7" s="339"/>
      <c r="D7" s="339"/>
      <c r="E7" s="339"/>
      <c r="F7" s="339"/>
      <c r="G7" s="339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</row>
    <row r="8" spans="1:29" customFormat="1" ht="7.5" customHeight="1">
      <c r="A8" s="33"/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15">
      <c r="A9" s="354" t="s">
        <v>5</v>
      </c>
      <c r="B9" s="355" t="s">
        <v>6</v>
      </c>
      <c r="C9" s="356" t="s">
        <v>7</v>
      </c>
      <c r="D9" s="367" t="s">
        <v>8</v>
      </c>
      <c r="E9" s="368"/>
      <c r="F9" s="368"/>
      <c r="G9" s="368"/>
      <c r="H9" s="368"/>
      <c r="I9" s="368"/>
      <c r="J9" s="368"/>
      <c r="K9" s="369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70"/>
    </row>
    <row r="10" spans="1:29">
      <c r="A10" s="354"/>
      <c r="B10" s="355"/>
      <c r="C10" s="355"/>
      <c r="D10" s="341"/>
      <c r="E10" s="371"/>
      <c r="F10" s="348"/>
      <c r="G10" s="341">
        <v>750</v>
      </c>
      <c r="H10" s="343"/>
      <c r="I10" s="343"/>
      <c r="J10" s="343"/>
      <c r="K10" s="336">
        <v>754</v>
      </c>
      <c r="L10" s="337"/>
      <c r="M10" s="338"/>
      <c r="N10" s="341">
        <v>900</v>
      </c>
      <c r="O10" s="342"/>
      <c r="P10" s="342"/>
      <c r="Q10" s="342"/>
      <c r="R10" s="343"/>
      <c r="S10" s="343"/>
      <c r="T10" s="343"/>
      <c r="U10" s="344"/>
      <c r="V10" s="341">
        <v>921</v>
      </c>
      <c r="W10" s="342"/>
      <c r="X10" s="342"/>
      <c r="Y10" s="371"/>
      <c r="Z10" s="371"/>
      <c r="AA10" s="345">
        <v>926</v>
      </c>
      <c r="AB10" s="345"/>
      <c r="AC10" s="345"/>
    </row>
    <row r="11" spans="1:29">
      <c r="A11" s="354"/>
      <c r="B11" s="355"/>
      <c r="C11" s="355"/>
      <c r="D11" s="353">
        <v>60016</v>
      </c>
      <c r="E11" s="343"/>
      <c r="F11" s="344"/>
      <c r="G11" s="341">
        <v>75075</v>
      </c>
      <c r="H11" s="343"/>
      <c r="I11" s="344"/>
      <c r="J11" s="207">
        <v>75095</v>
      </c>
      <c r="K11" s="336">
        <v>75412</v>
      </c>
      <c r="L11" s="337"/>
      <c r="M11" s="338"/>
      <c r="N11" s="345">
        <v>90003</v>
      </c>
      <c r="O11" s="345"/>
      <c r="P11" s="341">
        <v>90004</v>
      </c>
      <c r="Q11" s="344"/>
      <c r="R11" s="371">
        <v>90015</v>
      </c>
      <c r="S11" s="348"/>
      <c r="T11" s="208">
        <v>90017</v>
      </c>
      <c r="U11" s="209">
        <v>90095</v>
      </c>
      <c r="V11" s="341">
        <v>92109</v>
      </c>
      <c r="W11" s="344"/>
      <c r="X11" s="349">
        <v>92195</v>
      </c>
      <c r="Y11" s="343"/>
      <c r="Z11" s="344"/>
      <c r="AA11" s="345">
        <v>92695</v>
      </c>
      <c r="AB11" s="345"/>
      <c r="AC11" s="345"/>
    </row>
    <row r="12" spans="1:29">
      <c r="A12" s="354"/>
      <c r="B12" s="355"/>
      <c r="C12" s="355"/>
      <c r="D12" s="13">
        <v>4210</v>
      </c>
      <c r="E12" s="13">
        <v>4270</v>
      </c>
      <c r="F12" s="210">
        <v>6050</v>
      </c>
      <c r="G12" s="210">
        <v>4190</v>
      </c>
      <c r="H12" s="210">
        <v>4210</v>
      </c>
      <c r="I12" s="210">
        <v>4300</v>
      </c>
      <c r="J12" s="210">
        <v>4260</v>
      </c>
      <c r="K12" s="211">
        <v>4210</v>
      </c>
      <c r="L12" s="212">
        <v>4270</v>
      </c>
      <c r="M12" s="212">
        <v>6060</v>
      </c>
      <c r="N12" s="212">
        <v>4210</v>
      </c>
      <c r="O12" s="212">
        <v>4300</v>
      </c>
      <c r="P12" s="212">
        <v>4210</v>
      </c>
      <c r="Q12" s="213">
        <v>4300</v>
      </c>
      <c r="R12" s="212">
        <v>4300</v>
      </c>
      <c r="S12" s="212">
        <v>6050</v>
      </c>
      <c r="T12" s="212">
        <v>6210</v>
      </c>
      <c r="U12" s="212">
        <v>4300</v>
      </c>
      <c r="V12" s="210">
        <v>4210</v>
      </c>
      <c r="W12" s="210">
        <v>4270</v>
      </c>
      <c r="X12" s="210">
        <v>4190</v>
      </c>
      <c r="Y12" s="212">
        <v>4210</v>
      </c>
      <c r="Z12" s="212">
        <v>4300</v>
      </c>
      <c r="AA12" s="212">
        <v>4210</v>
      </c>
      <c r="AB12" s="212">
        <v>4300</v>
      </c>
      <c r="AC12" s="212">
        <v>6050</v>
      </c>
    </row>
    <row r="13" spans="1:29" s="14" customFormat="1" ht="11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  <c r="S13" s="13">
        <v>19</v>
      </c>
      <c r="T13" s="13">
        <v>20</v>
      </c>
      <c r="U13" s="13">
        <v>21</v>
      </c>
      <c r="V13" s="13">
        <v>22</v>
      </c>
      <c r="W13" s="13">
        <v>23</v>
      </c>
      <c r="X13" s="13">
        <v>24</v>
      </c>
      <c r="Y13" s="13">
        <v>25</v>
      </c>
      <c r="Z13" s="13">
        <v>26</v>
      </c>
      <c r="AA13" s="13">
        <v>27</v>
      </c>
      <c r="AB13" s="13">
        <v>28</v>
      </c>
      <c r="AC13" s="13">
        <v>29</v>
      </c>
    </row>
    <row r="14" spans="1:29" s="18" customFormat="1" hidden="1">
      <c r="A14" s="351">
        <v>1</v>
      </c>
      <c r="B14" s="15" t="s">
        <v>9</v>
      </c>
      <c r="C14" s="16">
        <f>C15</f>
        <v>8920</v>
      </c>
      <c r="D14" s="16"/>
      <c r="E14" s="17"/>
      <c r="F14" s="17"/>
      <c r="G14" s="17"/>
      <c r="H14" s="17"/>
      <c r="I14" s="17"/>
      <c r="J14" s="17"/>
      <c r="K14" s="20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24" hidden="1">
      <c r="A15" s="351"/>
      <c r="B15" s="19" t="s">
        <v>10</v>
      </c>
      <c r="C15" s="17">
        <f>SUM(E15:AC15)</f>
        <v>8920</v>
      </c>
      <c r="D15" s="17"/>
      <c r="E15" s="17">
        <v>8482</v>
      </c>
      <c r="F15" s="17"/>
      <c r="G15" s="17"/>
      <c r="H15" s="17"/>
      <c r="I15" s="17"/>
      <c r="J15" s="17"/>
      <c r="K15" s="202"/>
      <c r="L15" s="17"/>
      <c r="M15" s="17"/>
      <c r="N15" s="17">
        <v>438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>
      <c r="A16" s="351">
        <v>2</v>
      </c>
      <c r="B16" s="15" t="s">
        <v>11</v>
      </c>
      <c r="C16" s="16">
        <f>C17</f>
        <v>31741</v>
      </c>
      <c r="D16" s="16"/>
      <c r="E16" s="17"/>
      <c r="F16" s="17"/>
      <c r="G16" s="17"/>
      <c r="H16" s="17"/>
      <c r="I16" s="17"/>
      <c r="J16" s="17"/>
      <c r="K16" s="20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41.25" customHeight="1">
      <c r="A17" s="351"/>
      <c r="B17" s="19" t="s">
        <v>12</v>
      </c>
      <c r="C17" s="17">
        <v>31741</v>
      </c>
      <c r="D17" s="215"/>
      <c r="E17" s="215"/>
      <c r="F17" s="215"/>
      <c r="G17" s="215"/>
      <c r="H17" s="215"/>
      <c r="I17" s="215"/>
      <c r="J17" s="215"/>
      <c r="K17" s="217" t="s">
        <v>231</v>
      </c>
      <c r="L17" s="215"/>
      <c r="M17" s="218" t="s">
        <v>349</v>
      </c>
      <c r="N17" s="215"/>
      <c r="O17" s="215"/>
      <c r="P17" s="215"/>
      <c r="Q17" s="215"/>
      <c r="R17" s="215"/>
      <c r="S17" s="215">
        <v>20000</v>
      </c>
      <c r="T17" s="215"/>
      <c r="U17" s="215"/>
      <c r="V17" s="215">
        <v>1741</v>
      </c>
      <c r="W17" s="215"/>
      <c r="X17" s="215"/>
      <c r="Y17" s="215"/>
      <c r="Z17" s="215"/>
      <c r="AA17" s="215"/>
      <c r="AB17" s="215"/>
      <c r="AC17" s="215"/>
    </row>
    <row r="18" spans="1:29" hidden="1">
      <c r="A18" s="351">
        <v>3</v>
      </c>
      <c r="B18" s="15" t="s">
        <v>13</v>
      </c>
      <c r="C18" s="16">
        <f>C19+C20</f>
        <v>25012</v>
      </c>
      <c r="D18" s="214"/>
      <c r="E18" s="215"/>
      <c r="F18" s="215"/>
      <c r="G18" s="215"/>
      <c r="H18" s="215"/>
      <c r="I18" s="215"/>
      <c r="J18" s="215"/>
      <c r="K18" s="216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</row>
    <row r="19" spans="1:29" hidden="1">
      <c r="A19" s="351"/>
      <c r="B19" s="19" t="s">
        <v>14</v>
      </c>
      <c r="C19" s="17">
        <f>SUM(E19:AC19)</f>
        <v>200</v>
      </c>
      <c r="D19" s="214"/>
      <c r="E19" s="215"/>
      <c r="F19" s="215"/>
      <c r="G19" s="215"/>
      <c r="H19" s="215">
        <v>200</v>
      </c>
      <c r="I19" s="215"/>
      <c r="J19" s="215"/>
      <c r="K19" s="216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:29" ht="24" hidden="1">
      <c r="A20" s="351"/>
      <c r="B20" s="19" t="s">
        <v>12</v>
      </c>
      <c r="C20" s="17">
        <f>SUM(E20:AC20)</f>
        <v>24812</v>
      </c>
      <c r="D20" s="215"/>
      <c r="E20" s="215"/>
      <c r="F20" s="215"/>
      <c r="G20" s="215"/>
      <c r="H20" s="215"/>
      <c r="I20" s="215"/>
      <c r="J20" s="215"/>
      <c r="K20" s="216"/>
      <c r="L20" s="215"/>
      <c r="M20" s="215"/>
      <c r="N20" s="219">
        <v>1800</v>
      </c>
      <c r="O20" s="220"/>
      <c r="P20" s="220"/>
      <c r="Q20" s="220"/>
      <c r="R20" s="220"/>
      <c r="S20" s="215">
        <v>23012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</row>
    <row r="21" spans="1:29">
      <c r="A21" s="351">
        <v>4</v>
      </c>
      <c r="B21" s="15" t="s">
        <v>15</v>
      </c>
      <c r="C21" s="16">
        <f>C23+C22</f>
        <v>17743</v>
      </c>
      <c r="D21" s="214"/>
      <c r="E21" s="215"/>
      <c r="F21" s="215"/>
      <c r="G21" s="215"/>
      <c r="H21" s="215"/>
      <c r="I21" s="215"/>
      <c r="J21" s="215"/>
      <c r="K21" s="216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</row>
    <row r="22" spans="1:29" ht="36.75" customHeight="1">
      <c r="A22" s="351"/>
      <c r="B22" s="19" t="s">
        <v>14</v>
      </c>
      <c r="C22" s="17">
        <v>2700</v>
      </c>
      <c r="D22" s="214"/>
      <c r="E22" s="215"/>
      <c r="F22" s="215"/>
      <c r="G22" s="233" t="s">
        <v>346</v>
      </c>
      <c r="H22" s="233" t="s">
        <v>347</v>
      </c>
      <c r="I22" s="233" t="s">
        <v>345</v>
      </c>
      <c r="J22" s="215"/>
      <c r="K22" s="216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</row>
    <row r="23" spans="1:29" ht="24">
      <c r="A23" s="351"/>
      <c r="B23" s="19" t="s">
        <v>16</v>
      </c>
      <c r="C23" s="17">
        <f>SUM(D23:AC23)</f>
        <v>15043</v>
      </c>
      <c r="D23" s="215">
        <v>1000</v>
      </c>
      <c r="E23" s="215">
        <v>300</v>
      </c>
      <c r="F23" s="215"/>
      <c r="G23" s="215"/>
      <c r="H23" s="215"/>
      <c r="I23" s="215"/>
      <c r="J23" s="215"/>
      <c r="K23" s="216"/>
      <c r="L23" s="215"/>
      <c r="M23" s="215">
        <v>3043</v>
      </c>
      <c r="N23" s="215">
        <v>1200</v>
      </c>
      <c r="O23" s="215"/>
      <c r="P23" s="215">
        <v>1200</v>
      </c>
      <c r="Q23" s="215">
        <v>300</v>
      </c>
      <c r="R23" s="215"/>
      <c r="S23" s="215"/>
      <c r="T23" s="215">
        <v>3000</v>
      </c>
      <c r="U23" s="215"/>
      <c r="V23" s="215"/>
      <c r="W23" s="215"/>
      <c r="X23" s="215"/>
      <c r="Y23" s="215"/>
      <c r="Z23" s="215"/>
      <c r="AA23" s="215">
        <v>1500</v>
      </c>
      <c r="AB23" s="215"/>
      <c r="AC23" s="215">
        <v>3500</v>
      </c>
    </row>
    <row r="24" spans="1:29">
      <c r="A24" s="351">
        <v>5</v>
      </c>
      <c r="B24" s="15" t="s">
        <v>17</v>
      </c>
      <c r="C24" s="16">
        <f>C25+C26</f>
        <v>14538</v>
      </c>
      <c r="D24" s="214"/>
      <c r="E24" s="214"/>
      <c r="F24" s="215"/>
      <c r="G24" s="215"/>
      <c r="H24" s="215"/>
      <c r="I24" s="215"/>
      <c r="J24" s="215"/>
      <c r="K24" s="216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</row>
    <row r="25" spans="1:29" ht="24">
      <c r="A25" s="351"/>
      <c r="B25" s="19" t="s">
        <v>16</v>
      </c>
      <c r="C25" s="17">
        <v>500</v>
      </c>
      <c r="D25" s="215"/>
      <c r="E25" s="215"/>
      <c r="F25" s="215"/>
      <c r="G25" s="215"/>
      <c r="H25" s="215"/>
      <c r="I25" s="215"/>
      <c r="J25" s="215"/>
      <c r="K25" s="216"/>
      <c r="L25" s="215"/>
      <c r="M25" s="215"/>
      <c r="N25" s="215">
        <v>500</v>
      </c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</row>
    <row r="26" spans="1:29" ht="33.75">
      <c r="A26" s="351"/>
      <c r="B26" s="19" t="s">
        <v>18</v>
      </c>
      <c r="C26" s="17">
        <v>14038</v>
      </c>
      <c r="D26" s="215"/>
      <c r="E26" s="215"/>
      <c r="F26" s="215"/>
      <c r="G26" s="221" t="s">
        <v>230</v>
      </c>
      <c r="H26" s="221" t="s">
        <v>348</v>
      </c>
      <c r="I26" s="221" t="s">
        <v>229</v>
      </c>
      <c r="J26" s="221">
        <v>500</v>
      </c>
      <c r="K26" s="222"/>
      <c r="L26" s="215"/>
      <c r="M26" s="215"/>
      <c r="N26" s="215"/>
      <c r="O26" s="215"/>
      <c r="P26" s="215"/>
      <c r="Q26" s="215"/>
      <c r="R26" s="215"/>
      <c r="S26" s="215">
        <v>12138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</row>
    <row r="27" spans="1:29">
      <c r="A27" s="351">
        <v>6</v>
      </c>
      <c r="B27" s="15" t="s">
        <v>19</v>
      </c>
      <c r="C27" s="16">
        <f>C28+C29</f>
        <v>13871</v>
      </c>
      <c r="D27" s="214"/>
      <c r="E27" s="215"/>
      <c r="F27" s="215"/>
      <c r="G27" s="215"/>
      <c r="H27" s="215"/>
      <c r="I27" s="215"/>
      <c r="J27" s="215"/>
      <c r="K27" s="216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</row>
    <row r="28" spans="1:29" ht="33.75">
      <c r="A28" s="351"/>
      <c r="B28" s="19" t="s">
        <v>14</v>
      </c>
      <c r="C28" s="17">
        <v>1300</v>
      </c>
      <c r="D28" s="215"/>
      <c r="E28" s="215"/>
      <c r="F28" s="215"/>
      <c r="G28" s="221" t="s">
        <v>234</v>
      </c>
      <c r="H28" s="221" t="s">
        <v>235</v>
      </c>
      <c r="I28" s="221" t="s">
        <v>236</v>
      </c>
      <c r="J28" s="215"/>
      <c r="K28" s="216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21"/>
      <c r="Z28" s="221"/>
      <c r="AA28" s="215"/>
      <c r="AB28" s="215"/>
      <c r="AC28" s="215"/>
    </row>
    <row r="29" spans="1:29" ht="37.5" customHeight="1">
      <c r="A29" s="351"/>
      <c r="B29" s="19" t="s">
        <v>20</v>
      </c>
      <c r="C29" s="17">
        <v>12571</v>
      </c>
      <c r="D29" s="215"/>
      <c r="E29" s="215"/>
      <c r="F29" s="215"/>
      <c r="G29" s="215"/>
      <c r="H29" s="215"/>
      <c r="I29" s="215"/>
      <c r="J29" s="215"/>
      <c r="K29" s="223" t="s">
        <v>232</v>
      </c>
      <c r="L29" s="224"/>
      <c r="M29" s="221" t="s">
        <v>233</v>
      </c>
      <c r="N29" s="215">
        <v>600</v>
      </c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21"/>
      <c r="Z29" s="221"/>
      <c r="AA29" s="215">
        <v>500</v>
      </c>
      <c r="AB29" s="215">
        <v>500</v>
      </c>
      <c r="AC29" s="215">
        <v>8471</v>
      </c>
    </row>
    <row r="30" spans="1:29" s="18" customFormat="1" ht="18.75" hidden="1" customHeight="1">
      <c r="A30" s="351">
        <v>7</v>
      </c>
      <c r="B30" s="15" t="s">
        <v>21</v>
      </c>
      <c r="C30" s="16">
        <f>C31+C32</f>
        <v>14252</v>
      </c>
      <c r="D30" s="214"/>
      <c r="E30" s="215"/>
      <c r="F30" s="215"/>
      <c r="G30" s="215"/>
      <c r="H30" s="215"/>
      <c r="I30" s="215"/>
      <c r="J30" s="215"/>
      <c r="K30" s="216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</row>
    <row r="31" spans="1:29" s="18" customFormat="1" ht="16.5" hidden="1" customHeight="1">
      <c r="A31" s="351"/>
      <c r="B31" s="19" t="s">
        <v>14</v>
      </c>
      <c r="C31" s="17">
        <f>SUM(E31:AC31)</f>
        <v>2100</v>
      </c>
      <c r="D31" s="214"/>
      <c r="E31" s="215"/>
      <c r="F31" s="215"/>
      <c r="G31" s="215">
        <v>400</v>
      </c>
      <c r="H31" s="215">
        <v>100</v>
      </c>
      <c r="I31" s="215">
        <v>925</v>
      </c>
      <c r="J31" s="215"/>
      <c r="K31" s="216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>
        <v>675</v>
      </c>
      <c r="W31" s="215"/>
      <c r="X31" s="215"/>
      <c r="Y31" s="215"/>
      <c r="Z31" s="215"/>
      <c r="AA31" s="215"/>
      <c r="AB31" s="215"/>
      <c r="AC31" s="215"/>
    </row>
    <row r="32" spans="1:29" s="18" customFormat="1" ht="38.25" hidden="1" customHeight="1">
      <c r="A32" s="351"/>
      <c r="B32" s="19" t="s">
        <v>22</v>
      </c>
      <c r="C32" s="17">
        <v>12152</v>
      </c>
      <c r="D32" s="215"/>
      <c r="E32" s="215"/>
      <c r="F32" s="215"/>
      <c r="G32" s="215"/>
      <c r="H32" s="215"/>
      <c r="I32" s="215"/>
      <c r="J32" s="215"/>
      <c r="K32" s="216"/>
      <c r="L32" s="215"/>
      <c r="M32" s="215"/>
      <c r="N32" s="215">
        <v>1300</v>
      </c>
      <c r="O32" s="215"/>
      <c r="P32" s="215">
        <v>1200</v>
      </c>
      <c r="Q32" s="215">
        <v>300</v>
      </c>
      <c r="R32" s="215"/>
      <c r="S32" s="215"/>
      <c r="T32" s="215"/>
      <c r="U32" s="225" t="s">
        <v>47</v>
      </c>
      <c r="V32" s="215">
        <v>3000</v>
      </c>
      <c r="W32" s="218">
        <v>1452</v>
      </c>
      <c r="X32" s="215"/>
      <c r="Y32" s="215"/>
      <c r="Z32" s="215"/>
      <c r="AA32" s="215"/>
      <c r="AB32" s="215"/>
      <c r="AC32" s="218"/>
    </row>
    <row r="33" spans="1:29" hidden="1">
      <c r="A33" s="354" t="s">
        <v>5</v>
      </c>
      <c r="B33" s="355" t="s">
        <v>6</v>
      </c>
      <c r="C33" s="356" t="s">
        <v>7</v>
      </c>
      <c r="D33" s="357" t="s">
        <v>8</v>
      </c>
      <c r="E33" s="358"/>
      <c r="F33" s="358"/>
      <c r="G33" s="358"/>
      <c r="H33" s="358"/>
      <c r="I33" s="358"/>
      <c r="J33" s="358"/>
      <c r="K33" s="359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</row>
    <row r="34" spans="1:29" hidden="1">
      <c r="A34" s="354"/>
      <c r="B34" s="355"/>
      <c r="C34" s="355"/>
      <c r="D34" s="352"/>
      <c r="E34" s="347"/>
      <c r="F34" s="348"/>
      <c r="G34" s="341">
        <v>750</v>
      </c>
      <c r="H34" s="350"/>
      <c r="I34" s="350"/>
      <c r="J34" s="350"/>
      <c r="K34" s="336">
        <v>754</v>
      </c>
      <c r="L34" s="337"/>
      <c r="M34" s="338"/>
      <c r="N34" s="341">
        <v>900</v>
      </c>
      <c r="O34" s="352"/>
      <c r="P34" s="352"/>
      <c r="Q34" s="352"/>
      <c r="R34" s="350"/>
      <c r="S34" s="350"/>
      <c r="T34" s="350"/>
      <c r="U34" s="344"/>
      <c r="V34" s="341">
        <v>921</v>
      </c>
      <c r="W34" s="352"/>
      <c r="X34" s="352"/>
      <c r="Y34" s="347"/>
      <c r="Z34" s="347"/>
      <c r="AA34" s="346">
        <v>926</v>
      </c>
      <c r="AB34" s="346"/>
      <c r="AC34" s="346"/>
    </row>
    <row r="35" spans="1:29" hidden="1">
      <c r="A35" s="354"/>
      <c r="B35" s="355"/>
      <c r="C35" s="355"/>
      <c r="D35" s="353">
        <v>60016</v>
      </c>
      <c r="E35" s="350"/>
      <c r="F35" s="344"/>
      <c r="G35" s="341">
        <v>75075</v>
      </c>
      <c r="H35" s="350"/>
      <c r="I35" s="344"/>
      <c r="J35" s="226">
        <v>75095</v>
      </c>
      <c r="K35" s="336">
        <v>75412</v>
      </c>
      <c r="L35" s="337"/>
      <c r="M35" s="338"/>
      <c r="N35" s="346">
        <v>90003</v>
      </c>
      <c r="O35" s="346"/>
      <c r="P35" s="341">
        <v>90004</v>
      </c>
      <c r="Q35" s="344"/>
      <c r="R35" s="347">
        <v>90015</v>
      </c>
      <c r="S35" s="348"/>
      <c r="T35" s="208">
        <v>90017</v>
      </c>
      <c r="U35" s="227">
        <v>90095</v>
      </c>
      <c r="V35" s="341">
        <v>92109</v>
      </c>
      <c r="W35" s="344"/>
      <c r="X35" s="349">
        <v>92195</v>
      </c>
      <c r="Y35" s="350"/>
      <c r="Z35" s="344"/>
      <c r="AA35" s="346">
        <v>92695</v>
      </c>
      <c r="AB35" s="346"/>
      <c r="AC35" s="346"/>
    </row>
    <row r="36" spans="1:29" hidden="1">
      <c r="A36" s="354"/>
      <c r="B36" s="355"/>
      <c r="C36" s="355"/>
      <c r="D36" s="13">
        <v>4210</v>
      </c>
      <c r="E36" s="13">
        <v>4270</v>
      </c>
      <c r="F36" s="210">
        <v>6050</v>
      </c>
      <c r="G36" s="210">
        <v>4190</v>
      </c>
      <c r="H36" s="210">
        <v>4210</v>
      </c>
      <c r="I36" s="210">
        <v>4300</v>
      </c>
      <c r="J36" s="210">
        <v>4260</v>
      </c>
      <c r="K36" s="211">
        <v>4210</v>
      </c>
      <c r="L36" s="212">
        <v>4270</v>
      </c>
      <c r="M36" s="212">
        <v>6060</v>
      </c>
      <c r="N36" s="212">
        <v>4210</v>
      </c>
      <c r="O36" s="212">
        <v>4300</v>
      </c>
      <c r="P36" s="212">
        <v>4210</v>
      </c>
      <c r="Q36" s="213">
        <v>4300</v>
      </c>
      <c r="R36" s="212">
        <v>4300</v>
      </c>
      <c r="S36" s="212">
        <v>6050</v>
      </c>
      <c r="T36" s="212">
        <v>6210</v>
      </c>
      <c r="U36" s="212">
        <v>4300</v>
      </c>
      <c r="V36" s="210">
        <v>4210</v>
      </c>
      <c r="W36" s="210">
        <v>4270</v>
      </c>
      <c r="X36" s="210">
        <v>4190</v>
      </c>
      <c r="Y36" s="212">
        <v>4210</v>
      </c>
      <c r="Z36" s="212">
        <v>4300</v>
      </c>
      <c r="AA36" s="212">
        <v>4210</v>
      </c>
      <c r="AB36" s="212">
        <v>4300</v>
      </c>
      <c r="AC36" s="212">
        <v>6050</v>
      </c>
    </row>
    <row r="37" spans="1:29" s="14" customFormat="1" ht="11.25" hidden="1">
      <c r="A37" s="13">
        <v>1</v>
      </c>
      <c r="B37" s="13">
        <v>2</v>
      </c>
      <c r="C37" s="13">
        <v>3</v>
      </c>
      <c r="D37" s="13">
        <v>4</v>
      </c>
      <c r="E37" s="13">
        <v>5</v>
      </c>
      <c r="F37" s="13">
        <v>6</v>
      </c>
      <c r="G37" s="13">
        <v>7</v>
      </c>
      <c r="H37" s="13">
        <v>8</v>
      </c>
      <c r="I37" s="13">
        <v>9</v>
      </c>
      <c r="J37" s="13">
        <v>10</v>
      </c>
      <c r="K37" s="201"/>
      <c r="L37" s="13">
        <v>11</v>
      </c>
      <c r="M37" s="13">
        <v>12</v>
      </c>
      <c r="N37" s="13">
        <v>13</v>
      </c>
      <c r="O37" s="13">
        <v>14</v>
      </c>
      <c r="P37" s="13">
        <v>15</v>
      </c>
      <c r="Q37" s="13">
        <v>16</v>
      </c>
      <c r="R37" s="13">
        <v>17</v>
      </c>
      <c r="S37" s="13">
        <v>18</v>
      </c>
      <c r="T37" s="13">
        <v>19</v>
      </c>
      <c r="U37" s="13">
        <v>20</v>
      </c>
      <c r="V37" s="13">
        <v>21</v>
      </c>
      <c r="W37" s="13">
        <v>22</v>
      </c>
      <c r="X37" s="13">
        <v>23</v>
      </c>
      <c r="Y37" s="13">
        <v>24</v>
      </c>
      <c r="Z37" s="13">
        <v>25</v>
      </c>
      <c r="AA37" s="13">
        <v>26</v>
      </c>
      <c r="AB37" s="13">
        <v>27</v>
      </c>
      <c r="AC37" s="13">
        <v>28</v>
      </c>
    </row>
    <row r="38" spans="1:29" hidden="1">
      <c r="A38" s="351">
        <v>8</v>
      </c>
      <c r="B38" s="15" t="s">
        <v>23</v>
      </c>
      <c r="C38" s="16">
        <f>C39+C40</f>
        <v>18410</v>
      </c>
      <c r="D38" s="214"/>
      <c r="E38" s="215"/>
      <c r="F38" s="215"/>
      <c r="G38" s="215"/>
      <c r="H38" s="215"/>
      <c r="I38" s="215"/>
      <c r="J38" s="215"/>
      <c r="K38" s="216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</row>
    <row r="39" spans="1:29" hidden="1">
      <c r="A39" s="351"/>
      <c r="B39" s="19" t="s">
        <v>14</v>
      </c>
      <c r="C39" s="17">
        <f>SUM(E39:AC39)</f>
        <v>1800</v>
      </c>
      <c r="D39" s="215"/>
      <c r="E39" s="215"/>
      <c r="F39" s="215"/>
      <c r="G39" s="215">
        <v>400</v>
      </c>
      <c r="H39" s="215">
        <v>200</v>
      </c>
      <c r="I39" s="215">
        <v>900</v>
      </c>
      <c r="J39" s="215"/>
      <c r="K39" s="216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>
        <v>300</v>
      </c>
      <c r="W39" s="215"/>
      <c r="X39" s="215"/>
      <c r="Y39" s="228"/>
      <c r="Z39" s="228"/>
      <c r="AA39" s="215"/>
      <c r="AB39" s="215"/>
      <c r="AC39" s="215"/>
    </row>
    <row r="40" spans="1:29" ht="24" hidden="1">
      <c r="A40" s="351"/>
      <c r="B40" s="19" t="s">
        <v>20</v>
      </c>
      <c r="C40" s="17">
        <f>SUM(D40:AC40)</f>
        <v>16610</v>
      </c>
      <c r="D40" s="215"/>
      <c r="E40" s="215"/>
      <c r="F40" s="215"/>
      <c r="G40" s="215"/>
      <c r="H40" s="215"/>
      <c r="I40" s="215"/>
      <c r="J40" s="215"/>
      <c r="K40" s="216"/>
      <c r="L40" s="215"/>
      <c r="M40" s="215"/>
      <c r="N40" s="215"/>
      <c r="O40" s="215"/>
      <c r="P40" s="215">
        <v>200</v>
      </c>
      <c r="Q40" s="215"/>
      <c r="R40" s="215"/>
      <c r="S40" s="215">
        <v>7974</v>
      </c>
      <c r="T40" s="215">
        <v>6236</v>
      </c>
      <c r="U40" s="215"/>
      <c r="V40" s="215"/>
      <c r="W40" s="215"/>
      <c r="X40" s="215"/>
      <c r="Y40" s="215"/>
      <c r="Z40" s="215"/>
      <c r="AA40" s="215">
        <v>2200</v>
      </c>
      <c r="AB40" s="215"/>
      <c r="AC40" s="215"/>
    </row>
    <row r="41" spans="1:29" hidden="1">
      <c r="A41" s="360">
        <v>9</v>
      </c>
      <c r="B41" s="15" t="s">
        <v>24</v>
      </c>
      <c r="C41" s="48">
        <f>C42+C43+C44</f>
        <v>12030</v>
      </c>
      <c r="D41" s="214"/>
      <c r="E41" s="215"/>
      <c r="F41" s="215"/>
      <c r="G41" s="215"/>
      <c r="H41" s="215"/>
      <c r="I41" s="215"/>
      <c r="J41" s="215"/>
      <c r="K41" s="216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</row>
    <row r="42" spans="1:29" ht="24" hidden="1">
      <c r="A42" s="361"/>
      <c r="B42" s="20" t="s">
        <v>16</v>
      </c>
      <c r="C42" s="17">
        <f>SUM(E42:AC42)</f>
        <v>450</v>
      </c>
      <c r="D42" s="215"/>
      <c r="E42" s="215"/>
      <c r="F42" s="215"/>
      <c r="G42" s="215"/>
      <c r="H42" s="215"/>
      <c r="I42" s="215"/>
      <c r="J42" s="215"/>
      <c r="K42" s="216"/>
      <c r="L42" s="215"/>
      <c r="M42" s="215"/>
      <c r="N42" s="215">
        <v>450</v>
      </c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</row>
    <row r="43" spans="1:29" hidden="1">
      <c r="A43" s="362"/>
      <c r="B43" s="20" t="s">
        <v>25</v>
      </c>
      <c r="C43" s="17">
        <f>SUM(E43:AC43)</f>
        <v>11080</v>
      </c>
      <c r="D43" s="215"/>
      <c r="E43" s="215"/>
      <c r="F43" s="215">
        <v>11080</v>
      </c>
      <c r="G43" s="215"/>
      <c r="H43" s="215"/>
      <c r="I43" s="215"/>
      <c r="J43" s="215"/>
      <c r="K43" s="216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29"/>
      <c r="AC43" s="215"/>
    </row>
    <row r="44" spans="1:29" ht="35.25" hidden="1" customHeight="1">
      <c r="A44" s="21"/>
      <c r="B44" s="22" t="s">
        <v>26</v>
      </c>
      <c r="C44" s="17">
        <f>500</f>
        <v>500</v>
      </c>
      <c r="D44" s="215"/>
      <c r="E44" s="215"/>
      <c r="F44" s="215"/>
      <c r="G44" s="218"/>
      <c r="H44" s="224">
        <v>200</v>
      </c>
      <c r="I44" s="221" t="s">
        <v>229</v>
      </c>
      <c r="J44" s="215"/>
      <c r="K44" s="216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29"/>
      <c r="AC44" s="215"/>
    </row>
    <row r="45" spans="1:29">
      <c r="A45" s="363">
        <v>10</v>
      </c>
      <c r="B45" s="23" t="s">
        <v>27</v>
      </c>
      <c r="C45" s="16">
        <f>C46+C47</f>
        <v>15839</v>
      </c>
      <c r="D45" s="214"/>
      <c r="E45" s="215"/>
      <c r="F45" s="230"/>
      <c r="G45" s="230"/>
      <c r="H45" s="230"/>
      <c r="I45" s="230"/>
      <c r="J45" s="230"/>
      <c r="K45" s="231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10"/>
      <c r="W45" s="210"/>
      <c r="X45" s="210"/>
      <c r="Y45" s="230"/>
      <c r="Z45" s="230"/>
      <c r="AA45" s="230"/>
      <c r="AB45" s="232"/>
      <c r="AC45" s="210"/>
    </row>
    <row r="46" spans="1:29" s="18" customFormat="1" ht="33.75">
      <c r="A46" s="364"/>
      <c r="B46" s="203" t="s">
        <v>18</v>
      </c>
      <c r="C46" s="17">
        <v>3000</v>
      </c>
      <c r="D46" s="215"/>
      <c r="E46" s="215"/>
      <c r="F46" s="230"/>
      <c r="G46" s="221" t="s">
        <v>318</v>
      </c>
      <c r="H46" s="221" t="s">
        <v>237</v>
      </c>
      <c r="I46" s="221" t="s">
        <v>238</v>
      </c>
      <c r="J46" s="230"/>
      <c r="K46" s="231"/>
      <c r="L46" s="230"/>
      <c r="M46" s="219"/>
      <c r="N46" s="219"/>
      <c r="O46" s="230"/>
      <c r="P46" s="230"/>
      <c r="Q46" s="230"/>
      <c r="R46" s="230"/>
      <c r="S46" s="230"/>
      <c r="T46" s="230"/>
      <c r="U46" s="230"/>
      <c r="V46" s="210"/>
      <c r="W46" s="210"/>
      <c r="X46" s="230">
        <v>300</v>
      </c>
      <c r="Y46" s="219">
        <v>500</v>
      </c>
      <c r="Z46" s="219">
        <v>700</v>
      </c>
      <c r="AA46" s="230"/>
      <c r="AB46" s="232"/>
      <c r="AC46" s="210"/>
    </row>
    <row r="47" spans="1:29" s="18" customFormat="1" ht="37.5" customHeight="1">
      <c r="A47" s="364"/>
      <c r="B47" s="22" t="s">
        <v>28</v>
      </c>
      <c r="C47" s="17">
        <v>12839</v>
      </c>
      <c r="D47" s="215"/>
      <c r="E47" s="215">
        <v>8500</v>
      </c>
      <c r="F47" s="230"/>
      <c r="G47" s="230"/>
      <c r="H47" s="230"/>
      <c r="I47" s="230"/>
      <c r="J47" s="230"/>
      <c r="K47" s="223" t="s">
        <v>232</v>
      </c>
      <c r="L47" s="224"/>
      <c r="M47" s="221" t="s">
        <v>233</v>
      </c>
      <c r="N47" s="230">
        <v>1000</v>
      </c>
      <c r="O47" s="230"/>
      <c r="P47" s="230"/>
      <c r="Q47" s="230"/>
      <c r="R47" s="230"/>
      <c r="S47" s="230"/>
      <c r="T47" s="230"/>
      <c r="U47" s="230"/>
      <c r="V47" s="210">
        <v>839</v>
      </c>
      <c r="W47" s="210"/>
      <c r="X47" s="210"/>
      <c r="Y47" s="218"/>
      <c r="Z47" s="218"/>
      <c r="AA47" s="230"/>
      <c r="AB47" s="232"/>
      <c r="AC47" s="210"/>
    </row>
    <row r="48" spans="1:29" s="18" customFormat="1" hidden="1">
      <c r="A48" s="351">
        <v>11</v>
      </c>
      <c r="B48" s="15" t="s">
        <v>29</v>
      </c>
      <c r="C48" s="16">
        <f>C49+C50</f>
        <v>31741</v>
      </c>
      <c r="D48" s="214"/>
      <c r="E48" s="215"/>
      <c r="F48" s="215"/>
      <c r="G48" s="215"/>
      <c r="H48" s="215"/>
      <c r="I48" s="215"/>
      <c r="J48" s="215"/>
      <c r="K48" s="216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</row>
    <row r="49" spans="1:30" ht="42.75" hidden="1" customHeight="1">
      <c r="A49" s="351"/>
      <c r="B49" s="24" t="s">
        <v>14</v>
      </c>
      <c r="C49" s="17">
        <v>5600</v>
      </c>
      <c r="D49" s="215"/>
      <c r="E49" s="215"/>
      <c r="F49" s="215"/>
      <c r="G49" s="215"/>
      <c r="H49" s="233">
        <v>1398</v>
      </c>
      <c r="I49" s="233">
        <v>1702</v>
      </c>
      <c r="J49" s="215"/>
      <c r="K49" s="216"/>
      <c r="L49" s="215"/>
      <c r="M49" s="215"/>
      <c r="N49" s="233">
        <v>255</v>
      </c>
      <c r="O49" s="233">
        <v>1255</v>
      </c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>
        <v>500</v>
      </c>
      <c r="AB49" s="215">
        <v>500</v>
      </c>
      <c r="AC49" s="215"/>
    </row>
    <row r="50" spans="1:30" ht="24" hidden="1">
      <c r="A50" s="351"/>
      <c r="B50" s="25" t="s">
        <v>12</v>
      </c>
      <c r="C50" s="17">
        <f>SUM(D50:AC50)</f>
        <v>26141</v>
      </c>
      <c r="D50" s="215">
        <v>1000</v>
      </c>
      <c r="E50" s="215"/>
      <c r="F50" s="215"/>
      <c r="G50" s="215"/>
      <c r="H50" s="215"/>
      <c r="I50" s="215"/>
      <c r="J50" s="215"/>
      <c r="K50" s="216"/>
      <c r="L50" s="215"/>
      <c r="M50" s="215"/>
      <c r="N50" s="218">
        <v>2700</v>
      </c>
      <c r="O50" s="234">
        <v>300</v>
      </c>
      <c r="P50" s="234">
        <v>9141</v>
      </c>
      <c r="Q50" s="234"/>
      <c r="R50" s="235"/>
      <c r="S50" s="235"/>
      <c r="T50" s="235"/>
      <c r="U50" s="235"/>
      <c r="V50" s="215">
        <v>1500</v>
      </c>
      <c r="W50" s="215">
        <v>1500</v>
      </c>
      <c r="X50" s="215"/>
      <c r="Y50" s="236"/>
      <c r="Z50" s="236"/>
      <c r="AA50" s="215"/>
      <c r="AB50" s="215"/>
      <c r="AC50" s="215">
        <v>10000</v>
      </c>
    </row>
    <row r="51" spans="1:30">
      <c r="A51" s="351">
        <v>12</v>
      </c>
      <c r="B51" s="15" t="s">
        <v>30</v>
      </c>
      <c r="C51" s="16">
        <f>C52</f>
        <v>16220</v>
      </c>
      <c r="D51" s="214"/>
      <c r="E51" s="215"/>
      <c r="F51" s="215"/>
      <c r="G51" s="215"/>
      <c r="H51" s="215"/>
      <c r="I51" s="215"/>
      <c r="J51" s="215"/>
      <c r="K51" s="216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</row>
    <row r="52" spans="1:30" ht="36.75" customHeight="1">
      <c r="A52" s="351"/>
      <c r="B52" s="25" t="s">
        <v>31</v>
      </c>
      <c r="C52" s="17">
        <v>16220</v>
      </c>
      <c r="D52" s="215"/>
      <c r="E52" s="215"/>
      <c r="F52" s="215"/>
      <c r="G52" s="215"/>
      <c r="H52" s="218" t="s">
        <v>352</v>
      </c>
      <c r="I52" s="218" t="s">
        <v>353</v>
      </c>
      <c r="J52" s="215"/>
      <c r="K52" s="216"/>
      <c r="L52" s="215">
        <v>8720</v>
      </c>
      <c r="M52" s="215"/>
      <c r="N52" s="215">
        <v>1000</v>
      </c>
      <c r="O52" s="215"/>
      <c r="P52" s="215"/>
      <c r="Q52" s="215"/>
      <c r="R52" s="215">
        <v>3000</v>
      </c>
      <c r="S52" s="215"/>
      <c r="T52" s="215"/>
      <c r="U52" s="215"/>
      <c r="V52" s="215"/>
      <c r="W52" s="215"/>
      <c r="X52" s="215"/>
      <c r="Y52" s="221"/>
      <c r="Z52" s="221"/>
      <c r="AA52" s="215">
        <v>1000</v>
      </c>
      <c r="AB52" s="215"/>
      <c r="AC52" s="215"/>
    </row>
    <row r="53" spans="1:30" s="193" customFormat="1" ht="18" customHeight="1">
      <c r="A53" s="194"/>
      <c r="B53" s="195">
        <v>220317</v>
      </c>
      <c r="C53" s="196">
        <f>C14+C16+C18+C21+C24+C27+C30+C38+C41+C45+C48+C51</f>
        <v>220317</v>
      </c>
      <c r="D53" s="237">
        <v>2000</v>
      </c>
      <c r="E53" s="237">
        <v>17282</v>
      </c>
      <c r="F53" s="237">
        <v>11080</v>
      </c>
      <c r="G53" s="237">
        <v>2700</v>
      </c>
      <c r="H53" s="237">
        <v>5998</v>
      </c>
      <c r="I53" s="237">
        <v>7427</v>
      </c>
      <c r="J53" s="237">
        <v>500</v>
      </c>
      <c r="K53" s="237">
        <v>0</v>
      </c>
      <c r="L53" s="237">
        <v>8720</v>
      </c>
      <c r="M53" s="237">
        <v>18043</v>
      </c>
      <c r="N53" s="237">
        <v>11233</v>
      </c>
      <c r="O53" s="237">
        <v>1555</v>
      </c>
      <c r="P53" s="237">
        <v>11741</v>
      </c>
      <c r="Q53" s="237">
        <v>600</v>
      </c>
      <c r="R53" s="237">
        <v>3000</v>
      </c>
      <c r="S53" s="237">
        <v>63124</v>
      </c>
      <c r="T53" s="237">
        <v>9236</v>
      </c>
      <c r="U53" s="237">
        <v>4900</v>
      </c>
      <c r="V53" s="237">
        <v>8055</v>
      </c>
      <c r="W53" s="237">
        <v>2952</v>
      </c>
      <c r="X53" s="237">
        <v>300</v>
      </c>
      <c r="Y53" s="237">
        <v>500</v>
      </c>
      <c r="Z53" s="237">
        <v>700</v>
      </c>
      <c r="AA53" s="237">
        <v>5700</v>
      </c>
      <c r="AB53" s="237">
        <v>1000</v>
      </c>
      <c r="AC53" s="237">
        <v>21971</v>
      </c>
      <c r="AD53" s="192"/>
    </row>
    <row r="54" spans="1:30" ht="19.5" customHeight="1">
      <c r="B54" s="197" t="s">
        <v>33</v>
      </c>
      <c r="C54" s="198" t="s">
        <v>32</v>
      </c>
      <c r="D54" s="198"/>
      <c r="E54" s="198"/>
      <c r="F54" s="198"/>
      <c r="G54" s="198">
        <v>-1690</v>
      </c>
      <c r="H54" s="198">
        <v>-72</v>
      </c>
      <c r="I54" s="198">
        <v>1762</v>
      </c>
      <c r="J54" s="198"/>
      <c r="K54" s="198">
        <v>7000</v>
      </c>
      <c r="L54" s="199"/>
      <c r="M54" s="199">
        <v>-7000</v>
      </c>
      <c r="N54" s="199"/>
      <c r="O54" s="199"/>
      <c r="P54" s="199"/>
      <c r="Q54" s="199"/>
      <c r="R54" s="199"/>
      <c r="S54" s="199"/>
      <c r="T54" s="199"/>
      <c r="U54" s="198"/>
      <c r="V54" s="200"/>
      <c r="W54" s="200"/>
      <c r="X54" s="200"/>
      <c r="Y54" s="200"/>
      <c r="Z54" s="200"/>
      <c r="AA54" s="199"/>
      <c r="AB54" s="199"/>
      <c r="AC54" s="198"/>
      <c r="AD54" s="192"/>
    </row>
    <row r="55" spans="1:30" ht="18" customHeight="1">
      <c r="B55" s="197" t="s">
        <v>3</v>
      </c>
      <c r="C55" s="198"/>
      <c r="D55" s="198">
        <f t="shared" ref="D55:AC55" si="0">D53+D54</f>
        <v>2000</v>
      </c>
      <c r="E55" s="198">
        <f t="shared" si="0"/>
        <v>17282</v>
      </c>
      <c r="F55" s="198">
        <f t="shared" si="0"/>
        <v>11080</v>
      </c>
      <c r="G55" s="198">
        <f t="shared" si="0"/>
        <v>1010</v>
      </c>
      <c r="H55" s="198">
        <f t="shared" si="0"/>
        <v>5926</v>
      </c>
      <c r="I55" s="198">
        <f t="shared" si="0"/>
        <v>9189</v>
      </c>
      <c r="J55" s="198">
        <f t="shared" si="0"/>
        <v>500</v>
      </c>
      <c r="K55" s="198">
        <f t="shared" si="0"/>
        <v>7000</v>
      </c>
      <c r="L55" s="198">
        <f t="shared" si="0"/>
        <v>8720</v>
      </c>
      <c r="M55" s="198">
        <f t="shared" si="0"/>
        <v>11043</v>
      </c>
      <c r="N55" s="198">
        <f t="shared" si="0"/>
        <v>11233</v>
      </c>
      <c r="O55" s="198">
        <f t="shared" si="0"/>
        <v>1555</v>
      </c>
      <c r="P55" s="198">
        <f t="shared" si="0"/>
        <v>11741</v>
      </c>
      <c r="Q55" s="198">
        <f t="shared" si="0"/>
        <v>600</v>
      </c>
      <c r="R55" s="198">
        <f t="shared" si="0"/>
        <v>3000</v>
      </c>
      <c r="S55" s="198">
        <f t="shared" si="0"/>
        <v>63124</v>
      </c>
      <c r="T55" s="198">
        <f t="shared" si="0"/>
        <v>9236</v>
      </c>
      <c r="U55" s="198">
        <f t="shared" si="0"/>
        <v>4900</v>
      </c>
      <c r="V55" s="198">
        <f t="shared" si="0"/>
        <v>8055</v>
      </c>
      <c r="W55" s="198">
        <f t="shared" si="0"/>
        <v>2952</v>
      </c>
      <c r="X55" s="198">
        <f t="shared" si="0"/>
        <v>300</v>
      </c>
      <c r="Y55" s="198">
        <f t="shared" si="0"/>
        <v>500</v>
      </c>
      <c r="Z55" s="198">
        <f t="shared" si="0"/>
        <v>700</v>
      </c>
      <c r="AA55" s="198">
        <f t="shared" si="0"/>
        <v>5700</v>
      </c>
      <c r="AB55" s="198">
        <f t="shared" si="0"/>
        <v>1000</v>
      </c>
      <c r="AC55" s="198">
        <f t="shared" si="0"/>
        <v>21971</v>
      </c>
      <c r="AD55" s="192"/>
    </row>
    <row r="56" spans="1:30">
      <c r="V56" s="26"/>
      <c r="W56" s="26"/>
      <c r="X56" s="26"/>
      <c r="Y56" s="27"/>
      <c r="Z56" s="27"/>
    </row>
    <row r="57" spans="1:30">
      <c r="A57" s="18"/>
      <c r="B57" s="2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9"/>
      <c r="Z57" s="29"/>
      <c r="AA57" s="18"/>
      <c r="AB57" s="18"/>
      <c r="AC57" s="18"/>
    </row>
    <row r="58" spans="1:30" s="18" customFormat="1" ht="15">
      <c r="A58" s="8"/>
      <c r="B58" s="9"/>
      <c r="C58" s="10"/>
      <c r="D58" s="10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6" t="s">
        <v>42</v>
      </c>
      <c r="W58" s="36"/>
      <c r="X58" s="37"/>
      <c r="Y58" s="27"/>
      <c r="Z58" s="29"/>
      <c r="AA58" s="11"/>
      <c r="AB58" s="11"/>
      <c r="AC58" s="11"/>
    </row>
    <row r="59" spans="1:30" ht="15" customHeight="1">
      <c r="N59" s="30"/>
      <c r="O59" s="30"/>
      <c r="P59" s="30"/>
      <c r="Q59" s="30"/>
      <c r="R59" s="30"/>
      <c r="S59" s="30"/>
      <c r="T59" s="30"/>
      <c r="U59" s="30"/>
      <c r="V59" s="36"/>
      <c r="W59" s="36"/>
      <c r="X59" s="36"/>
      <c r="Y59" s="47"/>
      <c r="Z59" s="30"/>
    </row>
    <row r="60" spans="1:30" ht="15">
      <c r="V60" s="36" t="s">
        <v>41</v>
      </c>
      <c r="W60" s="36"/>
      <c r="X60" s="36"/>
      <c r="Y60" s="26"/>
    </row>
    <row r="61" spans="1:30">
      <c r="E61" s="31"/>
    </row>
  </sheetData>
  <mergeCells count="52">
    <mergeCell ref="B6:AB6"/>
    <mergeCell ref="A9:A12"/>
    <mergeCell ref="B9:B12"/>
    <mergeCell ref="C9:C12"/>
    <mergeCell ref="D9:AC9"/>
    <mergeCell ref="D10:F10"/>
    <mergeCell ref="G10:J10"/>
    <mergeCell ref="V10:Z10"/>
    <mergeCell ref="AA10:AC10"/>
    <mergeCell ref="D11:F11"/>
    <mergeCell ref="G11:I11"/>
    <mergeCell ref="N11:O11"/>
    <mergeCell ref="P11:Q11"/>
    <mergeCell ref="R11:S11"/>
    <mergeCell ref="V11:W11"/>
    <mergeCell ref="X11:Z11"/>
    <mergeCell ref="A48:A50"/>
    <mergeCell ref="A30:A32"/>
    <mergeCell ref="D34:F34"/>
    <mergeCell ref="G34:J34"/>
    <mergeCell ref="A51:A52"/>
    <mergeCell ref="D35:F35"/>
    <mergeCell ref="G35:I35"/>
    <mergeCell ref="A33:A36"/>
    <mergeCell ref="B33:B36"/>
    <mergeCell ref="C33:C36"/>
    <mergeCell ref="D33:AC33"/>
    <mergeCell ref="A38:A40"/>
    <mergeCell ref="A41:A43"/>
    <mergeCell ref="A45:A47"/>
    <mergeCell ref="V34:Z34"/>
    <mergeCell ref="A14:A15"/>
    <mergeCell ref="A16:A17"/>
    <mergeCell ref="A18:A20"/>
    <mergeCell ref="A21:A23"/>
    <mergeCell ref="A24:A26"/>
    <mergeCell ref="K10:M10"/>
    <mergeCell ref="K34:M34"/>
    <mergeCell ref="K35:M35"/>
    <mergeCell ref="A7:AC7"/>
    <mergeCell ref="N10:U10"/>
    <mergeCell ref="AA11:AC11"/>
    <mergeCell ref="AA34:AC34"/>
    <mergeCell ref="R35:S35"/>
    <mergeCell ref="V35:W35"/>
    <mergeCell ref="X35:Z35"/>
    <mergeCell ref="AA35:AC35"/>
    <mergeCell ref="A27:A29"/>
    <mergeCell ref="K11:M11"/>
    <mergeCell ref="N34:U34"/>
    <mergeCell ref="N35:O35"/>
    <mergeCell ref="P35:Q35"/>
  </mergeCells>
  <pageMargins left="0.39370078740157483" right="0.19685039370078741" top="0.74803149606299213" bottom="0.74803149606299213" header="0.31496062992125984" footer="0.31496062992125984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 doch</vt:lpstr>
      <vt:lpstr>2 wydatki</vt:lpstr>
      <vt:lpstr>2a wydatki</vt:lpstr>
      <vt:lpstr>3 zlecone</vt:lpstr>
      <vt:lpstr>4 F sołecki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2016-08-01T08:30:44Z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-960848435</vt:i4>
  </property>
  <property fmtid="{D5CDD505-2E9C-101B-9397-08002B2CF9AE}" pid="3" name="_NewReviewCycle">
    <vt:lpwstr/>
  </property>
</Properties>
</file>