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 activeTab="1"/>
  </bookViews>
  <sheets>
    <sheet name="1 doch" sheetId="1" r:id="rId1"/>
    <sheet name="2 wydatki" sheetId="3" r:id="rId2"/>
    <sheet name="2a majątkowe" sheetId="8" r:id="rId3"/>
    <sheet name="3 zlecone" sheetId="12" r:id="rId4"/>
    <sheet name="4 dotacje" sheetId="14" r:id="rId5"/>
    <sheet name="5 rk dochodów" sheetId="15" r:id="rId6"/>
    <sheet name="6 f soł" sheetId="16" r:id="rId7"/>
  </sheets>
  <calcPr calcId="152511"/>
</workbook>
</file>

<file path=xl/calcChain.xml><?xml version="1.0" encoding="utf-8"?>
<calcChain xmlns="http://schemas.openxmlformats.org/spreadsheetml/2006/main">
  <c r="J85" i="12" l="1"/>
  <c r="I85" i="12"/>
  <c r="G48" i="1"/>
  <c r="G46" i="1"/>
  <c r="G45" i="1"/>
  <c r="G43" i="1"/>
  <c r="G220" i="3" l="1"/>
  <c r="G218" i="3"/>
  <c r="G217" i="3"/>
  <c r="G216" i="3"/>
  <c r="G215" i="3"/>
  <c r="G214" i="3"/>
  <c r="G213" i="3"/>
  <c r="F212" i="3"/>
  <c r="F210" i="3" s="1"/>
  <c r="E212" i="3"/>
  <c r="G211" i="3"/>
  <c r="E210" i="3"/>
  <c r="G212" i="3" l="1"/>
  <c r="G210" i="3" s="1"/>
  <c r="AC55" i="16"/>
  <c r="AB55" i="16"/>
  <c r="AA55" i="16"/>
  <c r="Z55" i="16"/>
  <c r="Y55" i="16"/>
  <c r="X55" i="16"/>
  <c r="W55" i="16"/>
  <c r="V55" i="16"/>
  <c r="U55" i="16"/>
  <c r="T55" i="16"/>
  <c r="S55" i="16"/>
  <c r="R55" i="16"/>
  <c r="Q55" i="16"/>
  <c r="P55" i="16"/>
  <c r="O55" i="16"/>
  <c r="N55" i="16"/>
  <c r="M55" i="16"/>
  <c r="L55" i="16"/>
  <c r="K55" i="16"/>
  <c r="J55" i="16"/>
  <c r="I55" i="16"/>
  <c r="H55" i="16"/>
  <c r="G55" i="16"/>
  <c r="F55" i="16"/>
  <c r="E55" i="16"/>
  <c r="D55" i="16"/>
  <c r="C54" i="16"/>
  <c r="C51" i="16"/>
  <c r="C48" i="16"/>
  <c r="C45" i="16"/>
  <c r="C44" i="16"/>
  <c r="C43" i="16"/>
  <c r="C42" i="16"/>
  <c r="C41" i="16" s="1"/>
  <c r="C40" i="16"/>
  <c r="C38" i="16" s="1"/>
  <c r="C31" i="16"/>
  <c r="C30" i="16" s="1"/>
  <c r="C27" i="16"/>
  <c r="C24" i="16"/>
  <c r="C21" i="16"/>
  <c r="C20" i="16"/>
  <c r="C18" i="16" s="1"/>
  <c r="C19" i="16"/>
  <c r="C16" i="16"/>
  <c r="C15" i="16"/>
  <c r="C14" i="16" s="1"/>
  <c r="AD55" i="16" l="1"/>
  <c r="C55" i="16"/>
  <c r="C53" i="16"/>
  <c r="E38" i="8"/>
  <c r="D38" i="8"/>
  <c r="F37" i="8"/>
  <c r="F38" i="8" s="1"/>
  <c r="H19" i="15" l="1"/>
  <c r="L20" i="15"/>
  <c r="L21" i="15"/>
  <c r="L22" i="15"/>
  <c r="L23" i="15"/>
  <c r="L24" i="15"/>
  <c r="L14" i="15"/>
  <c r="L15" i="15"/>
  <c r="L16" i="15"/>
  <c r="L17" i="15"/>
  <c r="L18" i="15"/>
  <c r="L13" i="15"/>
  <c r="I21" i="15"/>
  <c r="I22" i="15"/>
  <c r="I23" i="15"/>
  <c r="I24" i="15"/>
  <c r="I20" i="15"/>
  <c r="I14" i="15"/>
  <c r="I15" i="15"/>
  <c r="I16" i="15"/>
  <c r="I17" i="15"/>
  <c r="I18" i="15"/>
  <c r="I13" i="15"/>
  <c r="K12" i="15"/>
  <c r="K25" i="15" s="1"/>
  <c r="H12" i="15"/>
  <c r="H25" i="15" s="1"/>
  <c r="J25" i="15"/>
  <c r="J19" i="15"/>
  <c r="G19" i="15"/>
  <c r="J12" i="15"/>
  <c r="G12" i="15"/>
  <c r="G25" i="15" s="1"/>
  <c r="I12" i="15" l="1"/>
  <c r="I19" i="15"/>
  <c r="I25" i="15" s="1"/>
  <c r="L12" i="15"/>
  <c r="L19" i="15"/>
  <c r="L25" i="15" s="1"/>
  <c r="J112" i="12" l="1"/>
  <c r="J111" i="12"/>
  <c r="J110" i="12"/>
  <c r="G109" i="12"/>
  <c r="G108" i="12" s="1"/>
  <c r="I108" i="12"/>
  <c r="H108" i="12"/>
  <c r="J108" i="12" s="1"/>
  <c r="F108" i="12"/>
  <c r="E108" i="12"/>
  <c r="J107" i="12"/>
  <c r="G106" i="12"/>
  <c r="I105" i="12"/>
  <c r="H105" i="12"/>
  <c r="F105" i="12"/>
  <c r="E105" i="12"/>
  <c r="J104" i="12"/>
  <c r="J103" i="12"/>
  <c r="G102" i="12"/>
  <c r="G101" i="12" s="1"/>
  <c r="I101" i="12"/>
  <c r="H101" i="12"/>
  <c r="F101" i="12"/>
  <c r="E101" i="12"/>
  <c r="J100" i="12"/>
  <c r="G99" i="12"/>
  <c r="J98" i="12"/>
  <c r="I98" i="12"/>
  <c r="H98" i="12"/>
  <c r="G98" i="12"/>
  <c r="F98" i="12"/>
  <c r="E98" i="12"/>
  <c r="J97" i="12"/>
  <c r="J96" i="12"/>
  <c r="J95" i="12"/>
  <c r="J94" i="12"/>
  <c r="J93" i="12"/>
  <c r="J92" i="12"/>
  <c r="J91" i="12"/>
  <c r="J90" i="12"/>
  <c r="J89" i="12"/>
  <c r="J88" i="12"/>
  <c r="J87" i="12"/>
  <c r="G86" i="12"/>
  <c r="G85" i="12"/>
  <c r="F85" i="12"/>
  <c r="E85" i="12"/>
  <c r="J84" i="12"/>
  <c r="J83" i="12"/>
  <c r="J82" i="12"/>
  <c r="J81" i="12"/>
  <c r="J80" i="12"/>
  <c r="J79" i="12"/>
  <c r="J78" i="12"/>
  <c r="J77" i="12"/>
  <c r="J76" i="12"/>
  <c r="J75" i="12"/>
  <c r="J72" i="12" s="1"/>
  <c r="J74" i="12"/>
  <c r="G73" i="12"/>
  <c r="G72" i="12" s="1"/>
  <c r="I72" i="12"/>
  <c r="H72" i="12"/>
  <c r="F72" i="12"/>
  <c r="E72" i="12"/>
  <c r="E60" i="12" s="1"/>
  <c r="J71" i="12"/>
  <c r="J70" i="12"/>
  <c r="J69" i="12"/>
  <c r="J68" i="12"/>
  <c r="J67" i="12"/>
  <c r="J66" i="12"/>
  <c r="J65" i="12"/>
  <c r="J64" i="12"/>
  <c r="J63" i="12"/>
  <c r="G62" i="12"/>
  <c r="G61" i="12" s="1"/>
  <c r="I61" i="12"/>
  <c r="H61" i="12"/>
  <c r="F61" i="12"/>
  <c r="E61" i="12"/>
  <c r="J59" i="12"/>
  <c r="J58" i="12"/>
  <c r="J57" i="12"/>
  <c r="J56" i="12"/>
  <c r="J55" i="12"/>
  <c r="G54" i="12"/>
  <c r="G53" i="12" s="1"/>
  <c r="G52" i="12" s="1"/>
  <c r="I53" i="12"/>
  <c r="H53" i="12"/>
  <c r="H52" i="12" s="1"/>
  <c r="F53" i="12"/>
  <c r="F52" i="12" s="1"/>
  <c r="E53" i="12"/>
  <c r="I52" i="12"/>
  <c r="E52" i="12"/>
  <c r="J51" i="12"/>
  <c r="J50" i="12"/>
  <c r="J49" i="12"/>
  <c r="J48" i="12"/>
  <c r="G47" i="12"/>
  <c r="I46" i="12"/>
  <c r="H46" i="12"/>
  <c r="G46" i="12"/>
  <c r="F46" i="12"/>
  <c r="E46" i="12"/>
  <c r="J45" i="12"/>
  <c r="J44" i="12"/>
  <c r="J43" i="12"/>
  <c r="J42" i="12"/>
  <c r="G41" i="12"/>
  <c r="I40" i="12"/>
  <c r="I39" i="12" s="1"/>
  <c r="H40" i="12"/>
  <c r="G40" i="12"/>
  <c r="G39" i="12" s="1"/>
  <c r="F40" i="12"/>
  <c r="E40" i="12"/>
  <c r="E39" i="12" s="1"/>
  <c r="J38" i="12"/>
  <c r="J37" i="12"/>
  <c r="J36" i="12"/>
  <c r="J35" i="12"/>
  <c r="G34" i="12"/>
  <c r="G33" i="12" s="1"/>
  <c r="G32" i="12" s="1"/>
  <c r="I33" i="12"/>
  <c r="I32" i="12" s="1"/>
  <c r="F33" i="12"/>
  <c r="E33" i="12"/>
  <c r="E32" i="12" s="1"/>
  <c r="H32" i="12"/>
  <c r="F32" i="12"/>
  <c r="J31" i="12"/>
  <c r="J30" i="12"/>
  <c r="J29" i="12"/>
  <c r="J28" i="12"/>
  <c r="J27" i="12"/>
  <c r="J26" i="12"/>
  <c r="J25" i="12"/>
  <c r="J24" i="12"/>
  <c r="J23" i="12"/>
  <c r="G22" i="12"/>
  <c r="I21" i="12"/>
  <c r="I20" i="12" s="1"/>
  <c r="H21" i="12"/>
  <c r="G21" i="12"/>
  <c r="G20" i="12" s="1"/>
  <c r="F21" i="12"/>
  <c r="E21" i="12"/>
  <c r="E20" i="12" s="1"/>
  <c r="H20" i="12"/>
  <c r="F20" i="12"/>
  <c r="J19" i="12"/>
  <c r="J18" i="12"/>
  <c r="J17" i="12"/>
  <c r="J16" i="12"/>
  <c r="J15" i="12"/>
  <c r="J14" i="12"/>
  <c r="G13" i="12"/>
  <c r="G12" i="12" s="1"/>
  <c r="G11" i="12" s="1"/>
  <c r="I12" i="12"/>
  <c r="I11" i="12" s="1"/>
  <c r="H12" i="12"/>
  <c r="H11" i="12" s="1"/>
  <c r="F12" i="12"/>
  <c r="E12" i="12"/>
  <c r="F11" i="12"/>
  <c r="E11" i="12"/>
  <c r="H60" i="12" l="1"/>
  <c r="J101" i="12"/>
  <c r="J33" i="12"/>
  <c r="J32" i="12" s="1"/>
  <c r="I60" i="12"/>
  <c r="I113" i="12" s="1"/>
  <c r="F60" i="12"/>
  <c r="G105" i="12"/>
  <c r="G60" i="12" s="1"/>
  <c r="G113" i="12" s="1"/>
  <c r="J105" i="12"/>
  <c r="J61" i="12"/>
  <c r="J46" i="12"/>
  <c r="J53" i="12"/>
  <c r="J52" i="12" s="1"/>
  <c r="J40" i="12"/>
  <c r="J39" i="12" s="1"/>
  <c r="F39" i="12"/>
  <c r="H39" i="12"/>
  <c r="J21" i="12"/>
  <c r="J20" i="12" s="1"/>
  <c r="J12" i="12"/>
  <c r="J11" i="12" s="1"/>
  <c r="H113" i="12"/>
  <c r="E113" i="12"/>
  <c r="F113" i="12" l="1"/>
  <c r="J60" i="12"/>
  <c r="J113" i="12" s="1"/>
  <c r="E50" i="8"/>
  <c r="D50" i="8"/>
  <c r="F48" i="8"/>
  <c r="F52" i="8"/>
  <c r="E54" i="8"/>
  <c r="F56" i="8"/>
  <c r="E57" i="8"/>
  <c r="F57" i="8"/>
  <c r="D57" i="8"/>
  <c r="D54" i="8" l="1"/>
  <c r="F53" i="8"/>
  <c r="F54" i="8" s="1"/>
  <c r="D43" i="14" l="1"/>
  <c r="F49" i="8" l="1"/>
  <c r="F50" i="8" s="1"/>
  <c r="F79" i="8" l="1"/>
  <c r="F43" i="14" l="1"/>
  <c r="E41" i="14"/>
  <c r="E43" i="14" s="1"/>
  <c r="D44" i="14" s="1"/>
  <c r="F22" i="14"/>
  <c r="E22" i="14"/>
  <c r="D22" i="14"/>
  <c r="D23" i="14" l="1"/>
  <c r="E29" i="8"/>
  <c r="D29" i="8"/>
  <c r="F42" i="8" l="1"/>
  <c r="F43" i="8"/>
  <c r="F28" i="8"/>
  <c r="F25" i="8" l="1"/>
  <c r="F24" i="8"/>
  <c r="F76" i="8" l="1"/>
  <c r="F75" i="8"/>
  <c r="E45" i="8" l="1"/>
  <c r="D45" i="8"/>
  <c r="F44" i="8" l="1"/>
  <c r="D81" i="8"/>
  <c r="E81" i="8"/>
  <c r="F26" i="8"/>
  <c r="F27" i="8"/>
  <c r="F80" i="8" l="1"/>
  <c r="F78" i="8"/>
  <c r="F77" i="8"/>
  <c r="E72" i="8"/>
  <c r="D72" i="8"/>
  <c r="F71" i="8"/>
  <c r="F72" i="8" s="1"/>
  <c r="E69" i="8"/>
  <c r="D69" i="8"/>
  <c r="F68" i="8"/>
  <c r="F67" i="8"/>
  <c r="F66" i="8"/>
  <c r="E64" i="8"/>
  <c r="D64" i="8"/>
  <c r="F63" i="8"/>
  <c r="F62" i="8"/>
  <c r="F61" i="8"/>
  <c r="F60" i="8"/>
  <c r="F59" i="8"/>
  <c r="F45" i="8"/>
  <c r="E35" i="8"/>
  <c r="D35" i="8"/>
  <c r="F34" i="8"/>
  <c r="F35" i="8" s="1"/>
  <c r="E32" i="8"/>
  <c r="D32" i="8"/>
  <c r="F31" i="8"/>
  <c r="F32" i="8" s="1"/>
  <c r="F29" i="8"/>
  <c r="E22" i="8"/>
  <c r="D22" i="8"/>
  <c r="F21" i="8"/>
  <c r="F20" i="8"/>
  <c r="F19" i="8"/>
  <c r="F18" i="8"/>
  <c r="F17" i="8"/>
  <c r="F16" i="8"/>
  <c r="E14" i="8"/>
  <c r="D14" i="8"/>
  <c r="F13" i="8"/>
  <c r="F12" i="8"/>
  <c r="F11" i="8"/>
  <c r="E83" i="8" l="1"/>
  <c r="D83" i="8"/>
  <c r="F64" i="8"/>
  <c r="F81" i="8"/>
  <c r="F14" i="8"/>
  <c r="F22" i="8"/>
  <c r="F83" i="8" s="1"/>
  <c r="F69" i="8"/>
</calcChain>
</file>

<file path=xl/sharedStrings.xml><?xml version="1.0" encoding="utf-8"?>
<sst xmlns="http://schemas.openxmlformats.org/spreadsheetml/2006/main" count="1661" uniqueCount="898">
  <si>
    <t>Plan po zmianie</t>
  </si>
  <si>
    <t>zmiana</t>
  </si>
  <si>
    <t>Załącznik Nr 1</t>
  </si>
  <si>
    <t>Zmiana planu dochodów  budżetu gminy na 2016r.</t>
  </si>
  <si>
    <t>Załącznik Nr 2</t>
  </si>
  <si>
    <t>(zmiana załącznika Nr 2 do Uchwały Nr XIII/81/2015  Rady Gminy Kleszczewoz dnia 22 grudnia 2015r.)</t>
  </si>
  <si>
    <t>Zmiana planu wydatków  budżetu gminy na 2016r.</t>
  </si>
  <si>
    <t>Dział</t>
  </si>
  <si>
    <t>Po zmianie</t>
  </si>
  <si>
    <t>Roz dział</t>
  </si>
  <si>
    <t>Para graf</t>
  </si>
  <si>
    <t>Zmiana</t>
  </si>
  <si>
    <t>852</t>
  </si>
  <si>
    <t>Pomoc społeczna</t>
  </si>
  <si>
    <t>Pozostała działalność</t>
  </si>
  <si>
    <t>Razem:</t>
  </si>
  <si>
    <t>Treść</t>
  </si>
  <si>
    <t>Przed zmianą</t>
  </si>
  <si>
    <t>w tym:</t>
  </si>
  <si>
    <t>0,00</t>
  </si>
  <si>
    <t>4300</t>
  </si>
  <si>
    <t>Zakup usług pozostałych</t>
  </si>
  <si>
    <t>4430</t>
  </si>
  <si>
    <t>Różne opłaty i składki</t>
  </si>
  <si>
    <t>750</t>
  </si>
  <si>
    <t>Administracja publiczna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</si>
  <si>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</si>
  <si>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</si>
  <si>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</si>
  <si>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</si>
  <si>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</si>
  <si>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</si>
  <si>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4010</t>
  </si>
  <si>
    <t>Wynagrodzenia osobowe pracowników</t>
  </si>
  <si>
    <t>851</t>
  </si>
  <si>
    <t>Ochrona zdrowia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</si>
  <si>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</si>
  <si>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</si>
  <si>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4270</t>
  </si>
  <si>
    <t>Zakup usług remontowych</t>
  </si>
  <si>
    <t>Paragraf</t>
  </si>
  <si>
    <t>600</t>
  </si>
  <si>
    <t>Transport i łączność</t>
  </si>
  <si>
    <t>801</t>
  </si>
  <si>
    <t>Oświata i wychowanie</t>
  </si>
  <si>
    <t>80101</t>
  </si>
  <si>
    <t>Szkoły podstawowe</t>
  </si>
  <si>
    <t>900</t>
  </si>
  <si>
    <t>Gospodarka komunalna i ochrona środowiska</t>
  </si>
  <si>
    <t>6050</t>
  </si>
  <si>
    <t>Wydatki inwestycyjne jednostek budżetowych</t>
  </si>
  <si>
    <t>4240</t>
  </si>
  <si>
    <t>Zakup środków dydaktycznych i książek</t>
  </si>
  <si>
    <t>Rady  Gminy Kleszczewo</t>
  </si>
  <si>
    <t>Plan</t>
  </si>
  <si>
    <t>Razem</t>
  </si>
  <si>
    <t>Załącznik Nr 2a</t>
  </si>
  <si>
    <t>Zmiana planu  wydatków majątkowych  na 2016r.</t>
  </si>
  <si>
    <t>(zmiana załącznika Nr 2a  do Uchwały Nr XIII/81/2015  Rady Gminy Kleszczewoz dnia 22 grudnia 2015r.)</t>
  </si>
  <si>
    <t>Określenie zadania</t>
  </si>
  <si>
    <t>Budowa chodnika w Ziminie</t>
  </si>
  <si>
    <t>Projekt skrzyżowania dróg w Tulcach</t>
  </si>
  <si>
    <t>Budowa chodnika przy drodze powiatowej  w Gowarzewiena na ul. Siekiereckiej</t>
  </si>
  <si>
    <t>60014</t>
  </si>
  <si>
    <t>razem</t>
  </si>
  <si>
    <t>Budowa chodnika w Tulcach na ul. Leśnej</t>
  </si>
  <si>
    <t>Budowa chodnika -  Fundusz sołecki Poklatki</t>
  </si>
  <si>
    <t>Budowa drogi do terenów inwestycyjnych w Krzyżownikach</t>
  </si>
  <si>
    <t>Modernizacja drogi gruntowej do Markowic</t>
  </si>
  <si>
    <t>Budowa dróg gminnych</t>
  </si>
  <si>
    <t>Projekt ścieżki rowerowej Tulce - Gowarzewo</t>
  </si>
  <si>
    <t>Zakup sprzętu i programu Urząd Gminy</t>
  </si>
  <si>
    <t>Bezpieczeństwo mieszkańców utrzymanie czystości i porządku-  Fundusz sołecki  Gowarzewo</t>
  </si>
  <si>
    <t>Bezpieczeństwo mieszkańców utrzymanie czystości i porządku - Fundusz sołecki  Kleszczewo</t>
  </si>
  <si>
    <t>Rozwój kultury sporu i rekreacji - Fundusz sołecki Krerowo</t>
  </si>
  <si>
    <t>Bezpieczeństwo mieszkańców i utrzymanie czystości i porządku-  Fundusz sołecki Nagradowice</t>
  </si>
  <si>
    <t xml:space="preserve">Budowa oświetlenia </t>
  </si>
  <si>
    <t>Bezpieczeństwo mieszkańców i utrzymanie  porządku-  Fundusz sołecki  Komorniki</t>
  </si>
  <si>
    <t>Bezpieczeństwo mieszkańców i utrzymanie czystości i porządku - Fundusz sołecki Nagradowice</t>
  </si>
  <si>
    <t>Zadania inwestycyjne związane z zaopatrzeniem w wodę, odbiorem ścieków, transportem publicznym i utrzymaniem dróg w okresie zimowym</t>
  </si>
  <si>
    <t>Budowa obiektu lekkoatletycznego na stadionie gminnym w Kleszczewie</t>
  </si>
  <si>
    <t>Bezpieczeństwo mieszkańców i utrzymanie  porządku Fundusz sołecki  Komorniki</t>
  </si>
  <si>
    <t>Ogółem wydatki majątkowe</t>
  </si>
  <si>
    <t>"Remont i przebudowa budynku użyteczności publicznej w Komornikach</t>
  </si>
  <si>
    <t>"Poprawa efektywności kształcenia w Zespole szkół w Tulcach poprzez rozbudowę szkoły oraz wyposażenie pracowni przedmiotowych"</t>
  </si>
  <si>
    <t>Przewodniczący Rady Gminy</t>
  </si>
  <si>
    <t xml:space="preserve">     Henryk Lesiński</t>
  </si>
  <si>
    <t>"Przebudowa budynku w zakresie pomieszczeń Sali widowiskowej i zagospodarowanie terenu w miejscowości Śródka"</t>
  </si>
  <si>
    <t>Zakup  programu eSesja</t>
  </si>
  <si>
    <t>Rozdział</t>
  </si>
  <si>
    <t>80110</t>
  </si>
  <si>
    <t>Gimnazja</t>
  </si>
  <si>
    <t>85212</t>
  </si>
  <si>
    <t>Świadczenia rodzinne, świadczenia z funduszu alimentacyjnego oraz składki na ubezpieczenia emerytalne i rentowe z ubezpieczenia społecznego</t>
  </si>
  <si>
    <t>Załącznik Nr 3</t>
  </si>
  <si>
    <t>Zmiana dochodów i wydatków związanych z realizacją zadań z zakresu administracji rządowej i innych zadań zleconych gminie odrębnymi ustawami w 2016 roku</t>
  </si>
  <si>
    <t>Zmiana załącznika Nr 3 do Uchwały Nr XIII/81/2015 Rady Gminy Kleszczewo z dnia 22 grudnia 2015r.</t>
  </si>
  <si>
    <t>Dochody</t>
  </si>
  <si>
    <t>Wydatki</t>
  </si>
  <si>
    <t>Plan dochodów</t>
  </si>
  <si>
    <t>Plan wydatków</t>
  </si>
  <si>
    <t>010</t>
  </si>
  <si>
    <t>Rolnictwo i łowiectwo</t>
  </si>
  <si>
    <t>01095</t>
  </si>
  <si>
    <t>75011</t>
  </si>
  <si>
    <t>Urzędy wojewódzkie</t>
  </si>
  <si>
    <t>Dotacje celowe otrzymane z budżetu państwa na realizację zadań bieżących z zakresu administracji rządowej oraz innych zadań zleconych gminie (związkom gmin) ustawami</t>
  </si>
  <si>
    <t>4040</t>
  </si>
  <si>
    <t>Dodatkowe wynagrodzenie roczne</t>
  </si>
  <si>
    <t>4380</t>
  </si>
  <si>
    <t>Zakup usług obejmujących tłumaczenia</t>
  </si>
  <si>
    <t>4410</t>
  </si>
  <si>
    <t>Podróże służbowe krajowe</t>
  </si>
  <si>
    <t>4700</t>
  </si>
  <si>
    <t xml:space="preserve">Szkolenia pracowników niebędących członkami korpusu służby cywilnej 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</si>
  <si>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</si>
  <si>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</si>
  <si>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</si>
  <si>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</si>
  <si>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85195</t>
  </si>
  <si>
    <t>4170</t>
  </si>
  <si>
    <t>Wynagrodzenia bezosobowe</t>
  </si>
  <si>
    <t>85203</t>
  </si>
  <si>
    <t>Ośrodki wsparcia</t>
  </si>
  <si>
    <t>4220</t>
  </si>
  <si>
    <t>Zakup środków żywności</t>
  </si>
  <si>
    <t>4260</t>
  </si>
  <si>
    <t>Zakup energii</t>
  </si>
  <si>
    <t>Odpisy na zakładowy fundusz świadczeń socjalnych</t>
  </si>
  <si>
    <t>85211</t>
  </si>
  <si>
    <t>Świadczenia  wychowawcze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</si>
  <si>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</si>
  <si>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3110</t>
  </si>
  <si>
    <t>Świadczenia społeczne</t>
  </si>
  <si>
    <t>4360</t>
  </si>
  <si>
    <t>Opłaty z tytułu zakupu usług telekomunikacyjnych</t>
  </si>
  <si>
    <t>4440</t>
  </si>
  <si>
    <t>4370</t>
  </si>
  <si>
    <t>Opłata z tytułu zakupu usług telekomunikacyjnych świadczonych w stacjonarnej publicznej sieci telefonicznej.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</si>
  <si>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</si>
  <si>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</si>
  <si>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</si>
  <si>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</si>
  <si>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85215</t>
  </si>
  <si>
    <t>Dodatki mieszkaniowe</t>
  </si>
  <si>
    <t>85228</t>
  </si>
  <si>
    <t>Usługi opiekuńcze i specjalistyczne usługi opiekuńcze</t>
  </si>
  <si>
    <t>85295</t>
  </si>
  <si>
    <t>Uzueełnienie wyposażenia na boisku w Tulcach przy szkole i ul Sportowej wraz zogrodzeniem od ul Sportowej</t>
  </si>
  <si>
    <t>Projekt boiska w Markowicach</t>
  </si>
  <si>
    <t>200,00</t>
  </si>
  <si>
    <t>- 500,00</t>
  </si>
  <si>
    <t xml:space="preserve">        Henryk Lesiński</t>
  </si>
  <si>
    <t>Projekt budowy świetlicy w Nagradowicach</t>
  </si>
  <si>
    <t>Termomodernizacja budynku komunalnego  w Gowarzewie oraz modernizaca pokrycia dachowego na budynku w Tulcach przy stawie</t>
  </si>
  <si>
    <r>
      <t>„Termomodernizacja budynków użyteczności publicznej na terenie Gminy Kleszczewo - Szkoły w Kleszczewie,  w Ziminie oraz  świetlicy wiejskiej w Poklatkach</t>
    </r>
    <r>
      <rPr>
        <sz val="9"/>
        <color rgb="FF000000"/>
        <rFont val="Times New Roman"/>
        <family val="1"/>
        <charset val="238"/>
      </rPr>
      <t>”. - dotyczy świetlicy w Poklatkah</t>
    </r>
  </si>
  <si>
    <r>
      <t>„Termomodernizacja budynków użyteczności publicznej na terenie Gminy Kleszczewo - Szkoły w Kleszczewie,  w Ziminie oraz  świetlicy wiejskiej w Poklatkach</t>
    </r>
    <r>
      <rPr>
        <sz val="9"/>
        <color rgb="FF000000"/>
        <rFont val="Times New Roman"/>
        <family val="1"/>
        <charset val="238"/>
      </rPr>
      <t>”. - dotyczy szkoły w Ziminie</t>
    </r>
  </si>
  <si>
    <r>
      <t>„Termomodernizacja budynków użyteczności publicznej na terenie Gminy Kleszczewo - Szkoły w Kleszczewie,  w Ziminie oraz  świetlicy wiejskiej w Poklatkach</t>
    </r>
    <r>
      <rPr>
        <sz val="9"/>
        <color rgb="FF000000"/>
        <rFont val="Times New Roman"/>
        <family val="1"/>
        <charset val="238"/>
      </rPr>
      <t>”. - dotyczy szkoły w Kleszczewie</t>
    </r>
  </si>
  <si>
    <t>- 25 000,00</t>
  </si>
  <si>
    <t>2 212 502,00</t>
  </si>
  <si>
    <t>60016</t>
  </si>
  <si>
    <t>Drogi publiczne gminne</t>
  </si>
  <si>
    <t>1 836 151,00</t>
  </si>
  <si>
    <t>2 567 539,00</t>
  </si>
  <si>
    <t>49 696,00</t>
  </si>
  <si>
    <t>814,00</t>
  </si>
  <si>
    <t>3030</t>
  </si>
  <si>
    <t xml:space="preserve">Różne wydatki na rzecz osób fizycznych </t>
  </si>
  <si>
    <t>2 593 102,64</t>
  </si>
  <si>
    <t>519 004,04</t>
  </si>
  <si>
    <t>68 816,89</t>
  </si>
  <si>
    <t>61 567,47</t>
  </si>
  <si>
    <t>155 910,00</t>
  </si>
  <si>
    <t>2 319 632,92</t>
  </si>
  <si>
    <t>1 479 663,98</t>
  </si>
  <si>
    <t>295 084,99</t>
  </si>
  <si>
    <t>40 872,09</t>
  </si>
  <si>
    <t>38 048,86</t>
  </si>
  <si>
    <t>80195</t>
  </si>
  <si>
    <t>338 935,00</t>
  </si>
  <si>
    <t>5 026 731,03</t>
  </si>
  <si>
    <t>Bezpieczeństwo mieszkańców i utrzymanie czystości i porządku Fundusz sołecki Tulce 10.000,00   pozostałe środki Gminy 555,00</t>
  </si>
  <si>
    <t>Załącznik Nr 4</t>
  </si>
  <si>
    <t xml:space="preserve"> Przewodniczący Rady Gminy</t>
  </si>
  <si>
    <t xml:space="preserve">                        Henryk Lesiński</t>
  </si>
  <si>
    <t>Zestawienie planowanych kwot dotacji  z budżetu w 2016 roku jednostkom sektora finansów publicznych i jednostkom spoza sektora finansów publicznych</t>
  </si>
  <si>
    <t>Zmiana załącznika Nr 6 do Uchwały Nr XIII/81/2015 Rady Gminy Kleszczewo z dnia 22 grudnia 2015r.</t>
  </si>
  <si>
    <t>I Jednostki sektora finansów publicznych</t>
  </si>
  <si>
    <t>Kwota dotacji</t>
  </si>
  <si>
    <t>Nazwa jednostki</t>
  </si>
  <si>
    <t>podmiotowej</t>
  </si>
  <si>
    <t>przedmioto- wej</t>
  </si>
  <si>
    <t>celowej</t>
  </si>
  <si>
    <t>Gmina Swarzędz na pokrycie kosztów transportu autobusowego na odcinku od granic Gminy Swarzędz do miejscowości Tulce</t>
  </si>
  <si>
    <t>Gmina Kórnik za pobyt dziecka w oddziale przedszkolnym w szkołach podstawowych</t>
  </si>
  <si>
    <t>za pobyt dzieci w przedszkolu publicznym i niepublicznym (w tym: Miasto Poznań, Gmina Swarzędz, Kórnik,  Kostrzyn, Luboń i Środa)</t>
  </si>
  <si>
    <t xml:space="preserve">miasto Poznań za pobyt dziecka w innej formie wychowania przedszkolnego </t>
  </si>
  <si>
    <t>Zakład Komunalny w Kleszczewie dofinansowanie usług</t>
  </si>
  <si>
    <t xml:space="preserve">1 911 864,00        </t>
  </si>
  <si>
    <t>1 546 018,00</t>
  </si>
  <si>
    <t>Starostwo Powiatowe na likwidację wyrobów zawierających azbest</t>
  </si>
  <si>
    <t>Gminny Ośrodek Kultury i Sportu w Kleszczewie</t>
  </si>
  <si>
    <t>1 064 274,00</t>
  </si>
  <si>
    <t>395 322,00</t>
  </si>
  <si>
    <t>zmiana zwiekszenie</t>
  </si>
  <si>
    <t>Razem po zmianie</t>
  </si>
  <si>
    <t>ogółem</t>
  </si>
  <si>
    <t>II Jednostki spoza sektora finansów publicznych</t>
  </si>
  <si>
    <t>Niepubliczna Dwujęzyczna Szkoła Podstawowa w Tulcach</t>
  </si>
  <si>
    <t>Stowarzyszenie Rozwoju Oświaty oraz Upowszechniania Kultury na Wsi w Ziminie - prowadzenie szkoły publicznej</t>
  </si>
  <si>
    <t>Stowarzyszenie Rozwoju Oświaty oraz Upowszechniania Kultury na Wsi w Ziminie - prowadzenie publicznego oddziału przedszkolnego</t>
  </si>
  <si>
    <t>209 400,00</t>
  </si>
  <si>
    <t>Niepubliczne Przedszkole Bajkowa Kraina w Tulcach - prowadzenie przedszkola niepublicznego</t>
  </si>
  <si>
    <t>Niepubliczne Przedszkole"Balbinka" w Gowarzewie - prowadzenie przedszkola niepublicznego</t>
  </si>
  <si>
    <t>Niepubliczne Przedszkole Artystyczno-Plastyczne "PlasTys" w Tulcach - prowadzenie przedszkola niepublicznego</t>
  </si>
  <si>
    <t>30 350,00</t>
  </si>
  <si>
    <t>Działalności na rzecz osób niepełnosprawnych - jednostka zostanie określona po rozstrzygnięciu konkursu w zakresie Działalności na rzecz osób niepełnosprawnych i starszych</t>
  </si>
  <si>
    <t>Klub sportowy Clescevia dotacja z zakresu sportu masowego</t>
  </si>
  <si>
    <t>Trybuny na stadionie w Kleszczewie - projekt</t>
  </si>
  <si>
    <t>Tablice interaktywne</t>
  </si>
  <si>
    <t>140,00</t>
  </si>
  <si>
    <t>1 000,00</t>
  </si>
  <si>
    <t>13 046 887,96</t>
  </si>
  <si>
    <t>5 099 708,04</t>
  </si>
  <si>
    <t>2540</t>
  </si>
  <si>
    <t>Dotacja podmiotowa z budżetu dla niepublicznej jednostki systemu oświaty</t>
  </si>
  <si>
    <t>6060</t>
  </si>
  <si>
    <t>Wydatki na zakupy inwestycyjne jednostek budżetowych</t>
  </si>
  <si>
    <t>22 000,00</t>
  </si>
  <si>
    <t>80104</t>
  </si>
  <si>
    <t xml:space="preserve">Przedszkola </t>
  </si>
  <si>
    <t>2 633 841,00</t>
  </si>
  <si>
    <t>23 412,00</t>
  </si>
  <si>
    <t>4190</t>
  </si>
  <si>
    <t>Nagrody konkursowe</t>
  </si>
  <si>
    <t>700,00</t>
  </si>
  <si>
    <t>2 974,00</t>
  </si>
  <si>
    <t>- 400,00</t>
  </si>
  <si>
    <t>2 895,00</t>
  </si>
  <si>
    <t>921</t>
  </si>
  <si>
    <t>Kultura i ochrona dziedzictwa narodowego</t>
  </si>
  <si>
    <t>1 746 325,00</t>
  </si>
  <si>
    <t>5 000,00</t>
  </si>
  <si>
    <t>Dotacja na ochronę zabytków</t>
  </si>
  <si>
    <t>14 525,00</t>
  </si>
  <si>
    <t>64 221,00</t>
  </si>
  <si>
    <t>20 000,00</t>
  </si>
  <si>
    <t>0920</t>
  </si>
  <si>
    <t>2 000,00</t>
  </si>
  <si>
    <t>3 000,00</t>
  </si>
  <si>
    <t>0970</t>
  </si>
  <si>
    <t>350,00</t>
  </si>
  <si>
    <t>- 5 000,00</t>
  </si>
  <si>
    <t>0830</t>
  </si>
  <si>
    <t>Wpływy z usług</t>
  </si>
  <si>
    <t>8 911,00</t>
  </si>
  <si>
    <t>85219</t>
  </si>
  <si>
    <t>Ośrodki pomocy społecznej</t>
  </si>
  <si>
    <t>854</t>
  </si>
  <si>
    <t>Edukacyjna opieka wychowawcza</t>
  </si>
  <si>
    <t>85415</t>
  </si>
  <si>
    <t>Pomoc materialna dla uczniów</t>
  </si>
  <si>
    <t>40 000,00</t>
  </si>
  <si>
    <t>z dnia  30 listopada 2016r.</t>
  </si>
  <si>
    <t>- 340 000,00</t>
  </si>
  <si>
    <t>1 872 502,00</t>
  </si>
  <si>
    <t>Drogi publiczne powiatowe</t>
  </si>
  <si>
    <t>307 601,00</t>
  </si>
  <si>
    <t>- 180 000,00</t>
  </si>
  <si>
    <t>127 601,00</t>
  </si>
  <si>
    <t>285 601,00</t>
  </si>
  <si>
    <t>105 601,00</t>
  </si>
  <si>
    <t>- 160 000,00</t>
  </si>
  <si>
    <t>1 676 151,00</t>
  </si>
  <si>
    <t>1 207 451,00</t>
  </si>
  <si>
    <t>1 047 451,00</t>
  </si>
  <si>
    <t>2 582 064,00</t>
  </si>
  <si>
    <t>525,00</t>
  </si>
  <si>
    <t>1 339,00</t>
  </si>
  <si>
    <t>9 975,00</t>
  </si>
  <si>
    <t>14 000,00</t>
  </si>
  <si>
    <t>23 975,00</t>
  </si>
  <si>
    <t>75023</t>
  </si>
  <si>
    <t>Urzędy gmin (miast i miast na prawach powiatu)</t>
  </si>
  <si>
    <t>2 148 188,00</t>
  </si>
  <si>
    <t>88 000,00</t>
  </si>
  <si>
    <t>- 8 000,00</t>
  </si>
  <si>
    <t>80 000,00</t>
  </si>
  <si>
    <t>69 100,00</t>
  </si>
  <si>
    <t>8 000,00</t>
  </si>
  <si>
    <t>77 100,00</t>
  </si>
  <si>
    <t>754</t>
  </si>
  <si>
    <t>Bezpieczeństwo publiczne i ochrona przeciwpożarowa</t>
  </si>
  <si>
    <t>292 203,00</t>
  </si>
  <si>
    <t>75412</t>
  </si>
  <si>
    <t>Ochotnicze straże pożarne</t>
  </si>
  <si>
    <t>213 253,00</t>
  </si>
  <si>
    <t>16 000,00</t>
  </si>
  <si>
    <t>24 000,00</t>
  </si>
  <si>
    <t>24 348,00</t>
  </si>
  <si>
    <t>259,00</t>
  </si>
  <si>
    <t>24 607,00</t>
  </si>
  <si>
    <t>69 062,00</t>
  </si>
  <si>
    <t>41 700,00</t>
  </si>
  <si>
    <t>49 700,00</t>
  </si>
  <si>
    <t>- 89 268,00</t>
  </si>
  <si>
    <t>12 957 619,96</t>
  </si>
  <si>
    <t>2590</t>
  </si>
  <si>
    <t>Dotacja podmiotowa z budżetu dla publicznej jednostki systemu oświaty prowadzonej przez osobę prawną inną niż jednostka samorządu terytorialnego lub przez osobę fizyczną</t>
  </si>
  <si>
    <t>580 000,00</t>
  </si>
  <si>
    <t>- 60 000,00</t>
  </si>
  <si>
    <t>520 000,00</t>
  </si>
  <si>
    <t>3020</t>
  </si>
  <si>
    <t>Wydatki osobowe niezaliczone do wynagrodzeń</t>
  </si>
  <si>
    <t>220 040,00</t>
  </si>
  <si>
    <t>- 9 670,00</t>
  </si>
  <si>
    <t>210 370,00</t>
  </si>
  <si>
    <t>- 69 270,00</t>
  </si>
  <si>
    <t>2 523 832,64</t>
  </si>
  <si>
    <t>194 445,00</t>
  </si>
  <si>
    <t>- 7 825,00</t>
  </si>
  <si>
    <t>186 620,00</t>
  </si>
  <si>
    <t>- 15 095,00</t>
  </si>
  <si>
    <t>503 909,04</t>
  </si>
  <si>
    <t>- 1 710,00</t>
  </si>
  <si>
    <t>67 106,89</t>
  </si>
  <si>
    <t>4140</t>
  </si>
  <si>
    <t>Wpłaty na Państwowy Fundusz Rehabilitacji Osób Niepełnosprawnych</t>
  </si>
  <si>
    <t>3 367,00</t>
  </si>
  <si>
    <t>- 3 367,00</t>
  </si>
  <si>
    <t>1 969,00</t>
  </si>
  <si>
    <t>- 1 969,00</t>
  </si>
  <si>
    <t>2 800,00</t>
  </si>
  <si>
    <t>- 2 100,00</t>
  </si>
  <si>
    <t>70 214,00</t>
  </si>
  <si>
    <t>8 930,00</t>
  </si>
  <si>
    <t>79 144,00</t>
  </si>
  <si>
    <t>5 200,00</t>
  </si>
  <si>
    <t>66 767,47</t>
  </si>
  <si>
    <t>116 626,00</t>
  </si>
  <si>
    <t>- 5 130,00</t>
  </si>
  <si>
    <t>111 496,00</t>
  </si>
  <si>
    <t>17 829,00</t>
  </si>
  <si>
    <t>- 780,00</t>
  </si>
  <si>
    <t>17 049,00</t>
  </si>
  <si>
    <t>4280</t>
  </si>
  <si>
    <t>Zakup usług zdrowotnych</t>
  </si>
  <si>
    <t>6 372,00</t>
  </si>
  <si>
    <t>- 1 500,00</t>
  </si>
  <si>
    <t>4 872,00</t>
  </si>
  <si>
    <t>73 112,00</t>
  </si>
  <si>
    <t>- 3 220,00</t>
  </si>
  <si>
    <t>69 892,00</t>
  </si>
  <si>
    <t>10 439,00</t>
  </si>
  <si>
    <t>- 455,00</t>
  </si>
  <si>
    <t>9 984,00</t>
  </si>
  <si>
    <t>2 059,00</t>
  </si>
  <si>
    <t>550,00</t>
  </si>
  <si>
    <t>2 609,00</t>
  </si>
  <si>
    <t>7 412,00</t>
  </si>
  <si>
    <t>- 1 505,00</t>
  </si>
  <si>
    <t>5 907,00</t>
  </si>
  <si>
    <t>158 499,00</t>
  </si>
  <si>
    <t>- 6 965,00</t>
  </si>
  <si>
    <t>151 534,00</t>
  </si>
  <si>
    <t>1 124,00</t>
  </si>
  <si>
    <t>- 984,00</t>
  </si>
  <si>
    <t>3 690,00</t>
  </si>
  <si>
    <t>159 600,00</t>
  </si>
  <si>
    <t>80103</t>
  </si>
  <si>
    <t>Oddziały przedszkolne w szkołach podstawowych</t>
  </si>
  <si>
    <t>215 400,00</t>
  </si>
  <si>
    <t>- 6 000,00</t>
  </si>
  <si>
    <t>2310</t>
  </si>
  <si>
    <t>Dotacje celowe przekazane gminie na zadania bieżące realizowane na podstawie porozumień (umów) między jednostkami samorządu terytorialnego</t>
  </si>
  <si>
    <t>6 000,00</t>
  </si>
  <si>
    <t>- 135 200,00</t>
  </si>
  <si>
    <t>2 498 641,00</t>
  </si>
  <si>
    <t>312 000,00</t>
  </si>
  <si>
    <t>287 000,00</t>
  </si>
  <si>
    <t>825 160,00</t>
  </si>
  <si>
    <t>- 120 000,00</t>
  </si>
  <si>
    <t>705 160,00</t>
  </si>
  <si>
    <t>76 989,00</t>
  </si>
  <si>
    <t>- 1 580,00</t>
  </si>
  <si>
    <t>75 409,00</t>
  </si>
  <si>
    <t>946 306,00</t>
  </si>
  <si>
    <t>- 18 535,00</t>
  </si>
  <si>
    <t>927 771,00</t>
  </si>
  <si>
    <t>62 301,00</t>
  </si>
  <si>
    <t>- 1 310,00</t>
  </si>
  <si>
    <t>60 991,00</t>
  </si>
  <si>
    <t>182 998,00</t>
  </si>
  <si>
    <t>- 3 560,00</t>
  </si>
  <si>
    <t>179 438,00</t>
  </si>
  <si>
    <t>23 012,00</t>
  </si>
  <si>
    <t>547,00</t>
  </si>
  <si>
    <t>- 547,00</t>
  </si>
  <si>
    <t>- 1 000,00</t>
  </si>
  <si>
    <t>37 639,00</t>
  </si>
  <si>
    <t>3 092,00</t>
  </si>
  <si>
    <t>40 731,00</t>
  </si>
  <si>
    <t>5 064,00</t>
  </si>
  <si>
    <t>462,00</t>
  </si>
  <si>
    <t>5 526,00</t>
  </si>
  <si>
    <t>45 273,00</t>
  </si>
  <si>
    <t>- 1 615,00</t>
  </si>
  <si>
    <t>43 658,00</t>
  </si>
  <si>
    <t>12 927,00</t>
  </si>
  <si>
    <t>- 415,00</t>
  </si>
  <si>
    <t>12 512,00</t>
  </si>
  <si>
    <t>1 893,00</t>
  </si>
  <si>
    <t>- 35,00</t>
  </si>
  <si>
    <t>1 858,00</t>
  </si>
  <si>
    <t>29 928,00</t>
  </si>
  <si>
    <t>- 460,00</t>
  </si>
  <si>
    <t>29 468,00</t>
  </si>
  <si>
    <t>4330</t>
  </si>
  <si>
    <t>Zakup usług przez jednostki samorządu terytorialnego od innych jednostek samorządu terytorialnego</t>
  </si>
  <si>
    <t>39 000,00</t>
  </si>
  <si>
    <t>- 280,00</t>
  </si>
  <si>
    <t>2 694,00</t>
  </si>
  <si>
    <t>865,00</t>
  </si>
  <si>
    <t>- 220,00</t>
  </si>
  <si>
    <t>645,00</t>
  </si>
  <si>
    <t>- 360,00</t>
  </si>
  <si>
    <t>2 535,00</t>
  </si>
  <si>
    <t>62 228,00</t>
  </si>
  <si>
    <t>- 1 265,00</t>
  </si>
  <si>
    <t>60 963,00</t>
  </si>
  <si>
    <t>742,00</t>
  </si>
  <si>
    <t>- 672,00</t>
  </si>
  <si>
    <t>70,00</t>
  </si>
  <si>
    <t>80106</t>
  </si>
  <si>
    <t>Inne formy wychowania przedszkolnego</t>
  </si>
  <si>
    <t>3 600,00</t>
  </si>
  <si>
    <t>- 3 600,00</t>
  </si>
  <si>
    <t>123 203,00</t>
  </si>
  <si>
    <t>- 1 965,00</t>
  </si>
  <si>
    <t>121 238,00</t>
  </si>
  <si>
    <t>- 23 250,00</t>
  </si>
  <si>
    <t>1 456 413,98</t>
  </si>
  <si>
    <t>108 100,00</t>
  </si>
  <si>
    <t>- 1 770,00</t>
  </si>
  <si>
    <t>106 330,00</t>
  </si>
  <si>
    <t>- 4 615,00</t>
  </si>
  <si>
    <t>290 469,99</t>
  </si>
  <si>
    <t>- 620,00</t>
  </si>
  <si>
    <t>40 252,09</t>
  </si>
  <si>
    <t>2 106,00</t>
  </si>
  <si>
    <t>- 2 106,00</t>
  </si>
  <si>
    <t>500,00</t>
  </si>
  <si>
    <t>1 200,00</t>
  </si>
  <si>
    <t>- 800,00</t>
  </si>
  <si>
    <t>400,00</t>
  </si>
  <si>
    <t>34 977,00</t>
  </si>
  <si>
    <t>9 845,00</t>
  </si>
  <si>
    <t>44 822,00</t>
  </si>
  <si>
    <t>43 048,86</t>
  </si>
  <si>
    <t>57 461,00</t>
  </si>
  <si>
    <t>- 1 140,00</t>
  </si>
  <si>
    <t>56 321,00</t>
  </si>
  <si>
    <t>7 332,00</t>
  </si>
  <si>
    <t>- 110,00</t>
  </si>
  <si>
    <t>7 222,00</t>
  </si>
  <si>
    <t>2 362,00</t>
  </si>
  <si>
    <t>- 820,00</t>
  </si>
  <si>
    <t>1 542,00</t>
  </si>
  <si>
    <t>35 126,00</t>
  </si>
  <si>
    <t>34 506,00</t>
  </si>
  <si>
    <t>3 713,00</t>
  </si>
  <si>
    <t>- 30,00</t>
  </si>
  <si>
    <t>3 683,00</t>
  </si>
  <si>
    <t>2 492,00</t>
  </si>
  <si>
    <t>2 462,00</t>
  </si>
  <si>
    <t>3 265,00</t>
  </si>
  <si>
    <t>- 515,00</t>
  </si>
  <si>
    <t>2 750,00</t>
  </si>
  <si>
    <t>83 226,00</t>
  </si>
  <si>
    <t>- 1 320,00</t>
  </si>
  <si>
    <t>81 906,00</t>
  </si>
  <si>
    <t>900,00</t>
  </si>
  <si>
    <t>- 830,00</t>
  </si>
  <si>
    <t>80146</t>
  </si>
  <si>
    <t>Dokształcanie i doskonalenie nauczycieli</t>
  </si>
  <si>
    <t>45 610,00</t>
  </si>
  <si>
    <t>- 20 744,00</t>
  </si>
  <si>
    <t>24 866,00</t>
  </si>
  <si>
    <t>- 3 000,00</t>
  </si>
  <si>
    <t>10 500,00</t>
  </si>
  <si>
    <t>5 500,00</t>
  </si>
  <si>
    <t>2 500,00</t>
  </si>
  <si>
    <t>23 610,00</t>
  </si>
  <si>
    <t>- 7 644,00</t>
  </si>
  <si>
    <t>15 966,00</t>
  </si>
  <si>
    <t>80148</t>
  </si>
  <si>
    <t>Stołówki szkolne i przedszkolne</t>
  </si>
  <si>
    <t>308 864,00</t>
  </si>
  <si>
    <t>- 452,00</t>
  </si>
  <si>
    <t>308 412,00</t>
  </si>
  <si>
    <t>407,00</t>
  </si>
  <si>
    <t>- 407,00</t>
  </si>
  <si>
    <t>13 085,00</t>
  </si>
  <si>
    <t>2 108,00</t>
  </si>
  <si>
    <t>- 2 108,00</t>
  </si>
  <si>
    <t>9 565,00</t>
  </si>
  <si>
    <t>- 2 000,00</t>
  </si>
  <si>
    <t>7 565,00</t>
  </si>
  <si>
    <t>1 737,00</t>
  </si>
  <si>
    <t>- 1 100,00</t>
  </si>
  <si>
    <t>637,00</t>
  </si>
  <si>
    <t>1 137,00</t>
  </si>
  <si>
    <t>6 800,00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</si>
  <si>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</si>
  <si>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</si>
  <si>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920 350,00</t>
  </si>
  <si>
    <t>29 200,00</t>
  </si>
  <si>
    <t>949 550,00</t>
  </si>
  <si>
    <t>1 580,00</t>
  </si>
  <si>
    <t>18 535,00</t>
  </si>
  <si>
    <t>1 310,00</t>
  </si>
  <si>
    <t>3 560,00</t>
  </si>
  <si>
    <t>800,00</t>
  </si>
  <si>
    <t>80,00</t>
  </si>
  <si>
    <t>615,00</t>
  </si>
  <si>
    <t>415,00</t>
  </si>
  <si>
    <t>35,00</t>
  </si>
  <si>
    <t>460,00</t>
  </si>
  <si>
    <t>20,00</t>
  </si>
  <si>
    <t>45,00</t>
  </si>
  <si>
    <t>1 265,00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</si>
  <si>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</si>
  <si>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</si>
  <si>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763 847,00</t>
  </si>
  <si>
    <t>207 694,00</t>
  </si>
  <si>
    <t>971 541,00</t>
  </si>
  <si>
    <t>502 000,00</t>
  </si>
  <si>
    <t>542 000,00</t>
  </si>
  <si>
    <t>11 635,00</t>
  </si>
  <si>
    <t>38 500,00</t>
  </si>
  <si>
    <t>98 710,00</t>
  </si>
  <si>
    <t>137 210,00</t>
  </si>
  <si>
    <t>720,00</t>
  </si>
  <si>
    <t>9 595,00</t>
  </si>
  <si>
    <t>10 315,00</t>
  </si>
  <si>
    <t>7 714,00</t>
  </si>
  <si>
    <t>19 709,00</t>
  </si>
  <si>
    <t>27 423,00</t>
  </si>
  <si>
    <t>1 313,00</t>
  </si>
  <si>
    <t>2 330,00</t>
  </si>
  <si>
    <t>3 643,00</t>
  </si>
  <si>
    <t>5 065,00</t>
  </si>
  <si>
    <t>1 570,00</t>
  </si>
  <si>
    <t>6 270,00</t>
  </si>
  <si>
    <t>890,00</t>
  </si>
  <si>
    <t>250,00</t>
  </si>
  <si>
    <t>3 840,00</t>
  </si>
  <si>
    <t>485,00</t>
  </si>
  <si>
    <t>1 600,00</t>
  </si>
  <si>
    <t>- 1 250,00</t>
  </si>
  <si>
    <t>310,00</t>
  </si>
  <si>
    <t>8 285,00</t>
  </si>
  <si>
    <t>205,00</t>
  </si>
  <si>
    <t>112 449,00</t>
  </si>
  <si>
    <t>132 449,00</t>
  </si>
  <si>
    <t>85154</t>
  </si>
  <si>
    <t>Przeciwdziałanie alkoholizmowi</t>
  </si>
  <si>
    <t>110 020,00</t>
  </si>
  <si>
    <t>130 020,00</t>
  </si>
  <si>
    <t>4 861,00</t>
  </si>
  <si>
    <t>6 861,00</t>
  </si>
  <si>
    <t>39 388,00</t>
  </si>
  <si>
    <t>18 000,00</t>
  </si>
  <si>
    <t>57 388,00</t>
  </si>
  <si>
    <t>7 460 285,00</t>
  </si>
  <si>
    <t>91 440,00</t>
  </si>
  <si>
    <t>40 678,00</t>
  </si>
  <si>
    <t>41 178,00</t>
  </si>
  <si>
    <t>7 347,00</t>
  </si>
  <si>
    <t>92,00</t>
  </si>
  <si>
    <t>7 439,00</t>
  </si>
  <si>
    <t>998,00</t>
  </si>
  <si>
    <t>13,00</t>
  </si>
  <si>
    <t>1 011,00</t>
  </si>
  <si>
    <t>3 513,00</t>
  </si>
  <si>
    <t>- 1 605,00</t>
  </si>
  <si>
    <t>1 908,00</t>
  </si>
  <si>
    <t>10 834,00</t>
  </si>
  <si>
    <t>11 834,00</t>
  </si>
  <si>
    <t>85206</t>
  </si>
  <si>
    <t>Wspieranie rodziny</t>
  </si>
  <si>
    <t>43 315,00</t>
  </si>
  <si>
    <t>31 149,00</t>
  </si>
  <si>
    <t>- 430,00</t>
  </si>
  <si>
    <t>30 719,00</t>
  </si>
  <si>
    <t>5 625,00</t>
  </si>
  <si>
    <t>378,00</t>
  </si>
  <si>
    <t>6 003,00</t>
  </si>
  <si>
    <t>764,00</t>
  </si>
  <si>
    <t>52,00</t>
  </si>
  <si>
    <t>816,00</t>
  </si>
  <si>
    <t>443 187,00</t>
  </si>
  <si>
    <t>295 369,00</t>
  </si>
  <si>
    <t>304 280,00</t>
  </si>
  <si>
    <t>237 833,00</t>
  </si>
  <si>
    <t>2 209,00</t>
  </si>
  <si>
    <t>240 042,00</t>
  </si>
  <si>
    <t>85401</t>
  </si>
  <si>
    <t>Świetlice szkolne</t>
  </si>
  <si>
    <t>183 099,00</t>
  </si>
  <si>
    <t>- 11 181,00</t>
  </si>
  <si>
    <t>171 918,00</t>
  </si>
  <si>
    <t>130 187,00</t>
  </si>
  <si>
    <t>127 187,00</t>
  </si>
  <si>
    <t>6 940,00</t>
  </si>
  <si>
    <t>- 2 640,00</t>
  </si>
  <si>
    <t>4 300,00</t>
  </si>
  <si>
    <t>24 387,00</t>
  </si>
  <si>
    <t>23 887,00</t>
  </si>
  <si>
    <t>3 469,00</t>
  </si>
  <si>
    <t>2 469,00</t>
  </si>
  <si>
    <t>541,00</t>
  </si>
  <si>
    <t>- 541,00</t>
  </si>
  <si>
    <t>8 954,00</t>
  </si>
  <si>
    <t>- 2 700,00</t>
  </si>
  <si>
    <t>6 254,00</t>
  </si>
  <si>
    <t>1 229,00</t>
  </si>
  <si>
    <t>429,00</t>
  </si>
  <si>
    <t>53 478,00</t>
  </si>
  <si>
    <t>14 646,00</t>
  </si>
  <si>
    <t>68 124,00</t>
  </si>
  <si>
    <t>3240</t>
  </si>
  <si>
    <t>Stypendia dla uczniów</t>
  </si>
  <si>
    <t>52 542,00</t>
  </si>
  <si>
    <t>67 188,00</t>
  </si>
  <si>
    <t>85446</t>
  </si>
  <si>
    <t>1 256,00</t>
  </si>
  <si>
    <t>- 1 256,00</t>
  </si>
  <si>
    <t>470 000,00</t>
  </si>
  <si>
    <t>5 496 731,03</t>
  </si>
  <si>
    <t>90003</t>
  </si>
  <si>
    <t>Oczyszczanie miast i wsi</t>
  </si>
  <si>
    <t>247 738,00</t>
  </si>
  <si>
    <t>205 815,00</t>
  </si>
  <si>
    <t>90015</t>
  </si>
  <si>
    <t>Oświetlenie ulic, placów i dróg</t>
  </si>
  <si>
    <t>926 178,91</t>
  </si>
  <si>
    <t>420 000,00</t>
  </si>
  <si>
    <t>1 346 178,91</t>
  </si>
  <si>
    <t>540 988,91</t>
  </si>
  <si>
    <t>960 988,91</t>
  </si>
  <si>
    <t>- 12 100,00</t>
  </si>
  <si>
    <t>1 734 225,00</t>
  </si>
  <si>
    <t>92195</t>
  </si>
  <si>
    <t>32 500,00</t>
  </si>
  <si>
    <t>20 400,00</t>
  </si>
  <si>
    <t>15 100,00</t>
  </si>
  <si>
    <t>- 14 100,00</t>
  </si>
  <si>
    <t>5 400,00</t>
  </si>
  <si>
    <t>7 400,00</t>
  </si>
  <si>
    <t>34 337 974,69</t>
  </si>
  <si>
    <t>w tym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</si>
  <si>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</si>
  <si>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</si>
  <si>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</si>
  <si>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</si>
  <si>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</si>
  <si>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</si>
  <si>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</si>
  <si>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</si>
  <si>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</si>
  <si>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</si>
  <si>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</si>
  <si>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</si>
  <si>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</si>
  <si>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</si>
  <si>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</si>
  <si>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</si>
  <si>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</si>
  <si>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na programy finansowane z udziałem środków, o których mowa w art. 5 ust. 1   pkt.  2</t>
  </si>
  <si>
    <t>Pracownia komputerowa  -Zespół Szkół Tulce</t>
  </si>
  <si>
    <t>Zmywarka do kuchni - Zespół Szkół Kleszczewo</t>
  </si>
  <si>
    <t>- 148 875,00</t>
  </si>
  <si>
    <t>4 950 833,04</t>
  </si>
  <si>
    <t>24 300,00</t>
  </si>
  <si>
    <t>46 300,00</t>
  </si>
  <si>
    <t>- 8 496,00</t>
  </si>
  <si>
    <t>2 311 136,92</t>
  </si>
  <si>
    <t>17 700,00</t>
  </si>
  <si>
    <t>- 900,00</t>
  </si>
  <si>
    <t>12 185,00</t>
  </si>
  <si>
    <t>- 737,00</t>
  </si>
  <si>
    <t>- 2 795,00</t>
  </si>
  <si>
    <t>336 140,00</t>
  </si>
  <si>
    <t>22 973,00</t>
  </si>
  <si>
    <t>19 973,00</t>
  </si>
  <si>
    <t>54686,04</t>
  </si>
  <si>
    <t>580 000,00                                -60 000,00                             =520 000,00</t>
  </si>
  <si>
    <t>237 570,00                              -30 000,00                       =207 570,00</t>
  </si>
  <si>
    <t>152 045,00                               -20 000,00                            =132 045,00</t>
  </si>
  <si>
    <t>502 000,00                                        +40 000,00                                     =542 000,00</t>
  </si>
  <si>
    <t>312 000,00                                                -25 000,000                                   =287 000,00</t>
  </si>
  <si>
    <t>3 600,00                                            -3 600,00                              =0,00</t>
  </si>
  <si>
    <t>6 000,00                          -6 000,00                           =0,00</t>
  </si>
  <si>
    <t>435 545,00                               -70 000,00                             =365 545,00</t>
  </si>
  <si>
    <t>75022</t>
  </si>
  <si>
    <t>Rady gmin (miast i miast na prawach powiatu)</t>
  </si>
  <si>
    <t>132 150,00</t>
  </si>
  <si>
    <t>15 500,00</t>
  </si>
  <si>
    <t>14 500,00</t>
  </si>
  <si>
    <t>Zmiana załącznika Nr 7 do Uchwały Nr XIII/81/2015 Rady Gminy Kleszczewo z dnia 22 grudnia 2015r.</t>
  </si>
  <si>
    <t>Załącznik Nr 5</t>
  </si>
  <si>
    <t>Zmiana planu przychodów i kosztów samorządowego zakładu budżetowego oraz planu dochodów i wydatków rachunku dochodów jednostek, o których mowa w art.  223 ust. 1 ufp.</t>
  </si>
  <si>
    <t>II</t>
  </si>
  <si>
    <t>0670</t>
  </si>
  <si>
    <t>Wpływy z opłat za korzystanie z wyżywienia w jednostkach realizujących zadania z zakresu wychowania przedszkolnego</t>
  </si>
  <si>
    <t>Pozostałe dochody</t>
  </si>
  <si>
    <t>Pozostałe odsetki</t>
  </si>
  <si>
    <t xml:space="preserve">                             Razem</t>
  </si>
  <si>
    <t xml:space="preserve">         Henryk Lesiński</t>
  </si>
  <si>
    <t>Rachunek dochodów jednostek, o których mowa w art. 223 ust. 1        (Zespół Szkół Kleszczewo i Zespół Szkół Tulce)</t>
  </si>
  <si>
    <t>19 259,00</t>
  </si>
  <si>
    <t>311 462,00</t>
  </si>
  <si>
    <t>232 512,00</t>
  </si>
  <si>
    <t>- 1 043,00</t>
  </si>
  <si>
    <t>68 019,00</t>
  </si>
  <si>
    <t>4 043,00</t>
  </si>
  <si>
    <t>926</t>
  </si>
  <si>
    <t>Kultura fizyczna</t>
  </si>
  <si>
    <t>229 473,00</t>
  </si>
  <si>
    <t>228 473,00</t>
  </si>
  <si>
    <t>92695</t>
  </si>
  <si>
    <t>125 569,00</t>
  </si>
  <si>
    <t>124 569,00</t>
  </si>
  <si>
    <t>Bezpieczeństwo mieszkańców i utrzymanie czystości i porządku Fundusz sołecki Krzyżowniki 8.471 + zł 15.633 pozostałe środki Gminy (parking i wjazd przy boisku sportowym)</t>
  </si>
  <si>
    <t>Bezpieczeństwo mieszkańców i utrzymanie porządku -  Fundusz sołecki Komorniki 3.043,00 zł oraz 1.000,00 pozostałe środki Gminy</t>
  </si>
  <si>
    <t xml:space="preserve">                 Zmiana   planu wydatków na projekty realizowane w ramach Funduszu Sołeckiego na 2016r.</t>
  </si>
  <si>
    <t>(zmiana załącznika Nr 10 do Uchwały Nr XIII/81/2015  Rady Gminy Kleszczewoz dnia 22 grudnia 2015r.)</t>
  </si>
  <si>
    <t>LP</t>
  </si>
  <si>
    <t>Sołectwo/Projekt</t>
  </si>
  <si>
    <t>Kwota projektu</t>
  </si>
  <si>
    <t>Wydatki wg klasyfikacji budżetowej: dział, rozdział, paragraf</t>
  </si>
  <si>
    <t>Bylin</t>
  </si>
  <si>
    <t>Bezpieczeństwo mieszkańców i utrzymanie  porządku</t>
  </si>
  <si>
    <t>Gowarzewo</t>
  </si>
  <si>
    <t xml:space="preserve">Bezpieczeństwo mieszkańców i utrzymanie czystości i porządku </t>
  </si>
  <si>
    <t>10 000</t>
  </si>
  <si>
    <t>Kleszczewo</t>
  </si>
  <si>
    <t>Promocja i integracja sołectwa</t>
  </si>
  <si>
    <t>Komorniki</t>
  </si>
  <si>
    <t xml:space="preserve">Bezpieczeństwo mieszkańców i utrzymanie porządku </t>
  </si>
  <si>
    <t>Krerowo</t>
  </si>
  <si>
    <t>Rozwój kultury sportu i rekreacji</t>
  </si>
  <si>
    <t>1100</t>
  </si>
  <si>
    <t>300</t>
  </si>
  <si>
    <t>Krzyżowniki</t>
  </si>
  <si>
    <t>105</t>
  </si>
  <si>
    <t>233</t>
  </si>
  <si>
    <t>962</t>
  </si>
  <si>
    <t>Bezpieczeństwo mieszkańców i utrzymanie czystości i porządku</t>
  </si>
  <si>
    <t>2500</t>
  </si>
  <si>
    <t>0</t>
  </si>
  <si>
    <t>1000</t>
  </si>
  <si>
    <t>Markowice</t>
  </si>
  <si>
    <t>Utrzymanie porządku  na terenie sołectwa, rozwój kultury</t>
  </si>
  <si>
    <t>4 900</t>
  </si>
  <si>
    <t>4452</t>
  </si>
  <si>
    <t>Nagradowice</t>
  </si>
  <si>
    <t>Poklatki</t>
  </si>
  <si>
    <t xml:space="preserve">Budowa chodnika </t>
  </si>
  <si>
    <t>Kultura i rozrywka</t>
  </si>
  <si>
    <t>Śródka</t>
  </si>
  <si>
    <t>433</t>
  </si>
  <si>
    <t>Bezpieczeństwo mieszkańców i utrzymanie  porządku w sołectwie</t>
  </si>
  <si>
    <t>Tulce</t>
  </si>
  <si>
    <t>565</t>
  </si>
  <si>
    <t>2435</t>
  </si>
  <si>
    <t>Zimin</t>
  </si>
  <si>
    <t>Promocja   wsi  rozwój kultury i sportu oraz utrzymanie porządku i czystości w sołectwie</t>
  </si>
  <si>
    <t>Załącznik Nr 6</t>
  </si>
  <si>
    <t>1500</t>
  </si>
  <si>
    <t>870</t>
  </si>
  <si>
    <t>500               -370                =</t>
  </si>
  <si>
    <t>3 043                                    -3 043                    =0</t>
  </si>
  <si>
    <t>+3 043                           =3 043</t>
  </si>
  <si>
    <t>1 369 237,00</t>
  </si>
  <si>
    <t>1 368 500,00</t>
  </si>
  <si>
    <t>Składki na ubezpieczenie zdrowotne opłacane za osoby pobierające niektóre świadczenia z pomocy społecznej, niektóre świadczenia rodzinne oraz za osoby uczestniczące w zajęciach w centrum integracji społecznej.</t>
  </si>
  <si>
    <t>1 248 908,00</t>
  </si>
  <si>
    <t>- 715,00</t>
  </si>
  <si>
    <t>1 248 193,00</t>
  </si>
  <si>
    <t>600,00</t>
  </si>
  <si>
    <t>- 22,00</t>
  </si>
  <si>
    <t>578,00</t>
  </si>
  <si>
    <t>16 436,00</t>
  </si>
  <si>
    <t>15 936,00</t>
  </si>
  <si>
    <t>149 984,00</t>
  </si>
  <si>
    <t>164 509,00</t>
  </si>
  <si>
    <t>756</t>
  </si>
  <si>
    <t>Dochody od osób prawnych, od osób fizycznych i od innych jednostek nieposiadających osobowości prawnej oraz wydatki związane z ich poborem</t>
  </si>
  <si>
    <t>13 341 438,00</t>
  </si>
  <si>
    <t>59 000,00</t>
  </si>
  <si>
    <t>13 400 438,00</t>
  </si>
  <si>
    <t>75615</t>
  </si>
  <si>
    <t>Wpływy z podatku rolnego, podatku leśnego, podatku od czynności cywilnoprawnych, podatków i opłat lokalnych od osób prawnych i innych jednostek organizacyjnych</t>
  </si>
  <si>
    <t>2 314 360,00</t>
  </si>
  <si>
    <t>- 55 000,00</t>
  </si>
  <si>
    <t>2 259 360,00</t>
  </si>
  <si>
    <t>0500</t>
  </si>
  <si>
    <t>Wpływy z podatku od czynności cywilnoprawnych</t>
  </si>
  <si>
    <t>65 000,00</t>
  </si>
  <si>
    <t>10 000,00</t>
  </si>
  <si>
    <t>75616</t>
  </si>
  <si>
    <t>Wpływy z podatku rolnego, podatku leśnego, podatku od spadków i darowizn, podatku od czynności cywilno-prawnych oraz podatków i opłat lokalnych od osób fizycznych</t>
  </si>
  <si>
    <t>2 341 841,00</t>
  </si>
  <si>
    <t>94 000,00</t>
  </si>
  <si>
    <t>2 435 841,00</t>
  </si>
  <si>
    <t>260 000,00</t>
  </si>
  <si>
    <t>354 000,00</t>
  </si>
  <si>
    <t>75618</t>
  </si>
  <si>
    <t>Wpływy z innych opłat stanowiących dochody jednostek samorządu terytorialnego na podstawie ustaw</t>
  </si>
  <si>
    <t>325 150,00</t>
  </si>
  <si>
    <t>345 150,00</t>
  </si>
  <si>
    <t>0480</t>
  </si>
  <si>
    <t>Wpływy z opłat za zezwolenia na sprzedaż napojów alkoholowych</t>
  </si>
  <si>
    <t>90 000,00</t>
  </si>
  <si>
    <t>110 000,00</t>
  </si>
  <si>
    <t>898 155,96</t>
  </si>
  <si>
    <t>- 3 650,00</t>
  </si>
  <si>
    <t>894 505,96</t>
  </si>
  <si>
    <t>62 347,04</t>
  </si>
  <si>
    <t>1 350,00</t>
  </si>
  <si>
    <t>63 697,04</t>
  </si>
  <si>
    <t>Wpływy z pozostałych odsetek</t>
  </si>
  <si>
    <t>Wpływy z różnych dochodów</t>
  </si>
  <si>
    <t>5 661,00</t>
  </si>
  <si>
    <t>6 011,00</t>
  </si>
  <si>
    <t>786 260,00</t>
  </si>
  <si>
    <t>781 260,00</t>
  </si>
  <si>
    <t>0660</t>
  </si>
  <si>
    <t>Wpływy z opłat za korzystanie z wychowania przedszkolnego</t>
  </si>
  <si>
    <t>107 000,00</t>
  </si>
  <si>
    <t>- 10 000,00</t>
  </si>
  <si>
    <t>97 000,00</t>
  </si>
  <si>
    <t>6 460 360,00</t>
  </si>
  <si>
    <t>1 362 737,00</t>
  </si>
  <si>
    <t>1 362 000,00</t>
  </si>
  <si>
    <t>14 384,00</t>
  </si>
  <si>
    <t>13 884,00</t>
  </si>
  <si>
    <t>6 786,00</t>
  </si>
  <si>
    <t>6 286,00</t>
  </si>
  <si>
    <t>37 625,00</t>
  </si>
  <si>
    <t>2030</t>
  </si>
  <si>
    <t>Dotacje celowe otrzymane z budżetu państwa na realizację własnych zadań bieżących gmin (związków gmin, związków powiatowo-gminnych)</t>
  </si>
  <si>
    <t>35 515,00</t>
  </si>
  <si>
    <t>44 426,00</t>
  </si>
  <si>
    <t>40 936,00</t>
  </si>
  <si>
    <t>13 750,00</t>
  </si>
  <si>
    <t>54 686,00</t>
  </si>
  <si>
    <t>53 750,00</t>
  </si>
  <si>
    <t>35 575 241,57</t>
  </si>
  <si>
    <t>dochody bieżące</t>
  </si>
  <si>
    <t>z tytułu dotacji i środków na finansowanie wydatków na realizację zadań finansowanych z udziałem środków, o których mowa w art..5 ust.1 pkt 2 i 3</t>
  </si>
  <si>
    <t>dochody majątkowe</t>
  </si>
  <si>
    <t>22 674,00</t>
  </si>
  <si>
    <t>6 483 034,00</t>
  </si>
  <si>
    <t>23 911,00</t>
  </si>
  <si>
    <t>61 536,00</t>
  </si>
  <si>
    <t>110,00</t>
  </si>
  <si>
    <t>15 000,00</t>
  </si>
  <si>
    <t>15 110,00</t>
  </si>
  <si>
    <t>106 299,00</t>
  </si>
  <si>
    <t>35 681 540,57</t>
  </si>
  <si>
    <t>7 482 959,00</t>
  </si>
  <si>
    <t>467 098,00</t>
  </si>
  <si>
    <t>3040</t>
  </si>
  <si>
    <t>Nagrody o charakterze szczególnym niezaliczone do wynagrodzeń</t>
  </si>
  <si>
    <t>12 447,10</t>
  </si>
  <si>
    <t>56 070,00</t>
  </si>
  <si>
    <t>2 247,95</t>
  </si>
  <si>
    <t>58 317,95</t>
  </si>
  <si>
    <t>3 337,00</t>
  </si>
  <si>
    <t>304,95</t>
  </si>
  <si>
    <t>3 641,95</t>
  </si>
  <si>
    <t>34 444 273,69</t>
  </si>
  <si>
    <t>(zmiana załącznika Nr 1 do Uchwały Nr XIII/81/2015  Rady Gminy Kleszczewo z dnia 22 grudnia 2015r.)</t>
  </si>
  <si>
    <t>Pracownia komputerowa Zespół Szkół Tulce</t>
  </si>
  <si>
    <t>Zakup wyposażenia  stół do pracowni fizycznej (Zespół Szkół Kleszczewo)</t>
  </si>
  <si>
    <t>do Uchwały  Nr XXII/158/2016</t>
  </si>
  <si>
    <t>267 738,00</t>
  </si>
  <si>
    <t>225 815,00</t>
  </si>
  <si>
    <t>90004</t>
  </si>
  <si>
    <t>Utrzymanie zieleni w miastach i gminach</t>
  </si>
  <si>
    <t>139 791,00</t>
  </si>
  <si>
    <t>30 000,00</t>
  </si>
  <si>
    <t>169 791,00</t>
  </si>
  <si>
    <t>93 550,00</t>
  </si>
  <si>
    <t>123 550,00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</si>
</sst>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7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alibri"/>
      <family val="2"/>
      <charset val="238"/>
      <scheme val="minor"/>
    </font>
    <font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sz val="8.5"/>
      <name val="Arial"/>
      <family val="2"/>
      <charset val="238"/>
    </font>
    <font>
      <sz val="8.5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8.5"/>
      <color indexed="8"/>
      <name val="Arial"/>
      <family val="2"/>
      <charset val="238"/>
    </font>
    <font>
      <sz val="8.5"/>
      <color indexed="8"/>
      <name val="Arial"/>
      <family val="2"/>
      <charset val="238"/>
    </font>
    <font>
      <b/>
      <sz val="8.25"/>
      <name val="Arial"/>
      <family val="2"/>
      <charset val="238"/>
    </font>
    <font>
      <b/>
      <sz val="8.5"/>
      <name val="Arial"/>
      <family val="2"/>
      <charset val="238"/>
    </font>
    <font>
      <sz val="8.25"/>
      <name val="Arial"/>
      <family val="2"/>
      <charset val="238"/>
    </font>
    <font>
      <sz val="8.5"/>
      <name val="Czcionka tekstu podstawowego"/>
      <family val="2"/>
      <charset val="238"/>
    </font>
    <font>
      <sz val="8.5"/>
      <color theme="1"/>
      <name val="Czcionka tekstu podstawowego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Arial CE"/>
      <family val="2"/>
      <charset val="238"/>
    </font>
    <font>
      <sz val="8.5"/>
      <color indexed="8"/>
      <name val="Czcionka tekstu podstawowego"/>
      <family val="2"/>
      <charset val="238"/>
    </font>
    <font>
      <sz val="8.5"/>
      <color rgb="FFFF000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8.5"/>
      <name val="Arial CE"/>
      <family val="2"/>
      <charset val="238"/>
    </font>
    <font>
      <sz val="8.5"/>
      <name val="Arial CE"/>
      <charset val="238"/>
    </font>
    <font>
      <b/>
      <sz val="8.5"/>
      <color indexed="8"/>
      <name val="Czcionka tekstu podstawowego"/>
      <charset val="238"/>
    </font>
    <font>
      <b/>
      <sz val="8.5"/>
      <color theme="1"/>
      <name val="Arial CE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0"/>
      <name val="Times New Roman"/>
      <family val="1"/>
    </font>
    <font>
      <sz val="11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sz val="11"/>
      <name val="Times New Roman"/>
      <family val="1"/>
      <charset val="238"/>
    </font>
    <font>
      <b/>
      <sz val="11"/>
      <name val="Czcionka tekstu podstawowego"/>
      <family val="2"/>
      <charset val="238"/>
    </font>
    <font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9"/>
      <color indexed="8"/>
      <name val="Times New Roman"/>
      <family val="1"/>
      <charset val="238"/>
    </font>
    <font>
      <b/>
      <sz val="9"/>
      <color theme="1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indexed="8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Calibri"/>
      <family val="2"/>
      <charset val="238"/>
    </font>
    <font>
      <b/>
      <sz val="9"/>
      <name val="Czcionka tekstu podstawowego"/>
      <family val="2"/>
      <charset val="238"/>
    </font>
    <font>
      <b/>
      <sz val="9"/>
      <color indexed="8"/>
      <name val="Arial"/>
      <charset val="204"/>
    </font>
    <font>
      <sz val="9"/>
      <color indexed="8"/>
      <name val="Arial"/>
      <charset val="204"/>
    </font>
    <font>
      <sz val="10"/>
      <color indexed="8"/>
      <name val="Arial"/>
      <charset val="204"/>
    </font>
    <font>
      <b/>
      <sz val="8.25"/>
      <color indexed="8"/>
      <name val="Arial"/>
      <charset val="204"/>
    </font>
    <font>
      <sz val="12"/>
      <color indexed="8"/>
      <name val="Arial"/>
      <charset val="204"/>
    </font>
    <font>
      <sz val="8.25"/>
      <color indexed="8"/>
      <name val="Arial"/>
      <charset val="204"/>
    </font>
    <font>
      <b/>
      <sz val="10"/>
      <color indexed="8"/>
      <name val="Arial"/>
      <charset val="204"/>
    </font>
    <font>
      <sz val="9"/>
      <color theme="1"/>
      <name val="Calibri"/>
      <family val="2"/>
      <charset val="238"/>
    </font>
    <font>
      <b/>
      <sz val="8.25"/>
      <color indexed="8"/>
      <name val="Arial"/>
      <charset val="1"/>
    </font>
    <font>
      <sz val="12"/>
      <color indexed="8"/>
      <name val="Arial"/>
      <charset val="1"/>
    </font>
    <font>
      <sz val="8.25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9"/>
        <bgColor indexed="0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5">
    <xf numFmtId="0" fontId="0" fillId="0" borderId="0" xfId="0"/>
    <xf numFmtId="0" fontId="6" fillId="2" borderId="0" xfId="0" applyFont="1" applyFill="1" applyAlignment="1"/>
    <xf numFmtId="0" fontId="0" fillId="2" borderId="0" xfId="0" applyFill="1"/>
    <xf numFmtId="4" fontId="0" fillId="2" borderId="0" xfId="0" applyNumberFormat="1" applyFill="1"/>
    <xf numFmtId="0" fontId="10" fillId="2" borderId="0" xfId="0" applyFont="1" applyFill="1"/>
    <xf numFmtId="0" fontId="7" fillId="2" borderId="0" xfId="0" applyFont="1" applyFill="1" applyAlignment="1">
      <alignment horizontal="center" vertical="center"/>
    </xf>
    <xf numFmtId="49" fontId="16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/>
    <xf numFmtId="49" fontId="17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/>
    <xf numFmtId="0" fontId="19" fillId="2" borderId="0" xfId="0" applyFont="1" applyFill="1" applyAlignment="1">
      <alignment horizontal="center" vertical="center"/>
    </xf>
    <xf numFmtId="0" fontId="21" fillId="2" borderId="0" xfId="0" applyFont="1" applyFill="1" applyAlignment="1"/>
    <xf numFmtId="0" fontId="20" fillId="2" borderId="0" xfId="0" applyFont="1" applyFill="1" applyAlignment="1"/>
    <xf numFmtId="0" fontId="17" fillId="2" borderId="0" xfId="0" applyFont="1" applyFill="1" applyAlignment="1"/>
    <xf numFmtId="0" fontId="3" fillId="2" borderId="0" xfId="0" applyFont="1" applyFill="1" applyAlignment="1">
      <alignment horizontal="center" wrapText="1"/>
    </xf>
    <xf numFmtId="0" fontId="23" fillId="0" borderId="0" xfId="0" applyFont="1" applyAlignment="1"/>
    <xf numFmtId="49" fontId="17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 wrapText="1"/>
    </xf>
    <xf numFmtId="0" fontId="19" fillId="2" borderId="0" xfId="0" applyFont="1" applyFill="1" applyAlignment="1"/>
    <xf numFmtId="49" fontId="24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/>
    <xf numFmtId="0" fontId="5" fillId="2" borderId="9" xfId="0" applyFont="1" applyFill="1" applyBorder="1" applyAlignment="1"/>
    <xf numFmtId="49" fontId="24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0" applyNumberFormat="1" applyFont="1" applyFill="1" applyBorder="1" applyAlignment="1" applyProtection="1">
      <alignment horizontal="left" vertical="center" wrapText="1"/>
      <protection locked="0"/>
    </xf>
    <xf numFmtId="4" fontId="2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5" xfId="0" applyNumberFormat="1" applyFont="1" applyFill="1" applyBorder="1" applyAlignment="1"/>
    <xf numFmtId="4" fontId="5" fillId="2" borderId="13" xfId="0" applyNumberFormat="1" applyFont="1" applyFill="1" applyBorder="1" applyAlignment="1"/>
    <xf numFmtId="0" fontId="2" fillId="2" borderId="14" xfId="0" applyFont="1" applyFill="1" applyBorder="1" applyAlignment="1"/>
    <xf numFmtId="49" fontId="2" fillId="3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7" xfId="0" applyNumberFormat="1" applyFont="1" applyFill="1" applyBorder="1" applyAlignment="1"/>
    <xf numFmtId="49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24" fillId="3" borderId="15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/>
    <xf numFmtId="0" fontId="5" fillId="2" borderId="7" xfId="0" applyFont="1" applyFill="1" applyBorder="1" applyAlignment="1"/>
    <xf numFmtId="49" fontId="2" fillId="3" borderId="15" xfId="0" applyNumberFormat="1" applyFont="1" applyFill="1" applyBorder="1" applyAlignment="1" applyProtection="1">
      <alignment horizontal="left" vertical="center" wrapText="1"/>
      <protection locked="0"/>
    </xf>
    <xf numFmtId="4" fontId="2" fillId="3" borderId="16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7" xfId="0" applyNumberFormat="1" applyFont="1" applyFill="1" applyBorder="1" applyAlignment="1"/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wrapText="1"/>
    </xf>
    <xf numFmtId="4" fontId="2" fillId="2" borderId="8" xfId="0" applyNumberFormat="1" applyFont="1" applyFill="1" applyBorder="1" applyAlignment="1"/>
    <xf numFmtId="0" fontId="25" fillId="2" borderId="18" xfId="0" applyFont="1" applyFill="1" applyBorder="1" applyAlignment="1"/>
    <xf numFmtId="4" fontId="5" fillId="2" borderId="3" xfId="0" applyNumberFormat="1" applyFont="1" applyFill="1" applyBorder="1" applyAlignment="1"/>
    <xf numFmtId="4" fontId="2" fillId="2" borderId="5" xfId="0" applyNumberFormat="1" applyFont="1" applyFill="1" applyBorder="1" applyAlignment="1">
      <alignment vertical="center"/>
    </xf>
    <xf numFmtId="4" fontId="2" fillId="2" borderId="19" xfId="0" applyNumberFormat="1" applyFont="1" applyFill="1" applyBorder="1" applyAlignment="1">
      <alignment vertical="center"/>
    </xf>
    <xf numFmtId="4" fontId="5" fillId="2" borderId="5" xfId="0" applyNumberFormat="1" applyFont="1" applyFill="1" applyBorder="1" applyAlignment="1"/>
    <xf numFmtId="4" fontId="2" fillId="2" borderId="17" xfId="0" applyNumberFormat="1" applyFont="1" applyFill="1" applyBorder="1" applyAlignment="1"/>
    <xf numFmtId="4" fontId="5" fillId="2" borderId="17" xfId="0" applyNumberFormat="1" applyFont="1" applyFill="1" applyBorder="1" applyAlignment="1"/>
    <xf numFmtId="0" fontId="2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wrapText="1"/>
    </xf>
    <xf numFmtId="4" fontId="2" fillId="2" borderId="20" xfId="0" applyNumberFormat="1" applyFont="1" applyFill="1" applyBorder="1" applyAlignment="1"/>
    <xf numFmtId="4" fontId="5" fillId="2" borderId="20" xfId="0" applyNumberFormat="1" applyFont="1" applyFill="1" applyBorder="1" applyAlignment="1"/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wrapText="1"/>
    </xf>
    <xf numFmtId="4" fontId="24" fillId="2" borderId="2" xfId="0" applyNumberFormat="1" applyFont="1" applyFill="1" applyBorder="1" applyAlignment="1"/>
    <xf numFmtId="0" fontId="24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wrapText="1"/>
    </xf>
    <xf numFmtId="4" fontId="24" fillId="2" borderId="0" xfId="0" applyNumberFormat="1" applyFont="1" applyFill="1" applyBorder="1" applyAlignment="1"/>
    <xf numFmtId="0" fontId="24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4" fontId="2" fillId="2" borderId="7" xfId="0" applyNumberFormat="1" applyFont="1" applyFill="1" applyBorder="1" applyAlignment="1">
      <alignment vertical="center"/>
    </xf>
    <xf numFmtId="0" fontId="24" fillId="2" borderId="21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vertical="center" wrapText="1"/>
    </xf>
    <xf numFmtId="4" fontId="24" fillId="2" borderId="21" xfId="0" applyNumberFormat="1" applyFont="1" applyFill="1" applyBorder="1" applyAlignment="1">
      <alignment vertical="center"/>
    </xf>
    <xf numFmtId="0" fontId="27" fillId="2" borderId="0" xfId="0" applyFont="1" applyFill="1" applyBorder="1" applyAlignment="1">
      <alignment vertical="center" wrapText="1"/>
    </xf>
    <xf numFmtId="4" fontId="27" fillId="2" borderId="0" xfId="0" applyNumberFormat="1" applyFont="1" applyFill="1" applyBorder="1" applyAlignment="1">
      <alignment vertical="center"/>
    </xf>
    <xf numFmtId="0" fontId="27" fillId="2" borderId="12" xfId="0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vertical="center"/>
    </xf>
    <xf numFmtId="0" fontId="28" fillId="2" borderId="0" xfId="0" applyFont="1" applyFill="1" applyAlignment="1"/>
    <xf numFmtId="0" fontId="2" fillId="2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 wrapText="1"/>
    </xf>
    <xf numFmtId="4" fontId="2" fillId="2" borderId="22" xfId="0" applyNumberFormat="1" applyFont="1" applyFill="1" applyBorder="1" applyAlignment="1">
      <alignment vertical="center"/>
    </xf>
    <xf numFmtId="0" fontId="24" fillId="2" borderId="23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vertical="center" wrapText="1"/>
    </xf>
    <xf numFmtId="4" fontId="24" fillId="2" borderId="23" xfId="0" applyNumberFormat="1" applyFont="1" applyFill="1" applyBorder="1" applyAlignment="1">
      <alignment vertical="center"/>
    </xf>
    <xf numFmtId="0" fontId="27" fillId="2" borderId="9" xfId="0" applyFont="1" applyFill="1" applyBorder="1" applyAlignment="1">
      <alignment vertical="center"/>
    </xf>
    <xf numFmtId="4" fontId="5" fillId="2" borderId="9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 wrapText="1"/>
    </xf>
    <xf numFmtId="4" fontId="2" fillId="2" borderId="24" xfId="0" applyNumberFormat="1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vertical="center" wrapText="1"/>
    </xf>
    <xf numFmtId="4" fontId="24" fillId="2" borderId="2" xfId="0" applyNumberFormat="1" applyFont="1" applyFill="1" applyBorder="1" applyAlignment="1">
      <alignment vertical="center"/>
    </xf>
    <xf numFmtId="4" fontId="29" fillId="2" borderId="2" xfId="0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vertical="center" wrapText="1"/>
    </xf>
    <xf numFmtId="4" fontId="24" fillId="2" borderId="0" xfId="0" applyNumberFormat="1" applyFont="1" applyFill="1" applyBorder="1" applyAlignment="1">
      <alignment vertical="center"/>
    </xf>
    <xf numFmtId="4" fontId="29" fillId="2" borderId="0" xfId="0" applyNumberFormat="1" applyFont="1" applyFill="1" applyBorder="1" applyAlignment="1">
      <alignment vertical="center"/>
    </xf>
    <xf numFmtId="0" fontId="24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4" fontId="2" fillId="2" borderId="6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0" fontId="24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 wrapText="1"/>
    </xf>
    <xf numFmtId="4" fontId="24" fillId="2" borderId="1" xfId="0" applyNumberFormat="1" applyFont="1" applyFill="1" applyBorder="1" applyAlignment="1">
      <alignment vertical="center"/>
    </xf>
    <xf numFmtId="0" fontId="27" fillId="2" borderId="25" xfId="0" applyFont="1" applyFill="1" applyBorder="1" applyAlignment="1">
      <alignment vertical="center"/>
    </xf>
    <xf numFmtId="4" fontId="5" fillId="2" borderId="25" xfId="0" applyNumberFormat="1" applyFont="1" applyFill="1" applyBorder="1" applyAlignment="1">
      <alignment vertical="center"/>
    </xf>
    <xf numFmtId="0" fontId="27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vertical="center" wrapText="1"/>
    </xf>
    <xf numFmtId="4" fontId="24" fillId="2" borderId="27" xfId="0" applyNumberFormat="1" applyFont="1" applyFill="1" applyBorder="1" applyAlignment="1">
      <alignment vertical="center"/>
    </xf>
    <xf numFmtId="4" fontId="29" fillId="2" borderId="27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24" fillId="2" borderId="20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vertical="center" wrapText="1"/>
    </xf>
    <xf numFmtId="4" fontId="24" fillId="2" borderId="24" xfId="0" applyNumberFormat="1" applyFont="1" applyFill="1" applyBorder="1" applyAlignment="1">
      <alignment vertical="center"/>
    </xf>
    <xf numFmtId="4" fontId="29" fillId="2" borderId="24" xfId="0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vertical="center" wrapText="1"/>
    </xf>
    <xf numFmtId="4" fontId="24" fillId="2" borderId="11" xfId="0" applyNumberFormat="1" applyFont="1" applyFill="1" applyBorder="1" applyAlignment="1">
      <alignment vertical="center"/>
    </xf>
    <xf numFmtId="4" fontId="2" fillId="2" borderId="17" xfId="0" applyNumberFormat="1" applyFont="1" applyFill="1" applyBorder="1" applyAlignment="1">
      <alignment vertical="center"/>
    </xf>
    <xf numFmtId="4" fontId="5" fillId="2" borderId="17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4" fontId="5" fillId="2" borderId="8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0" fillId="2" borderId="0" xfId="0" applyFont="1" applyFill="1" applyAlignment="1"/>
    <xf numFmtId="4" fontId="7" fillId="2" borderId="0" xfId="0" applyNumberFormat="1" applyFont="1" applyFill="1"/>
    <xf numFmtId="49" fontId="15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28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28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28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 wrapText="1"/>
    </xf>
    <xf numFmtId="4" fontId="25" fillId="2" borderId="0" xfId="0" applyNumberFormat="1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0" fontId="24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 wrapText="1"/>
    </xf>
    <xf numFmtId="4" fontId="5" fillId="2" borderId="16" xfId="0" applyNumberFormat="1" applyFont="1" applyFill="1" applyBorder="1" applyAlignment="1">
      <alignment vertical="center"/>
    </xf>
    <xf numFmtId="4" fontId="29" fillId="2" borderId="25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7" fillId="2" borderId="29" xfId="0" applyFont="1" applyFill="1" applyBorder="1" applyAlignment="1">
      <alignment vertical="center"/>
    </xf>
    <xf numFmtId="4" fontId="5" fillId="2" borderId="29" xfId="0" applyNumberFormat="1" applyFont="1" applyFill="1" applyBorder="1" applyAlignment="1">
      <alignment vertical="center"/>
    </xf>
    <xf numFmtId="0" fontId="8" fillId="2" borderId="0" xfId="0" applyFont="1" applyFill="1"/>
    <xf numFmtId="0" fontId="32" fillId="0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/>
    <xf numFmtId="49" fontId="31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33" fillId="3" borderId="28" xfId="0" applyNumberFormat="1" applyFont="1" applyFill="1" applyBorder="1" applyAlignment="1" applyProtection="1">
      <alignment horizontal="left" vertical="center" wrapText="1"/>
      <protection locked="0"/>
    </xf>
    <xf numFmtId="0" fontId="35" fillId="2" borderId="0" xfId="0" applyFont="1" applyFill="1"/>
    <xf numFmtId="0" fontId="1" fillId="2" borderId="0" xfId="0" applyFont="1" applyFill="1"/>
    <xf numFmtId="4" fontId="35" fillId="2" borderId="0" xfId="0" applyNumberFormat="1" applyFont="1" applyFill="1"/>
    <xf numFmtId="0" fontId="35" fillId="0" borderId="0" xfId="0" applyFont="1"/>
    <xf numFmtId="0" fontId="9" fillId="0" borderId="0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4" fontId="0" fillId="2" borderId="0" xfId="0" applyNumberFormat="1" applyFill="1" applyAlignment="1">
      <alignment wrapText="1"/>
    </xf>
    <xf numFmtId="4" fontId="0" fillId="0" borderId="0" xfId="0" applyNumberFormat="1" applyAlignment="1">
      <alignment wrapText="1"/>
    </xf>
    <xf numFmtId="0" fontId="13" fillId="2" borderId="28" xfId="0" applyNumberFormat="1" applyFont="1" applyFill="1" applyBorder="1" applyAlignment="1" applyProtection="1">
      <alignment horizontal="center" vertical="center"/>
      <protection locked="0"/>
    </xf>
    <xf numFmtId="0" fontId="13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32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28" xfId="0" applyNumberFormat="1" applyFont="1" applyFill="1" applyBorder="1" applyAlignment="1" applyProtection="1">
      <alignment horizontal="center" vertical="center" wrapText="1"/>
      <protection locked="0"/>
    </xf>
    <xf numFmtId="4" fontId="36" fillId="2" borderId="28" xfId="0" applyNumberFormat="1" applyFont="1" applyFill="1" applyBorder="1" applyAlignment="1" applyProtection="1">
      <alignment horizontal="right" vertical="center" wrapText="1"/>
      <protection locked="0"/>
    </xf>
    <xf numFmtId="4" fontId="36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36" fillId="2" borderId="32" xfId="0" applyNumberFormat="1" applyFont="1" applyFill="1" applyBorder="1" applyAlignment="1" applyProtection="1">
      <alignment horizontal="right" vertical="center" wrapText="1"/>
      <protection locked="0"/>
    </xf>
    <xf numFmtId="4" fontId="36" fillId="2" borderId="28" xfId="0" applyNumberFormat="1" applyFont="1" applyFill="1" applyBorder="1" applyAlignment="1" applyProtection="1">
      <alignment vertical="center" wrapText="1"/>
      <protection locked="0"/>
    </xf>
    <xf numFmtId="4" fontId="37" fillId="2" borderId="28" xfId="0" applyNumberFormat="1" applyFont="1" applyFill="1" applyBorder="1" applyAlignment="1" applyProtection="1">
      <alignment horizontal="right" vertical="center" wrapText="1"/>
      <protection locked="0"/>
    </xf>
    <xf numFmtId="4" fontId="37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37" fillId="3" borderId="32" xfId="0" applyNumberFormat="1" applyFont="1" applyFill="1" applyBorder="1" applyAlignment="1" applyProtection="1">
      <alignment horizontal="right" vertical="center" wrapText="1"/>
      <protection locked="0"/>
    </xf>
    <xf numFmtId="4" fontId="37" fillId="2" borderId="28" xfId="0" applyNumberFormat="1" applyFont="1" applyFill="1" applyBorder="1" applyAlignment="1" applyProtection="1">
      <alignment vertical="center" wrapText="1"/>
      <protection locked="0"/>
    </xf>
    <xf numFmtId="4" fontId="37" fillId="3" borderId="28" xfId="0" applyNumberFormat="1" applyFont="1" applyFill="1" applyBorder="1" applyAlignment="1" applyProtection="1">
      <alignment horizontal="right" vertical="center" wrapText="1"/>
      <protection locked="0"/>
    </xf>
    <xf numFmtId="4" fontId="37" fillId="2" borderId="32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28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38" fillId="3" borderId="32" xfId="0" applyNumberFormat="1" applyFont="1" applyFill="1" applyBorder="1" applyAlignment="1" applyProtection="1">
      <alignment horizontal="right" vertical="center" wrapText="1"/>
      <protection locked="0"/>
    </xf>
    <xf numFmtId="4" fontId="39" fillId="3" borderId="28" xfId="0" applyNumberFormat="1" applyFont="1" applyFill="1" applyBorder="1" applyAlignment="1" applyProtection="1">
      <alignment vertical="center" wrapText="1"/>
      <protection locked="0"/>
    </xf>
    <xf numFmtId="4" fontId="39" fillId="3" borderId="28" xfId="0" applyNumberFormat="1" applyFont="1" applyFill="1" applyBorder="1" applyAlignment="1" applyProtection="1">
      <alignment horizontal="right" vertical="center" wrapText="1"/>
      <protection locked="0"/>
    </xf>
    <xf numFmtId="4" fontId="14" fillId="3" borderId="28" xfId="0" applyNumberFormat="1" applyFont="1" applyFill="1" applyBorder="1" applyAlignment="1" applyProtection="1">
      <alignment horizontal="right" vertical="center" wrapText="1"/>
      <protection locked="0"/>
    </xf>
    <xf numFmtId="4" fontId="14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40" fillId="3" borderId="32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28" xfId="0" applyNumberFormat="1" applyFont="1" applyFill="1" applyBorder="1" applyAlignment="1" applyProtection="1">
      <alignment vertical="center" wrapText="1"/>
      <protection locked="0"/>
    </xf>
    <xf numFmtId="4" fontId="11" fillId="3" borderId="28" xfId="0" applyNumberFormat="1" applyFont="1" applyFill="1" applyBorder="1" applyAlignment="1" applyProtection="1">
      <alignment horizontal="right" vertical="center" wrapText="1"/>
      <protection locked="0"/>
    </xf>
    <xf numFmtId="4" fontId="37" fillId="2" borderId="28" xfId="0" applyNumberFormat="1" applyFont="1" applyFill="1" applyBorder="1" applyAlignment="1" applyProtection="1">
      <alignment vertical="center"/>
      <protection locked="0"/>
    </xf>
    <xf numFmtId="0" fontId="12" fillId="2" borderId="28" xfId="0" applyFont="1" applyFill="1" applyBorder="1" applyAlignment="1">
      <alignment vertical="center"/>
    </xf>
    <xf numFmtId="4" fontId="11" fillId="3" borderId="32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28" xfId="0" applyNumberFormat="1" applyFont="1" applyFill="1" applyBorder="1" applyAlignment="1">
      <alignment vertical="center"/>
    </xf>
    <xf numFmtId="4" fontId="38" fillId="3" borderId="28" xfId="0" applyNumberFormat="1" applyFont="1" applyFill="1" applyBorder="1" applyAlignment="1" applyProtection="1">
      <alignment vertical="center" wrapText="1"/>
      <protection locked="0"/>
    </xf>
    <xf numFmtId="4" fontId="38" fillId="3" borderId="28" xfId="0" applyNumberFormat="1" applyFont="1" applyFill="1" applyBorder="1" applyAlignment="1" applyProtection="1">
      <alignment horizontal="right" vertical="center" wrapText="1"/>
      <protection locked="0"/>
    </xf>
    <xf numFmtId="4" fontId="40" fillId="3" borderId="28" xfId="0" applyNumberFormat="1" applyFont="1" applyFill="1" applyBorder="1" applyAlignment="1" applyProtection="1">
      <alignment vertical="center" wrapText="1"/>
      <protection locked="0"/>
    </xf>
    <xf numFmtId="4" fontId="40" fillId="3" borderId="28" xfId="0" applyNumberFormat="1" applyFont="1" applyFill="1" applyBorder="1" applyAlignment="1" applyProtection="1">
      <alignment horizontal="right" vertical="center" wrapText="1"/>
      <protection locked="0"/>
    </xf>
    <xf numFmtId="4" fontId="37" fillId="2" borderId="32" xfId="0" applyNumberFormat="1" applyFont="1" applyFill="1" applyBorder="1" applyAlignment="1" applyProtection="1">
      <alignment vertical="center"/>
      <protection locked="0"/>
    </xf>
    <xf numFmtId="4" fontId="12" fillId="2" borderId="28" xfId="0" applyNumberFormat="1" applyFont="1" applyFill="1" applyBorder="1" applyAlignment="1">
      <alignment horizontal="right" vertical="center"/>
    </xf>
    <xf numFmtId="4" fontId="36" fillId="2" borderId="32" xfId="0" applyNumberFormat="1" applyFont="1" applyFill="1" applyBorder="1" applyAlignment="1" applyProtection="1">
      <alignment vertical="center"/>
      <protection locked="0"/>
    </xf>
    <xf numFmtId="49" fontId="14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28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28" xfId="0" applyNumberFormat="1" applyFont="1" applyFill="1" applyBorder="1" applyAlignment="1" applyProtection="1">
      <alignment horizontal="left" vertical="center" wrapText="1"/>
      <protection locked="0"/>
    </xf>
    <xf numFmtId="4" fontId="14" fillId="4" borderId="28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33" xfId="0" applyNumberFormat="1" applyFont="1" applyFill="1" applyBorder="1" applyAlignment="1" applyProtection="1">
      <alignment horizontal="center" vertical="center" wrapText="1"/>
    </xf>
    <xf numFmtId="0" fontId="14" fillId="2" borderId="33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/>
    <xf numFmtId="4" fontId="12" fillId="2" borderId="32" xfId="0" applyNumberFormat="1" applyFont="1" applyFill="1" applyBorder="1"/>
    <xf numFmtId="4" fontId="15" fillId="3" borderId="32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28" xfId="0" applyNumberFormat="1" applyFont="1" applyFill="1" applyBorder="1" applyAlignment="1" applyProtection="1">
      <alignment vertical="center" wrapText="1"/>
      <protection locked="0"/>
    </xf>
    <xf numFmtId="49" fontId="1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/>
    <xf numFmtId="0" fontId="42" fillId="2" borderId="0" xfId="0" applyFont="1" applyFill="1" applyAlignment="1">
      <alignment horizontal="center" vertical="center"/>
    </xf>
    <xf numFmtId="0" fontId="42" fillId="2" borderId="28" xfId="0" applyFont="1" applyFill="1" applyBorder="1" applyAlignment="1">
      <alignment horizontal="center" vertical="center"/>
    </xf>
    <xf numFmtId="4" fontId="37" fillId="2" borderId="30" xfId="0" applyNumberFormat="1" applyFont="1" applyFill="1" applyBorder="1" applyAlignment="1" applyProtection="1">
      <alignment vertical="center"/>
      <protection locked="0"/>
    </xf>
    <xf numFmtId="4" fontId="37" fillId="2" borderId="32" xfId="0" applyNumberFormat="1" applyFont="1" applyFill="1" applyBorder="1" applyAlignment="1" applyProtection="1">
      <alignment horizontal="right" vertical="center"/>
      <protection locked="0"/>
    </xf>
    <xf numFmtId="0" fontId="0" fillId="2" borderId="28" xfId="0" applyFill="1" applyBorder="1"/>
    <xf numFmtId="4" fontId="37" fillId="2" borderId="28" xfId="0" applyNumberFormat="1" applyFont="1" applyFill="1" applyBorder="1" applyAlignment="1" applyProtection="1">
      <alignment horizontal="right" vertical="center"/>
      <protection locked="0"/>
    </xf>
    <xf numFmtId="4" fontId="2" fillId="2" borderId="34" xfId="0" applyNumberFormat="1" applyFont="1" applyFill="1" applyBorder="1" applyAlignment="1">
      <alignment vertical="center"/>
    </xf>
    <xf numFmtId="4" fontId="5" fillId="2" borderId="34" xfId="0" applyNumberFormat="1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vertical="center" wrapText="1"/>
    </xf>
    <xf numFmtId="4" fontId="2" fillId="2" borderId="31" xfId="0" applyNumberFormat="1" applyFont="1" applyFill="1" applyBorder="1" applyAlignment="1">
      <alignment vertical="center"/>
    </xf>
    <xf numFmtId="0" fontId="24" fillId="2" borderId="31" xfId="0" applyFont="1" applyFill="1" applyBorder="1" applyAlignment="1">
      <alignment horizontal="center" vertical="center"/>
    </xf>
    <xf numFmtId="0" fontId="2" fillId="2" borderId="31" xfId="0" applyFont="1" applyFill="1" applyBorder="1" applyAlignment="1"/>
    <xf numFmtId="0" fontId="2" fillId="2" borderId="31" xfId="0" applyFont="1" applyFill="1" applyBorder="1" applyAlignment="1">
      <alignment wrapText="1"/>
    </xf>
    <xf numFmtId="4" fontId="2" fillId="2" borderId="9" xfId="0" applyNumberFormat="1" applyFont="1" applyFill="1" applyBorder="1" applyAlignment="1">
      <alignment vertical="center"/>
    </xf>
    <xf numFmtId="4" fontId="19" fillId="2" borderId="22" xfId="0" applyNumberFormat="1" applyFont="1" applyFill="1" applyBorder="1" applyAlignment="1">
      <alignment vertical="center"/>
    </xf>
    <xf numFmtId="4" fontId="5" fillId="2" borderId="3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44" fillId="0" borderId="35" xfId="0" applyFont="1" applyBorder="1" applyAlignment="1">
      <alignment vertical="center"/>
    </xf>
    <xf numFmtId="0" fontId="45" fillId="0" borderId="35" xfId="0" applyFont="1" applyBorder="1" applyAlignment="1">
      <alignment vertical="center"/>
    </xf>
    <xf numFmtId="0" fontId="45" fillId="0" borderId="35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/>
    </xf>
    <xf numFmtId="0" fontId="45" fillId="0" borderId="35" xfId="0" applyFont="1" applyBorder="1" applyAlignment="1">
      <alignment vertical="center" wrapText="1"/>
    </xf>
    <xf numFmtId="4" fontId="46" fillId="0" borderId="35" xfId="0" applyNumberFormat="1" applyFont="1" applyBorder="1" applyAlignment="1">
      <alignment horizontal="center" vertical="center" wrapText="1"/>
    </xf>
    <xf numFmtId="4" fontId="41" fillId="0" borderId="35" xfId="0" applyNumberFormat="1" applyFont="1" applyBorder="1" applyAlignment="1">
      <alignment horizontal="right" vertical="center" wrapText="1"/>
    </xf>
    <xf numFmtId="0" fontId="42" fillId="0" borderId="35" xfId="0" applyFont="1" applyBorder="1" applyAlignment="1">
      <alignment vertical="center" wrapText="1"/>
    </xf>
    <xf numFmtId="0" fontId="47" fillId="0" borderId="35" xfId="0" applyFont="1" applyBorder="1"/>
    <xf numFmtId="0" fontId="45" fillId="0" borderId="35" xfId="0" applyFont="1" applyBorder="1" applyAlignment="1">
      <alignment wrapText="1"/>
    </xf>
    <xf numFmtId="4" fontId="46" fillId="0" borderId="35" xfId="0" applyNumberFormat="1" applyFont="1" applyBorder="1" applyAlignment="1">
      <alignment vertical="center"/>
    </xf>
    <xf numFmtId="49" fontId="41" fillId="0" borderId="35" xfId="0" applyNumberFormat="1" applyFont="1" applyBorder="1" applyAlignment="1">
      <alignment horizontal="right" vertical="center" wrapText="1"/>
    </xf>
    <xf numFmtId="0" fontId="45" fillId="0" borderId="36" xfId="0" applyFont="1" applyBorder="1" applyAlignment="1">
      <alignment vertical="center" wrapText="1"/>
    </xf>
    <xf numFmtId="4" fontId="41" fillId="0" borderId="35" xfId="0" applyNumberFormat="1" applyFont="1" applyBorder="1" applyAlignment="1">
      <alignment vertical="center"/>
    </xf>
    <xf numFmtId="0" fontId="45" fillId="0" borderId="36" xfId="0" applyFont="1" applyBorder="1" applyAlignment="1">
      <alignment horizontal="center" vertical="center"/>
    </xf>
    <xf numFmtId="49" fontId="46" fillId="0" borderId="35" xfId="0" applyNumberFormat="1" applyFont="1" applyBorder="1" applyAlignment="1">
      <alignment vertical="center" wrapText="1"/>
    </xf>
    <xf numFmtId="0" fontId="48" fillId="0" borderId="35" xfId="0" applyFont="1" applyBorder="1" applyAlignment="1">
      <alignment vertical="center" wrapText="1"/>
    </xf>
    <xf numFmtId="4" fontId="48" fillId="0" borderId="35" xfId="0" applyNumberFormat="1" applyFont="1" applyBorder="1" applyAlignment="1">
      <alignment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vertical="center" wrapText="1"/>
    </xf>
    <xf numFmtId="4" fontId="49" fillId="0" borderId="35" xfId="0" applyNumberFormat="1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50" fillId="0" borderId="40" xfId="0" applyFont="1" applyFill="1" applyBorder="1" applyAlignment="1">
      <alignment vertical="center" wrapText="1"/>
    </xf>
    <xf numFmtId="0" fontId="44" fillId="0" borderId="35" xfId="0" applyFont="1" applyBorder="1"/>
    <xf numFmtId="0" fontId="48" fillId="0" borderId="35" xfId="0" applyFont="1" applyFill="1" applyBorder="1" applyAlignment="1">
      <alignment vertical="center" wrapText="1"/>
    </xf>
    <xf numFmtId="4" fontId="51" fillId="0" borderId="35" xfId="0" applyNumberFormat="1" applyFont="1" applyBorder="1"/>
    <xf numFmtId="0" fontId="50" fillId="0" borderId="35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4" fontId="52" fillId="2" borderId="0" xfId="0" applyNumberFormat="1" applyFont="1" applyFill="1"/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vertical="center" wrapText="1"/>
    </xf>
    <xf numFmtId="4" fontId="5" fillId="2" borderId="43" xfId="0" applyNumberFormat="1" applyFont="1" applyFill="1" applyBorder="1" applyAlignment="1">
      <alignment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vertical="center" wrapText="1"/>
    </xf>
    <xf numFmtId="4" fontId="2" fillId="2" borderId="36" xfId="0" applyNumberFormat="1" applyFont="1" applyFill="1" applyBorder="1" applyAlignment="1">
      <alignment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vertical="center" wrapText="1"/>
    </xf>
    <xf numFmtId="4" fontId="24" fillId="2" borderId="44" xfId="0" applyNumberFormat="1" applyFont="1" applyFill="1" applyBorder="1" applyAlignment="1">
      <alignment vertical="center"/>
    </xf>
    <xf numFmtId="0" fontId="45" fillId="0" borderId="45" xfId="0" applyFont="1" applyBorder="1" applyAlignment="1">
      <alignment horizontal="center" vertical="center"/>
    </xf>
    <xf numFmtId="0" fontId="45" fillId="0" borderId="45" xfId="0" applyFont="1" applyBorder="1" applyAlignment="1">
      <alignment vertical="center" wrapText="1"/>
    </xf>
    <xf numFmtId="4" fontId="46" fillId="0" borderId="45" xfId="0" applyNumberFormat="1" applyFont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25" fillId="2" borderId="0" xfId="0" applyNumberFormat="1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vertical="center" wrapText="1"/>
    </xf>
    <xf numFmtId="0" fontId="24" fillId="2" borderId="44" xfId="0" applyFont="1" applyFill="1" applyBorder="1" applyAlignment="1">
      <alignment horizontal="center" vertical="center" wrapText="1"/>
    </xf>
    <xf numFmtId="0" fontId="27" fillId="2" borderId="44" xfId="0" applyFont="1" applyFill="1" applyBorder="1" applyAlignment="1">
      <alignment vertical="center" wrapText="1"/>
    </xf>
    <xf numFmtId="4" fontId="2" fillId="2" borderId="22" xfId="0" applyNumberFormat="1" applyFont="1" applyFill="1" applyBorder="1" applyAlignment="1">
      <alignment vertical="center" wrapText="1"/>
    </xf>
    <xf numFmtId="4" fontId="24" fillId="2" borderId="44" xfId="0" applyNumberFormat="1" applyFont="1" applyFill="1" applyBorder="1" applyAlignment="1">
      <alignment vertical="center" wrapText="1"/>
    </xf>
    <xf numFmtId="49" fontId="34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/>
    <xf numFmtId="2" fontId="0" fillId="0" borderId="0" xfId="0" applyNumberFormat="1"/>
    <xf numFmtId="0" fontId="24" fillId="2" borderId="0" xfId="0" applyFont="1" applyFill="1" applyBorder="1" applyAlignment="1">
      <alignment horizontal="center" vertical="center" wrapText="1"/>
    </xf>
    <xf numFmtId="4" fontId="24" fillId="2" borderId="0" xfId="0" applyNumberFormat="1" applyFont="1" applyFill="1" applyBorder="1" applyAlignment="1">
      <alignment vertical="center" wrapText="1"/>
    </xf>
    <xf numFmtId="0" fontId="24" fillId="2" borderId="22" xfId="0" applyFont="1" applyFill="1" applyBorder="1" applyAlignment="1">
      <alignment horizontal="center" vertical="center" wrapText="1"/>
    </xf>
    <xf numFmtId="0" fontId="24" fillId="2" borderId="4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4" fontId="2" fillId="2" borderId="45" xfId="0" applyNumberFormat="1" applyFont="1" applyFill="1" applyBorder="1" applyAlignment="1">
      <alignment vertical="center"/>
    </xf>
    <xf numFmtId="0" fontId="2" fillId="2" borderId="45" xfId="0" applyFont="1" applyFill="1" applyBorder="1" applyAlignment="1">
      <alignment vertical="center" wrapText="1"/>
    </xf>
    <xf numFmtId="4" fontId="41" fillId="2" borderId="32" xfId="0" applyNumberFormat="1" applyFont="1" applyFill="1" applyBorder="1" applyAlignment="1">
      <alignment vertical="center"/>
    </xf>
    <xf numFmtId="2" fontId="45" fillId="0" borderId="35" xfId="0" applyNumberFormat="1" applyFont="1" applyBorder="1" applyAlignment="1">
      <alignment horizontal="right" vertical="center" wrapText="1"/>
    </xf>
    <xf numFmtId="4" fontId="41" fillId="0" borderId="45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/>
    <xf numFmtId="0" fontId="0" fillId="0" borderId="0" xfId="0" applyBorder="1" applyAlignment="1">
      <alignment horizontal="center" wrapText="1"/>
    </xf>
    <xf numFmtId="4" fontId="19" fillId="0" borderId="45" xfId="0" applyNumberFormat="1" applyFont="1" applyBorder="1" applyAlignment="1">
      <alignment vertical="center"/>
    </xf>
    <xf numFmtId="0" fontId="44" fillId="0" borderId="0" xfId="0" applyFont="1"/>
    <xf numFmtId="0" fontId="17" fillId="0" borderId="45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3" fillId="0" borderId="45" xfId="0" applyFont="1" applyBorder="1" applyAlignment="1">
      <alignment horizontal="center" vertical="center"/>
    </xf>
    <xf numFmtId="0" fontId="19" fillId="0" borderId="45" xfId="0" applyFont="1" applyBorder="1" applyAlignment="1">
      <alignment vertical="center"/>
    </xf>
    <xf numFmtId="0" fontId="19" fillId="0" borderId="45" xfId="0" applyFont="1" applyBorder="1" applyAlignment="1">
      <alignment horizontal="center" vertical="center"/>
    </xf>
    <xf numFmtId="49" fontId="19" fillId="0" borderId="45" xfId="0" applyNumberFormat="1" applyFont="1" applyBorder="1" applyAlignment="1">
      <alignment horizontal="center" vertical="center"/>
    </xf>
    <xf numFmtId="4" fontId="17" fillId="0" borderId="45" xfId="0" applyNumberFormat="1" applyFont="1" applyBorder="1" applyAlignment="1">
      <alignment horizontal="right" vertical="center" wrapText="1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wrapText="1"/>
    </xf>
    <xf numFmtId="0" fontId="30" fillId="0" borderId="0" xfId="0" applyFont="1" applyBorder="1" applyAlignment="1"/>
    <xf numFmtId="0" fontId="30" fillId="0" borderId="0" xfId="0" applyFont="1" applyBorder="1"/>
    <xf numFmtId="4" fontId="21" fillId="0" borderId="0" xfId="0" applyNumberFormat="1" applyFont="1" applyBorder="1" applyAlignment="1">
      <alignment horizontal="right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4" fontId="19" fillId="0" borderId="46" xfId="0" applyNumberFormat="1" applyFont="1" applyBorder="1" applyAlignment="1">
      <alignment vertical="center"/>
    </xf>
    <xf numFmtId="4" fontId="17" fillId="0" borderId="46" xfId="0" applyNumberFormat="1" applyFont="1" applyBorder="1" applyAlignment="1">
      <alignment horizontal="right" vertical="center" wrapText="1"/>
    </xf>
    <xf numFmtId="0" fontId="53" fillId="0" borderId="55" xfId="0" applyFont="1" applyBorder="1" applyAlignment="1">
      <alignment horizontal="center" vertical="center"/>
    </xf>
    <xf numFmtId="4" fontId="19" fillId="0" borderId="55" xfId="0" applyNumberFormat="1" applyFont="1" applyBorder="1" applyAlignment="1">
      <alignment vertical="center"/>
    </xf>
    <xf numFmtId="4" fontId="19" fillId="0" borderId="55" xfId="0" applyNumberFormat="1" applyFont="1" applyBorder="1" applyAlignment="1">
      <alignment horizontal="right" vertical="center"/>
    </xf>
    <xf numFmtId="4" fontId="19" fillId="0" borderId="55" xfId="0" applyNumberFormat="1" applyFont="1" applyBorder="1" applyAlignment="1">
      <alignment horizontal="right" vertical="center" wrapText="1"/>
    </xf>
    <xf numFmtId="4" fontId="17" fillId="0" borderId="55" xfId="0" applyNumberFormat="1" applyFont="1" applyBorder="1" applyAlignment="1">
      <alignment horizontal="right" vertical="center" wrapText="1"/>
    </xf>
    <xf numFmtId="49" fontId="38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28" xfId="0" applyNumberFormat="1" applyFont="1" applyFill="1" applyBorder="1" applyAlignment="1" applyProtection="1">
      <alignment horizontal="left" vertical="center" wrapText="1"/>
      <protection locked="0"/>
    </xf>
    <xf numFmtId="49" fontId="38" fillId="3" borderId="28" xfId="0" applyNumberFormat="1" applyFont="1" applyFill="1" applyBorder="1" applyAlignment="1" applyProtection="1">
      <alignment horizontal="right" vertical="center" wrapText="1"/>
      <protection locked="0"/>
    </xf>
    <xf numFmtId="49" fontId="58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40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58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40" fillId="3" borderId="28" xfId="0" applyNumberFormat="1" applyFont="1" applyFill="1" applyBorder="1" applyAlignment="1" applyProtection="1">
      <alignment horizontal="left" vertical="center" wrapText="1"/>
      <protection locked="0"/>
    </xf>
    <xf numFmtId="49" fontId="40" fillId="3" borderId="28" xfId="0" applyNumberFormat="1" applyFont="1" applyFill="1" applyBorder="1" applyAlignment="1" applyProtection="1">
      <alignment horizontal="right" vertical="center" wrapText="1"/>
      <protection locked="0"/>
    </xf>
    <xf numFmtId="49" fontId="4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5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 wrapText="1"/>
    </xf>
    <xf numFmtId="4" fontId="2" fillId="2" borderId="57" xfId="0" applyNumberFormat="1" applyFont="1" applyFill="1" applyBorder="1" applyAlignment="1">
      <alignment vertical="center"/>
    </xf>
    <xf numFmtId="4" fontId="2" fillId="2" borderId="58" xfId="0" applyNumberFormat="1" applyFont="1" applyFill="1" applyBorder="1" applyAlignment="1">
      <alignment vertical="center"/>
    </xf>
    <xf numFmtId="4" fontId="5" fillId="2" borderId="58" xfId="0" applyNumberFormat="1" applyFont="1" applyFill="1" applyBorder="1" applyAlignment="1">
      <alignment vertical="center"/>
    </xf>
    <xf numFmtId="0" fontId="24" fillId="2" borderId="28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vertical="center" wrapText="1"/>
    </xf>
    <xf numFmtId="4" fontId="24" fillId="2" borderId="28" xfId="0" applyNumberFormat="1" applyFont="1" applyFill="1" applyBorder="1" applyAlignment="1">
      <alignment vertical="center"/>
    </xf>
    <xf numFmtId="4" fontId="29" fillId="2" borderId="28" xfId="0" applyNumberFormat="1" applyFont="1" applyFill="1" applyBorder="1" applyAlignment="1">
      <alignment vertical="center"/>
    </xf>
    <xf numFmtId="4" fontId="59" fillId="0" borderId="45" xfId="0" applyNumberFormat="1" applyFont="1" applyBorder="1" applyAlignment="1">
      <alignment horizontal="right" vertical="center"/>
    </xf>
    <xf numFmtId="4" fontId="59" fillId="0" borderId="46" xfId="0" applyNumberFormat="1" applyFont="1" applyBorder="1" applyAlignment="1">
      <alignment horizontal="right" vertical="center"/>
    </xf>
    <xf numFmtId="0" fontId="60" fillId="0" borderId="0" xfId="0" applyFont="1" applyAlignment="1">
      <alignment vertical="top"/>
    </xf>
    <xf numFmtId="0" fontId="61" fillId="0" borderId="0" xfId="0" applyFont="1" applyAlignment="1">
      <alignment wrapText="1"/>
    </xf>
    <xf numFmtId="3" fontId="60" fillId="0" borderId="0" xfId="0" applyNumberFormat="1" applyFont="1"/>
    <xf numFmtId="0" fontId="60" fillId="0" borderId="0" xfId="0" applyFont="1"/>
    <xf numFmtId="0" fontId="10" fillId="0" borderId="0" xfId="0" applyFont="1"/>
    <xf numFmtId="0" fontId="62" fillId="0" borderId="0" xfId="0" applyFont="1"/>
    <xf numFmtId="0" fontId="2" fillId="2" borderId="50" xfId="0" applyFont="1" applyFill="1" applyBorder="1" applyAlignment="1">
      <alignment horizontal="center" wrapText="1"/>
    </xf>
    <xf numFmtId="0" fontId="0" fillId="0" borderId="50" xfId="0" applyBorder="1" applyAlignment="1">
      <alignment wrapText="1"/>
    </xf>
    <xf numFmtId="0" fontId="66" fillId="0" borderId="47" xfId="0" applyFont="1" applyBorder="1" applyAlignment="1">
      <alignment horizontal="center"/>
    </xf>
    <xf numFmtId="0" fontId="68" fillId="0" borderId="48" xfId="0" applyFont="1" applyBorder="1" applyAlignment="1">
      <alignment horizontal="center"/>
    </xf>
    <xf numFmtId="0" fontId="68" fillId="0" borderId="47" xfId="0" applyFont="1" applyBorder="1" applyAlignment="1">
      <alignment horizontal="center"/>
    </xf>
    <xf numFmtId="0" fontId="66" fillId="0" borderId="58" xfId="0" applyFont="1" applyBorder="1" applyAlignment="1">
      <alignment horizontal="center" vertical="center" wrapText="1"/>
    </xf>
    <xf numFmtId="0" fontId="66" fillId="0" borderId="58" xfId="0" applyFont="1" applyBorder="1" applyAlignment="1">
      <alignment horizontal="center"/>
    </xf>
    <xf numFmtId="0" fontId="66" fillId="0" borderId="58" xfId="0" applyFont="1" applyBorder="1"/>
    <xf numFmtId="0" fontId="69" fillId="0" borderId="0" xfId="0" applyFont="1"/>
    <xf numFmtId="0" fontId="67" fillId="0" borderId="0" xfId="0" applyFont="1"/>
    <xf numFmtId="0" fontId="61" fillId="0" borderId="58" xfId="0" applyFont="1" applyBorder="1" applyAlignment="1">
      <alignment wrapText="1"/>
    </xf>
    <xf numFmtId="3" fontId="61" fillId="0" borderId="58" xfId="0" applyNumberFormat="1" applyFont="1" applyBorder="1"/>
    <xf numFmtId="3" fontId="4" fillId="0" borderId="58" xfId="0" applyNumberFormat="1" applyFont="1" applyBorder="1"/>
    <xf numFmtId="0" fontId="60" fillId="0" borderId="0" xfId="0" applyFont="1" applyAlignment="1">
      <alignment horizontal="center"/>
    </xf>
    <xf numFmtId="0" fontId="4" fillId="0" borderId="58" xfId="0" applyFont="1" applyBorder="1" applyAlignment="1">
      <alignment wrapText="1"/>
    </xf>
    <xf numFmtId="3" fontId="66" fillId="0" borderId="58" xfId="0" applyNumberFormat="1" applyFont="1" applyBorder="1"/>
    <xf numFmtId="49" fontId="66" fillId="0" borderId="58" xfId="0" applyNumberFormat="1" applyFont="1" applyBorder="1" applyAlignment="1">
      <alignment horizontal="right" wrapText="1"/>
    </xf>
    <xf numFmtId="49" fontId="66" fillId="0" borderId="58" xfId="0" applyNumberFormat="1" applyFont="1" applyBorder="1" applyAlignment="1">
      <alignment wrapText="1"/>
    </xf>
    <xf numFmtId="3" fontId="70" fillId="0" borderId="58" xfId="0" applyNumberFormat="1" applyFont="1" applyBorder="1"/>
    <xf numFmtId="3" fontId="66" fillId="0" borderId="58" xfId="0" applyNumberFormat="1" applyFont="1" applyBorder="1" applyAlignment="1">
      <alignment horizontal="right"/>
    </xf>
    <xf numFmtId="49" fontId="66" fillId="0" borderId="58" xfId="0" applyNumberFormat="1" applyFont="1" applyBorder="1"/>
    <xf numFmtId="0" fontId="66" fillId="0" borderId="58" xfId="0" applyNumberFormat="1" applyFont="1" applyBorder="1" applyAlignment="1">
      <alignment horizontal="right" wrapText="1"/>
    </xf>
    <xf numFmtId="3" fontId="66" fillId="0" borderId="58" xfId="0" applyNumberFormat="1" applyFont="1" applyBorder="1" applyAlignment="1">
      <alignment wrapText="1"/>
    </xf>
    <xf numFmtId="3" fontId="66" fillId="0" borderId="58" xfId="0" applyNumberFormat="1" applyFont="1" applyBorder="1" applyAlignment="1">
      <alignment horizontal="right" wrapText="1"/>
    </xf>
    <xf numFmtId="2" fontId="66" fillId="0" borderId="58" xfId="0" applyNumberFormat="1" applyFont="1" applyBorder="1" applyAlignment="1">
      <alignment horizontal="right" wrapText="1"/>
    </xf>
    <xf numFmtId="3" fontId="24" fillId="0" borderId="58" xfId="0" applyNumberFormat="1" applyFont="1" applyBorder="1"/>
    <xf numFmtId="0" fontId="4" fillId="0" borderId="0" xfId="0" applyFont="1" applyAlignment="1">
      <alignment wrapText="1"/>
    </xf>
    <xf numFmtId="3" fontId="66" fillId="0" borderId="59" xfId="0" applyNumberFormat="1" applyFont="1" applyBorder="1"/>
    <xf numFmtId="0" fontId="65" fillId="0" borderId="12" xfId="0" applyFont="1" applyBorder="1" applyAlignment="1">
      <alignment horizontal="center" vertical="center"/>
    </xf>
    <xf numFmtId="0" fontId="4" fillId="0" borderId="58" xfId="0" applyFont="1" applyBorder="1" applyAlignment="1">
      <alignment horizontal="left" vertical="center" wrapText="1"/>
    </xf>
    <xf numFmtId="0" fontId="61" fillId="0" borderId="58" xfId="0" applyFont="1" applyBorder="1" applyAlignment="1">
      <alignment horizontal="left" vertical="center" wrapText="1"/>
    </xf>
    <xf numFmtId="3" fontId="66" fillId="0" borderId="58" xfId="0" applyNumberFormat="1" applyFont="1" applyBorder="1" applyAlignment="1">
      <alignment horizontal="center"/>
    </xf>
    <xf numFmtId="3" fontId="66" fillId="0" borderId="59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37" xfId="0" applyFont="1" applyBorder="1" applyAlignment="1">
      <alignment vertical="center" wrapText="1"/>
    </xf>
    <xf numFmtId="0" fontId="4" fillId="0" borderId="36" xfId="0" applyFont="1" applyBorder="1" applyAlignment="1">
      <alignment wrapText="1"/>
    </xf>
    <xf numFmtId="1" fontId="66" fillId="0" borderId="58" xfId="0" applyNumberFormat="1" applyFont="1" applyBorder="1" applyAlignment="1">
      <alignment horizontal="right"/>
    </xf>
    <xf numFmtId="49" fontId="66" fillId="0" borderId="58" xfId="0" applyNumberFormat="1" applyFont="1" applyBorder="1" applyAlignment="1">
      <alignment horizontal="right"/>
    </xf>
    <xf numFmtId="3" fontId="69" fillId="0" borderId="58" xfId="0" applyNumberFormat="1" applyFont="1" applyBorder="1"/>
    <xf numFmtId="0" fontId="24" fillId="0" borderId="59" xfId="0" applyFont="1" applyBorder="1" applyAlignment="1">
      <alignment horizontal="center" vertical="center"/>
    </xf>
    <xf numFmtId="3" fontId="71" fillId="0" borderId="58" xfId="0" applyNumberFormat="1" applyFont="1" applyBorder="1" applyAlignment="1">
      <alignment horizontal="left" wrapText="1"/>
    </xf>
    <xf numFmtId="3" fontId="71" fillId="0" borderId="58" xfId="0" applyNumberFormat="1" applyFont="1" applyBorder="1"/>
    <xf numFmtId="3" fontId="72" fillId="0" borderId="0" xfId="0" applyNumberFormat="1" applyFont="1"/>
    <xf numFmtId="0" fontId="73" fillId="0" borderId="0" xfId="0" applyFont="1"/>
    <xf numFmtId="3" fontId="60" fillId="0" borderId="58" xfId="0" applyNumberFormat="1" applyFont="1" applyBorder="1"/>
    <xf numFmtId="0" fontId="60" fillId="0" borderId="58" xfId="0" applyFont="1" applyBorder="1"/>
    <xf numFmtId="0" fontId="61" fillId="0" borderId="58" xfId="0" applyFont="1" applyBorder="1"/>
    <xf numFmtId="0" fontId="61" fillId="0" borderId="0" xfId="0" applyFont="1"/>
    <xf numFmtId="0" fontId="61" fillId="2" borderId="0" xfId="0" applyNumberFormat="1" applyFont="1" applyFill="1" applyBorder="1" applyAlignment="1" applyProtection="1">
      <alignment horizontal="left"/>
      <protection locked="0"/>
    </xf>
    <xf numFmtId="0" fontId="61" fillId="0" borderId="0" xfId="0" applyFont="1" applyAlignment="1">
      <alignment horizontal="center"/>
    </xf>
    <xf numFmtId="0" fontId="43" fillId="2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49" fontId="13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74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75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76" fillId="0" borderId="0" xfId="0" applyNumberFormat="1" applyFont="1" applyFill="1" applyBorder="1" applyAlignment="1" applyProtection="1">
      <alignment horizontal="left"/>
      <protection locked="0"/>
    </xf>
    <xf numFmtId="4" fontId="11" fillId="2" borderId="59" xfId="0" applyNumberFormat="1" applyFont="1" applyFill="1" applyBorder="1" applyAlignment="1">
      <alignment vertical="center"/>
    </xf>
    <xf numFmtId="4" fontId="11" fillId="2" borderId="58" xfId="0" applyNumberFormat="1" applyFont="1" applyFill="1" applyBorder="1" applyAlignment="1">
      <alignment vertical="center"/>
    </xf>
    <xf numFmtId="0" fontId="81" fillId="2" borderId="0" xfId="0" applyFont="1" applyFill="1"/>
    <xf numFmtId="0" fontId="6" fillId="2" borderId="47" xfId="0" applyFont="1" applyFill="1" applyBorder="1" applyAlignment="1">
      <alignment vertical="center"/>
    </xf>
    <xf numFmtId="0" fontId="6" fillId="2" borderId="48" xfId="0" applyFont="1" applyFill="1" applyBorder="1" applyAlignment="1">
      <alignment vertical="center"/>
    </xf>
    <xf numFmtId="4" fontId="12" fillId="2" borderId="58" xfId="0" applyNumberFormat="1" applyFont="1" applyFill="1" applyBorder="1" applyAlignment="1">
      <alignment vertical="center"/>
    </xf>
    <xf numFmtId="49" fontId="77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77" fillId="3" borderId="28" xfId="0" applyNumberFormat="1" applyFont="1" applyFill="1" applyBorder="1" applyAlignment="1" applyProtection="1">
      <alignment horizontal="left" vertical="center" wrapText="1"/>
      <protection locked="0"/>
    </xf>
    <xf numFmtId="49" fontId="77" fillId="3" borderId="28" xfId="0" applyNumberFormat="1" applyFont="1" applyFill="1" applyBorder="1" applyAlignment="1" applyProtection="1">
      <alignment horizontal="right" vertical="center" wrapText="1"/>
      <protection locked="0"/>
    </xf>
    <xf numFmtId="49" fontId="78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79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78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79" fillId="3" borderId="28" xfId="0" applyNumberFormat="1" applyFont="1" applyFill="1" applyBorder="1" applyAlignment="1" applyProtection="1">
      <alignment horizontal="left" vertical="center" wrapText="1"/>
      <protection locked="0"/>
    </xf>
    <xf numFmtId="49" fontId="79" fillId="3" borderId="28" xfId="0" applyNumberFormat="1" applyFont="1" applyFill="1" applyBorder="1" applyAlignment="1" applyProtection="1">
      <alignment horizontal="right" vertical="center" wrapText="1"/>
      <protection locked="0"/>
    </xf>
    <xf numFmtId="49" fontId="79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75" fillId="3" borderId="30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59" xfId="0" applyFont="1" applyFill="1" applyBorder="1" applyAlignment="1">
      <alignment vertical="center"/>
    </xf>
    <xf numFmtId="0" fontId="11" fillId="2" borderId="58" xfId="0" applyFont="1" applyFill="1" applyBorder="1" applyAlignment="1">
      <alignment vertical="center"/>
    </xf>
    <xf numFmtId="0" fontId="11" fillId="2" borderId="59" xfId="0" applyFont="1" applyFill="1" applyBorder="1" applyAlignment="1">
      <alignment vertical="center"/>
    </xf>
    <xf numFmtId="0" fontId="82" fillId="2" borderId="33" xfId="0" applyNumberFormat="1" applyFont="1" applyFill="1" applyBorder="1" applyAlignment="1" applyProtection="1">
      <alignment horizontal="center" vertical="center" wrapText="1"/>
    </xf>
    <xf numFmtId="0" fontId="82" fillId="2" borderId="60" xfId="0" applyNumberFormat="1" applyFont="1" applyFill="1" applyBorder="1" applyAlignment="1" applyProtection="1">
      <alignment horizontal="center" vertical="center" wrapText="1"/>
    </xf>
    <xf numFmtId="0" fontId="82" fillId="2" borderId="33" xfId="0" applyNumberFormat="1" applyFont="1" applyFill="1" applyBorder="1" applyAlignment="1" applyProtection="1">
      <alignment horizontal="left" vertical="center" wrapText="1"/>
    </xf>
    <xf numFmtId="0" fontId="82" fillId="2" borderId="33" xfId="0" applyNumberFormat="1" applyFont="1" applyFill="1" applyBorder="1" applyAlignment="1" applyProtection="1">
      <alignment horizontal="right" vertical="center" wrapText="1"/>
    </xf>
    <xf numFmtId="0" fontId="82" fillId="2" borderId="60" xfId="0" applyNumberFormat="1" applyFont="1" applyFill="1" applyBorder="1" applyAlignment="1" applyProtection="1">
      <alignment horizontal="right" vertical="center" wrapText="1"/>
    </xf>
    <xf numFmtId="0" fontId="83" fillId="2" borderId="61" xfId="0" applyNumberFormat="1" applyFont="1" applyFill="1" applyBorder="1" applyAlignment="1" applyProtection="1">
      <alignment horizontal="center" vertical="center" wrapText="1"/>
    </xf>
    <xf numFmtId="0" fontId="84" fillId="2" borderId="60" xfId="0" applyNumberFormat="1" applyFont="1" applyFill="1" applyBorder="1" applyAlignment="1" applyProtection="1">
      <alignment horizontal="center" vertical="center" wrapText="1"/>
    </xf>
    <xf numFmtId="0" fontId="83" fillId="2" borderId="33" xfId="0" applyNumberFormat="1" applyFont="1" applyFill="1" applyBorder="1" applyAlignment="1" applyProtection="1">
      <alignment horizontal="center" vertical="center" wrapText="1"/>
    </xf>
    <xf numFmtId="0" fontId="84" fillId="2" borderId="33" xfId="0" applyNumberFormat="1" applyFont="1" applyFill="1" applyBorder="1" applyAlignment="1" applyProtection="1">
      <alignment horizontal="left" vertical="center" wrapText="1"/>
    </xf>
    <xf numFmtId="0" fontId="84" fillId="2" borderId="33" xfId="0" applyNumberFormat="1" applyFont="1" applyFill="1" applyBorder="1" applyAlignment="1" applyProtection="1">
      <alignment horizontal="right" vertical="center" wrapText="1"/>
    </xf>
    <xf numFmtId="0" fontId="84" fillId="2" borderId="60" xfId="0" applyNumberFormat="1" applyFont="1" applyFill="1" applyBorder="1" applyAlignment="1" applyProtection="1">
      <alignment horizontal="right" vertical="center" wrapText="1"/>
    </xf>
    <xf numFmtId="0" fontId="84" fillId="2" borderId="61" xfId="0" applyNumberFormat="1" applyFont="1" applyFill="1" applyBorder="1" applyAlignment="1" applyProtection="1">
      <alignment horizontal="center" vertical="center" wrapText="1"/>
    </xf>
    <xf numFmtId="0" fontId="84" fillId="2" borderId="62" xfId="0" applyNumberFormat="1" applyFont="1" applyFill="1" applyBorder="1" applyAlignment="1" applyProtection="1">
      <alignment horizontal="center" vertical="center" wrapText="1"/>
    </xf>
    <xf numFmtId="0" fontId="84" fillId="2" borderId="33" xfId="0" applyNumberFormat="1" applyFont="1" applyFill="1" applyBorder="1" applyAlignment="1" applyProtection="1">
      <alignment horizontal="center" vertical="center" wrapText="1"/>
    </xf>
    <xf numFmtId="0" fontId="86" fillId="0" borderId="64" xfId="0" applyNumberFormat="1" applyFont="1" applyFill="1" applyBorder="1" applyAlignment="1" applyProtection="1">
      <alignment horizontal="right" vertical="center" wrapText="1"/>
    </xf>
    <xf numFmtId="0" fontId="86" fillId="0" borderId="63" xfId="0" applyNumberFormat="1" applyFont="1" applyFill="1" applyBorder="1" applyAlignment="1" applyProtection="1">
      <alignment horizontal="right" vertical="center" wrapText="1"/>
    </xf>
    <xf numFmtId="0" fontId="11" fillId="2" borderId="59" xfId="0" applyFont="1" applyFill="1" applyBorder="1" applyAlignment="1">
      <alignment vertical="center" wrapText="1"/>
    </xf>
    <xf numFmtId="0" fontId="0" fillId="2" borderId="47" xfId="0" applyFill="1" applyBorder="1" applyAlignment="1">
      <alignment vertical="center" wrapText="1"/>
    </xf>
    <xf numFmtId="0" fontId="0" fillId="2" borderId="48" xfId="0" applyFill="1" applyBorder="1" applyAlignment="1">
      <alignment vertical="center" wrapText="1"/>
    </xf>
    <xf numFmtId="0" fontId="0" fillId="2" borderId="47" xfId="0" applyFill="1" applyBorder="1" applyAlignment="1">
      <alignment vertical="center"/>
    </xf>
    <xf numFmtId="0" fontId="0" fillId="2" borderId="48" xfId="0" applyFill="1" applyBorder="1" applyAlignment="1">
      <alignment vertical="center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49" fontId="78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76" fillId="2" borderId="0" xfId="0" applyNumberFormat="1" applyFont="1" applyFill="1" applyBorder="1" applyAlignment="1" applyProtection="1">
      <alignment horizontal="left"/>
      <protection locked="0"/>
    </xf>
    <xf numFmtId="49" fontId="80" fillId="3" borderId="28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48" xfId="0" applyFont="1" applyFill="1" applyBorder="1" applyAlignment="1">
      <alignment vertical="center"/>
    </xf>
    <xf numFmtId="0" fontId="11" fillId="2" borderId="59" xfId="0" applyFont="1" applyFill="1" applyBorder="1" applyAlignment="1">
      <alignment vertical="center"/>
    </xf>
    <xf numFmtId="0" fontId="11" fillId="2" borderId="47" xfId="0" applyFont="1" applyFill="1" applyBorder="1" applyAlignment="1">
      <alignment vertical="center"/>
    </xf>
    <xf numFmtId="0" fontId="85" fillId="0" borderId="60" xfId="0" applyNumberFormat="1" applyFont="1" applyFill="1" applyBorder="1" applyAlignment="1" applyProtection="1">
      <alignment horizontal="right" vertical="center" wrapText="1"/>
    </xf>
    <xf numFmtId="0" fontId="85" fillId="0" borderId="63" xfId="0" applyNumberFormat="1" applyFont="1" applyFill="1" applyBorder="1" applyAlignment="1" applyProtection="1">
      <alignment horizontal="right" vertical="center" wrapText="1"/>
    </xf>
    <xf numFmtId="0" fontId="85" fillId="0" borderId="64" xfId="0" applyNumberFormat="1" applyFont="1" applyFill="1" applyBorder="1" applyAlignment="1" applyProtection="1">
      <alignment horizontal="right" vertical="center" wrapText="1"/>
    </xf>
    <xf numFmtId="0" fontId="11" fillId="2" borderId="58" xfId="0" applyFont="1" applyFill="1" applyBorder="1" applyAlignment="1">
      <alignment vertical="center" wrapText="1"/>
    </xf>
    <xf numFmtId="0" fontId="11" fillId="2" borderId="49" xfId="0" applyFont="1" applyFill="1" applyBorder="1" applyAlignment="1">
      <alignment vertical="center"/>
    </xf>
    <xf numFmtId="0" fontId="11" fillId="2" borderId="50" xfId="0" applyFont="1" applyFill="1" applyBorder="1" applyAlignment="1">
      <alignment vertical="center"/>
    </xf>
    <xf numFmtId="0" fontId="11" fillId="2" borderId="47" xfId="0" applyFont="1" applyFill="1" applyBorder="1" applyAlignment="1">
      <alignment vertical="center" wrapText="1"/>
    </xf>
    <xf numFmtId="0" fontId="11" fillId="2" borderId="48" xfId="0" applyFont="1" applyFill="1" applyBorder="1" applyAlignment="1">
      <alignment vertical="center" wrapText="1"/>
    </xf>
    <xf numFmtId="0" fontId="11" fillId="2" borderId="58" xfId="0" applyFont="1" applyFill="1" applyBorder="1" applyAlignment="1">
      <alignment vertical="center"/>
    </xf>
    <xf numFmtId="0" fontId="1" fillId="2" borderId="0" xfId="0" applyFont="1" applyFill="1" applyAlignment="1">
      <alignment horizontal="center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49" fontId="15" fillId="3" borderId="28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" fontId="0" fillId="2" borderId="32" xfId="0" applyNumberForma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4" fontId="48" fillId="0" borderId="35" xfId="0" applyNumberFormat="1" applyFont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2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4" fontId="50" fillId="0" borderId="35" xfId="0" applyNumberFormat="1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49" fontId="19" fillId="0" borderId="46" xfId="0" applyNumberFormat="1" applyFont="1" applyBorder="1" applyAlignment="1">
      <alignment vertical="center" wrapText="1"/>
    </xf>
    <xf numFmtId="0" fontId="56" fillId="0" borderId="47" xfId="0" applyFont="1" applyBorder="1" applyAlignment="1">
      <alignment vertical="center"/>
    </xf>
    <xf numFmtId="0" fontId="56" fillId="0" borderId="48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17" fillId="0" borderId="49" xfId="0" applyFont="1" applyBorder="1" applyAlignment="1">
      <alignment vertical="center" wrapText="1"/>
    </xf>
    <xf numFmtId="0" fontId="19" fillId="0" borderId="50" xfId="0" applyFont="1" applyBorder="1" applyAlignment="1">
      <alignment vertical="center" wrapText="1"/>
    </xf>
    <xf numFmtId="0" fontId="54" fillId="0" borderId="50" xfId="0" applyFont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17" fillId="0" borderId="46" xfId="0" applyFont="1" applyBorder="1" applyAlignment="1">
      <alignment vertical="center"/>
    </xf>
    <xf numFmtId="0" fontId="57" fillId="0" borderId="47" xfId="0" applyFont="1" applyBorder="1" applyAlignment="1">
      <alignment vertical="center"/>
    </xf>
    <xf numFmtId="0" fontId="57" fillId="0" borderId="48" xfId="0" applyFont="1" applyBorder="1" applyAlignment="1">
      <alignment vertical="center"/>
    </xf>
    <xf numFmtId="0" fontId="53" fillId="0" borderId="45" xfId="0" applyFont="1" applyBorder="1" applyAlignment="1">
      <alignment horizontal="center" vertical="center"/>
    </xf>
    <xf numFmtId="0" fontId="0" fillId="0" borderId="45" xfId="0" applyBorder="1" applyAlignment="1"/>
    <xf numFmtId="0" fontId="0" fillId="0" borderId="46" xfId="0" applyBorder="1" applyAlignment="1"/>
    <xf numFmtId="0" fontId="53" fillId="0" borderId="5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9" fillId="0" borderId="51" xfId="0" applyFont="1" applyBorder="1" applyAlignment="1">
      <alignment vertical="center" wrapText="1"/>
    </xf>
    <xf numFmtId="0" fontId="56" fillId="0" borderId="53" xfId="0" applyFont="1" applyBorder="1" applyAlignment="1"/>
    <xf numFmtId="0" fontId="56" fillId="0" borderId="52" xfId="0" applyFont="1" applyBorder="1" applyAlignment="1"/>
    <xf numFmtId="0" fontId="0" fillId="0" borderId="49" xfId="0" applyBorder="1" applyAlignment="1"/>
    <xf numFmtId="0" fontId="0" fillId="0" borderId="54" xfId="0" applyBorder="1" applyAlignment="1"/>
    <xf numFmtId="0" fontId="0" fillId="0" borderId="13" xfId="0" applyBorder="1" applyAlignment="1"/>
    <xf numFmtId="0" fontId="54" fillId="0" borderId="47" xfId="0" applyFont="1" applyBorder="1" applyAlignment="1">
      <alignment vertical="center"/>
    </xf>
    <xf numFmtId="0" fontId="54" fillId="0" borderId="48" xfId="0" applyFont="1" applyBorder="1" applyAlignment="1">
      <alignment vertical="center"/>
    </xf>
    <xf numFmtId="0" fontId="56" fillId="0" borderId="47" xfId="0" applyFont="1" applyBorder="1" applyAlignment="1">
      <alignment vertical="center" wrapText="1"/>
    </xf>
    <xf numFmtId="0" fontId="56" fillId="0" borderId="48" xfId="0" applyFont="1" applyBorder="1" applyAlignment="1">
      <alignment vertical="center" wrapText="1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61" fillId="0" borderId="58" xfId="0" applyFont="1" applyBorder="1" applyAlignment="1">
      <alignment vertical="center" wrapText="1"/>
    </xf>
    <xf numFmtId="0" fontId="61" fillId="0" borderId="58" xfId="0" applyFont="1" applyBorder="1" applyAlignment="1">
      <alignment horizontal="center" vertical="center" wrapText="1"/>
    </xf>
    <xf numFmtId="3" fontId="61" fillId="0" borderId="58" xfId="0" applyNumberFormat="1" applyFont="1" applyBorder="1" applyAlignment="1">
      <alignment horizontal="center" vertical="center" wrapText="1"/>
    </xf>
    <xf numFmtId="0" fontId="65" fillId="0" borderId="5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6" fillId="0" borderId="59" xfId="0" applyFont="1" applyBorder="1" applyAlignment="1">
      <alignment horizontal="center"/>
    </xf>
    <xf numFmtId="0" fontId="67" fillId="0" borderId="47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66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1" fillId="0" borderId="58" xfId="0" applyFont="1" applyBorder="1" applyAlignment="1">
      <alignment horizontal="center" vertical="center"/>
    </xf>
    <xf numFmtId="0" fontId="66" fillId="0" borderId="58" xfId="0" applyFont="1" applyBorder="1" applyAlignment="1">
      <alignment horizontal="center"/>
    </xf>
    <xf numFmtId="0" fontId="66" fillId="0" borderId="59" xfId="0" applyFont="1" applyBorder="1" applyAlignment="1">
      <alignment horizontal="center" vertical="center" wrapText="1"/>
    </xf>
    <xf numFmtId="0" fontId="68" fillId="0" borderId="59" xfId="0" applyFont="1" applyBorder="1" applyAlignment="1">
      <alignment horizontal="center"/>
    </xf>
    <xf numFmtId="0" fontId="67" fillId="0" borderId="5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D12" sqref="D12"/>
    </sheetView>
  </sheetViews>
  <sheetFormatPr defaultRowHeight="15"/>
  <cols>
    <col min="1" max="1" width="5.5703125" style="2" customWidth="1"/>
    <col min="2" max="2" width="5.85546875" style="2" customWidth="1"/>
    <col min="3" max="3" width="5.42578125" style="2" customWidth="1"/>
    <col min="4" max="4" width="34.140625" style="2" customWidth="1"/>
    <col min="5" max="5" width="12.5703125" style="2" customWidth="1"/>
    <col min="6" max="6" width="11.5703125" style="2" customWidth="1"/>
    <col min="7" max="7" width="12.85546875" style="2" customWidth="1"/>
    <col min="9" max="9" width="13.28515625" customWidth="1"/>
    <col min="10" max="10" width="14" customWidth="1"/>
    <col min="11" max="11" width="13" customWidth="1"/>
  </cols>
  <sheetData>
    <row r="1" spans="1:7">
      <c r="A1" s="1"/>
      <c r="B1" s="1"/>
      <c r="C1" s="1"/>
      <c r="D1" s="1"/>
      <c r="E1" s="4" t="s">
        <v>2</v>
      </c>
      <c r="F1" s="1"/>
      <c r="G1" s="1"/>
    </row>
    <row r="2" spans="1:7">
      <c r="A2" s="1"/>
      <c r="B2" s="1"/>
      <c r="C2" s="1"/>
      <c r="D2" s="1"/>
      <c r="E2" s="4" t="s">
        <v>888</v>
      </c>
      <c r="F2" s="1"/>
      <c r="G2" s="1"/>
    </row>
    <row r="3" spans="1:7">
      <c r="A3" s="1"/>
      <c r="B3" s="1"/>
      <c r="C3" s="1"/>
      <c r="D3" s="1"/>
      <c r="E3" s="4" t="s">
        <v>53</v>
      </c>
      <c r="F3" s="1"/>
      <c r="G3" s="1"/>
    </row>
    <row r="4" spans="1:7">
      <c r="A4" s="1"/>
      <c r="B4" s="1"/>
      <c r="C4" s="1"/>
      <c r="D4" s="1"/>
      <c r="E4" s="4" t="s">
        <v>263</v>
      </c>
      <c r="F4" s="1"/>
      <c r="G4" s="1"/>
    </row>
    <row r="5" spans="1:7">
      <c r="A5" s="1"/>
      <c r="B5" s="1"/>
      <c r="C5" s="1"/>
      <c r="D5" s="1"/>
      <c r="E5" s="1"/>
      <c r="F5" s="1"/>
      <c r="G5" s="1"/>
    </row>
    <row r="6" spans="1:7">
      <c r="A6" s="439" t="s">
        <v>3</v>
      </c>
      <c r="B6" s="439"/>
      <c r="C6" s="439"/>
      <c r="D6" s="439"/>
      <c r="E6" s="439"/>
      <c r="F6" s="439"/>
      <c r="G6" s="439"/>
    </row>
    <row r="7" spans="1:7">
      <c r="A7" s="440" t="s">
        <v>885</v>
      </c>
      <c r="B7" s="440"/>
      <c r="C7" s="440"/>
      <c r="D7" s="440"/>
      <c r="E7" s="440"/>
      <c r="F7" s="440"/>
      <c r="G7" s="440"/>
    </row>
    <row r="9" spans="1:7" s="144" customFormat="1" ht="25.5">
      <c r="A9" s="146" t="s">
        <v>7</v>
      </c>
      <c r="B9" s="395" t="s">
        <v>9</v>
      </c>
      <c r="C9" s="146" t="s">
        <v>40</v>
      </c>
      <c r="D9" s="146" t="s">
        <v>16</v>
      </c>
      <c r="E9" s="146" t="s">
        <v>17</v>
      </c>
      <c r="F9" s="146" t="s">
        <v>11</v>
      </c>
      <c r="G9" s="146" t="s">
        <v>8</v>
      </c>
    </row>
    <row r="10" spans="1:7" s="398" customFormat="1" ht="17.100000000000001" customHeight="1">
      <c r="A10" s="405" t="s">
        <v>24</v>
      </c>
      <c r="B10" s="405"/>
      <c r="C10" s="405"/>
      <c r="D10" s="406" t="s">
        <v>25</v>
      </c>
      <c r="E10" s="407" t="s">
        <v>796</v>
      </c>
      <c r="F10" s="407" t="s">
        <v>244</v>
      </c>
      <c r="G10" s="407" t="s">
        <v>797</v>
      </c>
    </row>
    <row r="11" spans="1:7" s="398" customFormat="1" ht="17.100000000000001" customHeight="1">
      <c r="A11" s="408"/>
      <c r="B11" s="409" t="s">
        <v>104</v>
      </c>
      <c r="C11" s="410"/>
      <c r="D11" s="411" t="s">
        <v>105</v>
      </c>
      <c r="E11" s="412" t="s">
        <v>164</v>
      </c>
      <c r="F11" s="412" t="s">
        <v>244</v>
      </c>
      <c r="G11" s="412" t="s">
        <v>245</v>
      </c>
    </row>
    <row r="12" spans="1:7" s="398" customFormat="1" ht="61.5" customHeight="1">
      <c r="A12" s="413"/>
      <c r="B12" s="413"/>
      <c r="C12" s="409" t="s">
        <v>36</v>
      </c>
      <c r="D12" s="411" t="s">
        <v>37</v>
      </c>
      <c r="E12" s="412" t="s">
        <v>164</v>
      </c>
      <c r="F12" s="412" t="s">
        <v>244</v>
      </c>
      <c r="G12" s="412" t="s">
        <v>245</v>
      </c>
    </row>
    <row r="13" spans="1:7" s="398" customFormat="1" ht="54.75" customHeight="1">
      <c r="A13" s="405" t="s">
        <v>798</v>
      </c>
      <c r="B13" s="405"/>
      <c r="C13" s="405"/>
      <c r="D13" s="406" t="s">
        <v>799</v>
      </c>
      <c r="E13" s="407" t="s">
        <v>800</v>
      </c>
      <c r="F13" s="407" t="s">
        <v>801</v>
      </c>
      <c r="G13" s="407" t="s">
        <v>802</v>
      </c>
    </row>
    <row r="14" spans="1:7" s="398" customFormat="1" ht="52.5" customHeight="1">
      <c r="A14" s="408"/>
      <c r="B14" s="409" t="s">
        <v>803</v>
      </c>
      <c r="C14" s="410"/>
      <c r="D14" s="411" t="s">
        <v>804</v>
      </c>
      <c r="E14" s="412" t="s">
        <v>805</v>
      </c>
      <c r="F14" s="412" t="s">
        <v>806</v>
      </c>
      <c r="G14" s="412" t="s">
        <v>807</v>
      </c>
    </row>
    <row r="15" spans="1:7" s="398" customFormat="1" ht="25.5" customHeight="1">
      <c r="A15" s="413"/>
      <c r="B15" s="413"/>
      <c r="C15" s="409" t="s">
        <v>808</v>
      </c>
      <c r="D15" s="411" t="s">
        <v>809</v>
      </c>
      <c r="E15" s="412" t="s">
        <v>810</v>
      </c>
      <c r="F15" s="412" t="s">
        <v>806</v>
      </c>
      <c r="G15" s="412" t="s">
        <v>811</v>
      </c>
    </row>
    <row r="16" spans="1:7" s="398" customFormat="1" ht="51" customHeight="1">
      <c r="A16" s="408"/>
      <c r="B16" s="409" t="s">
        <v>812</v>
      </c>
      <c r="C16" s="410"/>
      <c r="D16" s="411" t="s">
        <v>813</v>
      </c>
      <c r="E16" s="412" t="s">
        <v>814</v>
      </c>
      <c r="F16" s="412" t="s">
        <v>815</v>
      </c>
      <c r="G16" s="412" t="s">
        <v>816</v>
      </c>
    </row>
    <row r="17" spans="1:7" s="398" customFormat="1" ht="28.5" customHeight="1">
      <c r="A17" s="413"/>
      <c r="B17" s="413"/>
      <c r="C17" s="409" t="s">
        <v>808</v>
      </c>
      <c r="D17" s="411" t="s">
        <v>809</v>
      </c>
      <c r="E17" s="412" t="s">
        <v>817</v>
      </c>
      <c r="F17" s="412" t="s">
        <v>815</v>
      </c>
      <c r="G17" s="412" t="s">
        <v>818</v>
      </c>
    </row>
    <row r="18" spans="1:7" s="398" customFormat="1" ht="37.5" customHeight="1">
      <c r="A18" s="408"/>
      <c r="B18" s="409" t="s">
        <v>819</v>
      </c>
      <c r="C18" s="410"/>
      <c r="D18" s="411" t="s">
        <v>820</v>
      </c>
      <c r="E18" s="412" t="s">
        <v>821</v>
      </c>
      <c r="F18" s="412" t="s">
        <v>246</v>
      </c>
      <c r="G18" s="412" t="s">
        <v>822</v>
      </c>
    </row>
    <row r="19" spans="1:7" s="398" customFormat="1" ht="27.75" customHeight="1">
      <c r="A19" s="413"/>
      <c r="B19" s="413"/>
      <c r="C19" s="409" t="s">
        <v>823</v>
      </c>
      <c r="D19" s="411" t="s">
        <v>824</v>
      </c>
      <c r="E19" s="412" t="s">
        <v>825</v>
      </c>
      <c r="F19" s="412" t="s">
        <v>246</v>
      </c>
      <c r="G19" s="412" t="s">
        <v>826</v>
      </c>
    </row>
    <row r="20" spans="1:7" s="398" customFormat="1" ht="17.100000000000001" customHeight="1">
      <c r="A20" s="405" t="s">
        <v>43</v>
      </c>
      <c r="B20" s="405"/>
      <c r="C20" s="405"/>
      <c r="D20" s="406" t="s">
        <v>44</v>
      </c>
      <c r="E20" s="407" t="s">
        <v>827</v>
      </c>
      <c r="F20" s="407" t="s">
        <v>828</v>
      </c>
      <c r="G20" s="407" t="s">
        <v>829</v>
      </c>
    </row>
    <row r="21" spans="1:7" s="398" customFormat="1" ht="17.100000000000001" customHeight="1">
      <c r="A21" s="408"/>
      <c r="B21" s="409" t="s">
        <v>45</v>
      </c>
      <c r="C21" s="410"/>
      <c r="D21" s="411" t="s">
        <v>46</v>
      </c>
      <c r="E21" s="412" t="s">
        <v>830</v>
      </c>
      <c r="F21" s="412" t="s">
        <v>831</v>
      </c>
      <c r="G21" s="412" t="s">
        <v>832</v>
      </c>
    </row>
    <row r="22" spans="1:7" s="398" customFormat="1" ht="17.100000000000001" customHeight="1">
      <c r="A22" s="413"/>
      <c r="B22" s="413"/>
      <c r="C22" s="409" t="s">
        <v>247</v>
      </c>
      <c r="D22" s="411" t="s">
        <v>833</v>
      </c>
      <c r="E22" s="412" t="s">
        <v>248</v>
      </c>
      <c r="F22" s="412" t="s">
        <v>221</v>
      </c>
      <c r="G22" s="412" t="s">
        <v>249</v>
      </c>
    </row>
    <row r="23" spans="1:7" s="398" customFormat="1" ht="17.100000000000001" customHeight="1">
      <c r="A23" s="413"/>
      <c r="B23" s="413"/>
      <c r="C23" s="409" t="s">
        <v>250</v>
      </c>
      <c r="D23" s="411" t="s">
        <v>834</v>
      </c>
      <c r="E23" s="412" t="s">
        <v>835</v>
      </c>
      <c r="F23" s="412" t="s">
        <v>251</v>
      </c>
      <c r="G23" s="412" t="s">
        <v>836</v>
      </c>
    </row>
    <row r="24" spans="1:7" s="398" customFormat="1" ht="15" customHeight="1">
      <c r="A24" s="408"/>
      <c r="B24" s="409" t="s">
        <v>229</v>
      </c>
      <c r="C24" s="410"/>
      <c r="D24" s="411" t="s">
        <v>230</v>
      </c>
      <c r="E24" s="412" t="s">
        <v>837</v>
      </c>
      <c r="F24" s="412" t="s">
        <v>252</v>
      </c>
      <c r="G24" s="412" t="s">
        <v>838</v>
      </c>
    </row>
    <row r="25" spans="1:7" s="398" customFormat="1" ht="27.75" customHeight="1">
      <c r="A25" s="413"/>
      <c r="B25" s="413"/>
      <c r="C25" s="409" t="s">
        <v>839</v>
      </c>
      <c r="D25" s="411" t="s">
        <v>840</v>
      </c>
      <c r="E25" s="412" t="s">
        <v>841</v>
      </c>
      <c r="F25" s="412" t="s">
        <v>842</v>
      </c>
      <c r="G25" s="412" t="s">
        <v>843</v>
      </c>
    </row>
    <row r="26" spans="1:7" s="398" customFormat="1" ht="17.100000000000001" customHeight="1">
      <c r="A26" s="413"/>
      <c r="B26" s="413"/>
      <c r="C26" s="409" t="s">
        <v>253</v>
      </c>
      <c r="D26" s="411" t="s">
        <v>254</v>
      </c>
      <c r="E26" s="412" t="s">
        <v>19</v>
      </c>
      <c r="F26" s="412" t="s">
        <v>242</v>
      </c>
      <c r="G26" s="412" t="s">
        <v>242</v>
      </c>
    </row>
    <row r="27" spans="1:7" s="398" customFormat="1" ht="17.100000000000001" customHeight="1">
      <c r="A27" s="405" t="s">
        <v>12</v>
      </c>
      <c r="B27" s="405"/>
      <c r="C27" s="405"/>
      <c r="D27" s="406" t="s">
        <v>13</v>
      </c>
      <c r="E27" s="407" t="s">
        <v>844</v>
      </c>
      <c r="F27" s="407" t="s">
        <v>864</v>
      </c>
      <c r="G27" s="407" t="s">
        <v>865</v>
      </c>
    </row>
    <row r="28" spans="1:7" s="398" customFormat="1" ht="51" customHeight="1">
      <c r="A28" s="408"/>
      <c r="B28" s="409" t="s">
        <v>92</v>
      </c>
      <c r="C28" s="410"/>
      <c r="D28" s="411" t="s">
        <v>93</v>
      </c>
      <c r="E28" s="412" t="s">
        <v>785</v>
      </c>
      <c r="F28" s="412" t="s">
        <v>691</v>
      </c>
      <c r="G28" s="412" t="s">
        <v>786</v>
      </c>
    </row>
    <row r="29" spans="1:7" s="398" customFormat="1" ht="66" customHeight="1">
      <c r="A29" s="413"/>
      <c r="B29" s="413"/>
      <c r="C29" s="409" t="s">
        <v>36</v>
      </c>
      <c r="D29" s="411" t="s">
        <v>37</v>
      </c>
      <c r="E29" s="412" t="s">
        <v>845</v>
      </c>
      <c r="F29" s="412" t="s">
        <v>691</v>
      </c>
      <c r="G29" s="412" t="s">
        <v>846</v>
      </c>
    </row>
    <row r="30" spans="1:7" s="398" customFormat="1" ht="60" customHeight="1">
      <c r="A30" s="408"/>
      <c r="B30" s="409" t="s">
        <v>139</v>
      </c>
      <c r="C30" s="410"/>
      <c r="D30" s="411" t="s">
        <v>787</v>
      </c>
      <c r="E30" s="412" t="s">
        <v>847</v>
      </c>
      <c r="F30" s="412" t="s">
        <v>151</v>
      </c>
      <c r="G30" s="412" t="s">
        <v>848</v>
      </c>
    </row>
    <row r="31" spans="1:7" s="398" customFormat="1" ht="58.5" customHeight="1">
      <c r="A31" s="413"/>
      <c r="B31" s="413"/>
      <c r="C31" s="409" t="s">
        <v>36</v>
      </c>
      <c r="D31" s="411" t="s">
        <v>37</v>
      </c>
      <c r="E31" s="412" t="s">
        <v>849</v>
      </c>
      <c r="F31" s="412" t="s">
        <v>151</v>
      </c>
      <c r="G31" s="412" t="s">
        <v>850</v>
      </c>
    </row>
    <row r="32" spans="1:7" s="398" customFormat="1" ht="17.100000000000001" customHeight="1">
      <c r="A32" s="408"/>
      <c r="B32" s="409" t="s">
        <v>256</v>
      </c>
      <c r="C32" s="410"/>
      <c r="D32" s="411" t="s">
        <v>257</v>
      </c>
      <c r="E32" s="412" t="s">
        <v>851</v>
      </c>
      <c r="F32" s="412" t="s">
        <v>866</v>
      </c>
      <c r="G32" s="412" t="s">
        <v>867</v>
      </c>
    </row>
    <row r="33" spans="1:11" s="398" customFormat="1" ht="17.100000000000001" customHeight="1">
      <c r="A33" s="413"/>
      <c r="B33" s="413"/>
      <c r="C33" s="409" t="s">
        <v>250</v>
      </c>
      <c r="D33" s="411" t="s">
        <v>834</v>
      </c>
      <c r="E33" s="412" t="s">
        <v>868</v>
      </c>
      <c r="F33" s="412" t="s">
        <v>869</v>
      </c>
      <c r="G33" s="412" t="s">
        <v>870</v>
      </c>
    </row>
    <row r="34" spans="1:11" s="398" customFormat="1" ht="47.25" customHeight="1">
      <c r="A34" s="413"/>
      <c r="B34" s="413"/>
      <c r="C34" s="409" t="s">
        <v>852</v>
      </c>
      <c r="D34" s="411" t="s">
        <v>853</v>
      </c>
      <c r="E34" s="412" t="s">
        <v>854</v>
      </c>
      <c r="F34" s="412" t="s">
        <v>255</v>
      </c>
      <c r="G34" s="412" t="s">
        <v>855</v>
      </c>
    </row>
    <row r="35" spans="1:11" s="398" customFormat="1" ht="17.100000000000001" customHeight="1">
      <c r="A35" s="405" t="s">
        <v>258</v>
      </c>
      <c r="B35" s="405"/>
      <c r="C35" s="405"/>
      <c r="D35" s="406" t="s">
        <v>259</v>
      </c>
      <c r="E35" s="407" t="s">
        <v>856</v>
      </c>
      <c r="F35" s="407" t="s">
        <v>857</v>
      </c>
      <c r="G35" s="407" t="s">
        <v>858</v>
      </c>
    </row>
    <row r="36" spans="1:11" s="398" customFormat="1" ht="17.100000000000001" customHeight="1">
      <c r="A36" s="408"/>
      <c r="B36" s="409" t="s">
        <v>260</v>
      </c>
      <c r="C36" s="410"/>
      <c r="D36" s="411" t="s">
        <v>261</v>
      </c>
      <c r="E36" s="412" t="s">
        <v>856</v>
      </c>
      <c r="F36" s="412" t="s">
        <v>857</v>
      </c>
      <c r="G36" s="412" t="s">
        <v>858</v>
      </c>
    </row>
    <row r="37" spans="1:11" s="398" customFormat="1" ht="50.25" customHeight="1">
      <c r="A37" s="413"/>
      <c r="B37" s="413"/>
      <c r="C37" s="409" t="s">
        <v>852</v>
      </c>
      <c r="D37" s="411" t="s">
        <v>853</v>
      </c>
      <c r="E37" s="412" t="s">
        <v>262</v>
      </c>
      <c r="F37" s="412" t="s">
        <v>857</v>
      </c>
      <c r="G37" s="412" t="s">
        <v>859</v>
      </c>
    </row>
    <row r="38" spans="1:11" s="398" customFormat="1" ht="5.45" customHeight="1">
      <c r="A38" s="441"/>
      <c r="B38" s="441"/>
      <c r="C38" s="441"/>
      <c r="D38" s="442"/>
      <c r="E38" s="442"/>
      <c r="F38" s="442"/>
      <c r="G38" s="442"/>
    </row>
    <row r="39" spans="1:11" s="398" customFormat="1" ht="17.100000000000001" customHeight="1">
      <c r="A39" s="443" t="s">
        <v>15</v>
      </c>
      <c r="B39" s="443"/>
      <c r="C39" s="443"/>
      <c r="D39" s="443"/>
      <c r="E39" s="414" t="s">
        <v>860</v>
      </c>
      <c r="F39" s="414" t="s">
        <v>871</v>
      </c>
      <c r="G39" s="414" t="s">
        <v>872</v>
      </c>
    </row>
    <row r="42" spans="1:11">
      <c r="A42" s="401" t="s">
        <v>18</v>
      </c>
    </row>
    <row r="43" spans="1:11">
      <c r="A43" s="415" t="s">
        <v>861</v>
      </c>
      <c r="B43" s="402"/>
      <c r="C43" s="402"/>
      <c r="D43" s="403"/>
      <c r="E43" s="400">
        <v>31465498.43</v>
      </c>
      <c r="F43" s="404">
        <v>106299</v>
      </c>
      <c r="G43" s="404">
        <f>E43+F43</f>
        <v>31571797.43</v>
      </c>
    </row>
    <row r="44" spans="1:11">
      <c r="A44" s="415" t="s">
        <v>18</v>
      </c>
      <c r="B44" s="402"/>
      <c r="C44" s="402"/>
      <c r="D44" s="403"/>
      <c r="E44" s="400"/>
      <c r="F44" s="404"/>
      <c r="G44" s="404"/>
    </row>
    <row r="45" spans="1:11" ht="39" customHeight="1">
      <c r="A45" s="434" t="s">
        <v>862</v>
      </c>
      <c r="B45" s="435"/>
      <c r="C45" s="435"/>
      <c r="D45" s="436"/>
      <c r="E45" s="400">
        <v>9600</v>
      </c>
      <c r="F45" s="404">
        <v>0</v>
      </c>
      <c r="G45" s="404">
        <f>E45+F45</f>
        <v>9600</v>
      </c>
      <c r="I45" s="145"/>
      <c r="J45" s="145"/>
      <c r="K45" s="145"/>
    </row>
    <row r="46" spans="1:11" ht="15.75" customHeight="1">
      <c r="A46" s="415" t="s">
        <v>863</v>
      </c>
      <c r="B46" s="402"/>
      <c r="C46" s="402"/>
      <c r="D46" s="403"/>
      <c r="E46" s="400">
        <v>4109743.14</v>
      </c>
      <c r="F46" s="404">
        <v>0</v>
      </c>
      <c r="G46" s="404">
        <f>E46+F46</f>
        <v>4109743.14</v>
      </c>
    </row>
    <row r="47" spans="1:11">
      <c r="A47" s="415" t="s">
        <v>18</v>
      </c>
      <c r="B47" s="402"/>
      <c r="C47" s="402"/>
      <c r="D47" s="403"/>
      <c r="E47" s="400"/>
      <c r="F47" s="404"/>
      <c r="G47" s="404"/>
    </row>
    <row r="48" spans="1:11" ht="40.5" customHeight="1">
      <c r="A48" s="434" t="s">
        <v>862</v>
      </c>
      <c r="B48" s="437"/>
      <c r="C48" s="437"/>
      <c r="D48" s="438"/>
      <c r="E48" s="400">
        <v>90338</v>
      </c>
      <c r="F48" s="404">
        <v>0</v>
      </c>
      <c r="G48" s="404">
        <f>E48+F48</f>
        <v>90338</v>
      </c>
      <c r="I48" s="276"/>
      <c r="J48" s="145"/>
      <c r="K48" s="145"/>
    </row>
    <row r="51" spans="5:7">
      <c r="E51" s="143" t="s">
        <v>85</v>
      </c>
      <c r="F51" s="5"/>
      <c r="G51" s="122"/>
    </row>
    <row r="52" spans="5:7">
      <c r="E52" s="143"/>
      <c r="F52" s="5"/>
      <c r="G52" s="10"/>
    </row>
    <row r="53" spans="5:7">
      <c r="E53" s="143" t="s">
        <v>152</v>
      </c>
      <c r="F53" s="5"/>
      <c r="G53" s="10"/>
    </row>
  </sheetData>
  <mergeCells count="7">
    <mergeCell ref="A45:D45"/>
    <mergeCell ref="A48:D48"/>
    <mergeCell ref="A6:G6"/>
    <mergeCell ref="A7:G7"/>
    <mergeCell ref="A38:C38"/>
    <mergeCell ref="D38:G38"/>
    <mergeCell ref="A39:D39"/>
  </mergeCells>
  <pageMargins left="0.7" right="0.2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tabSelected="1" topLeftCell="A208" workbookViewId="0">
      <selection activeCell="I217" sqref="I217:K217"/>
    </sheetView>
  </sheetViews>
  <sheetFormatPr defaultRowHeight="15"/>
  <cols>
    <col min="1" max="1" width="5.85546875" style="2" customWidth="1"/>
    <col min="2" max="2" width="6.28515625" style="2" customWidth="1"/>
    <col min="3" max="3" width="5.85546875" style="2" customWidth="1"/>
    <col min="4" max="4" width="34" style="2" customWidth="1"/>
    <col min="5" max="5" width="12.140625" style="2" customWidth="1"/>
    <col min="6" max="6" width="12" style="2" customWidth="1"/>
    <col min="7" max="7" width="13.5703125" style="2" customWidth="1"/>
    <col min="9" max="10" width="12.42578125" bestFit="1" customWidth="1"/>
    <col min="11" max="11" width="14.42578125" customWidth="1"/>
    <col min="12" max="12" width="13" customWidth="1"/>
  </cols>
  <sheetData>
    <row r="1" spans="1:7">
      <c r="A1" s="1"/>
      <c r="B1" s="1"/>
      <c r="C1" s="1"/>
      <c r="D1" s="1"/>
      <c r="E1" s="4" t="s">
        <v>4</v>
      </c>
      <c r="F1" s="1"/>
      <c r="G1" s="1"/>
    </row>
    <row r="2" spans="1:7">
      <c r="A2" s="1"/>
      <c r="B2" s="1"/>
      <c r="C2" s="1"/>
      <c r="D2" s="1"/>
      <c r="E2" s="4" t="s">
        <v>888</v>
      </c>
      <c r="F2" s="1"/>
      <c r="G2" s="1"/>
    </row>
    <row r="3" spans="1:7">
      <c r="A3" s="1"/>
      <c r="B3" s="1"/>
      <c r="C3" s="1"/>
      <c r="D3" s="1"/>
      <c r="E3" s="4" t="s">
        <v>53</v>
      </c>
      <c r="F3" s="1"/>
      <c r="G3" s="1"/>
    </row>
    <row r="4" spans="1:7">
      <c r="A4" s="1"/>
      <c r="B4" s="1"/>
      <c r="C4" s="1"/>
      <c r="D4" s="1"/>
      <c r="E4" s="4" t="s">
        <v>263</v>
      </c>
      <c r="F4" s="1"/>
      <c r="G4" s="1"/>
    </row>
    <row r="5" spans="1:7">
      <c r="A5" s="1"/>
      <c r="B5" s="1"/>
      <c r="C5" s="1"/>
      <c r="D5" s="1"/>
      <c r="E5" s="4"/>
      <c r="F5" s="1"/>
      <c r="G5" s="1"/>
    </row>
    <row r="6" spans="1:7" ht="23.25" customHeight="1">
      <c r="A6" s="439" t="s">
        <v>6</v>
      </c>
      <c r="B6" s="439"/>
      <c r="C6" s="439"/>
      <c r="D6" s="439"/>
      <c r="E6" s="439"/>
      <c r="F6" s="439"/>
      <c r="G6" s="439"/>
    </row>
    <row r="7" spans="1:7">
      <c r="A7" s="440" t="s">
        <v>5</v>
      </c>
      <c r="B7" s="440"/>
      <c r="C7" s="440"/>
      <c r="D7" s="440"/>
      <c r="E7" s="440"/>
      <c r="F7" s="440"/>
      <c r="G7" s="440"/>
    </row>
    <row r="8" spans="1:7" ht="24.75" customHeight="1"/>
    <row r="9" spans="1:7" ht="25.5">
      <c r="A9" s="146" t="s">
        <v>7</v>
      </c>
      <c r="B9" s="146" t="s">
        <v>9</v>
      </c>
      <c r="C9" s="146" t="s">
        <v>40</v>
      </c>
      <c r="D9" s="146" t="s">
        <v>16</v>
      </c>
      <c r="E9" s="146" t="s">
        <v>17</v>
      </c>
      <c r="F9" s="146" t="s">
        <v>11</v>
      </c>
      <c r="G9" s="146" t="s">
        <v>8</v>
      </c>
    </row>
    <row r="10" spans="1:7" s="394" customFormat="1" ht="19.5" customHeight="1">
      <c r="A10" s="317" t="s">
        <v>41</v>
      </c>
      <c r="B10" s="317"/>
      <c r="C10" s="317"/>
      <c r="D10" s="318" t="s">
        <v>42</v>
      </c>
      <c r="E10" s="319" t="s">
        <v>159</v>
      </c>
      <c r="F10" s="319" t="s">
        <v>264</v>
      </c>
      <c r="G10" s="319" t="s">
        <v>265</v>
      </c>
    </row>
    <row r="11" spans="1:7" s="394" customFormat="1">
      <c r="A11" s="320"/>
      <c r="B11" s="321" t="s">
        <v>63</v>
      </c>
      <c r="C11" s="322"/>
      <c r="D11" s="323" t="s">
        <v>266</v>
      </c>
      <c r="E11" s="324" t="s">
        <v>267</v>
      </c>
      <c r="F11" s="324" t="s">
        <v>268</v>
      </c>
      <c r="G11" s="324" t="s">
        <v>269</v>
      </c>
    </row>
    <row r="12" spans="1:7" s="394" customFormat="1" ht="12.75">
      <c r="A12" s="325"/>
      <c r="B12" s="325"/>
      <c r="C12" s="321" t="s">
        <v>49</v>
      </c>
      <c r="D12" s="323" t="s">
        <v>50</v>
      </c>
      <c r="E12" s="324" t="s">
        <v>270</v>
      </c>
      <c r="F12" s="324" t="s">
        <v>268</v>
      </c>
      <c r="G12" s="324" t="s">
        <v>271</v>
      </c>
    </row>
    <row r="13" spans="1:7" s="394" customFormat="1">
      <c r="A13" s="320"/>
      <c r="B13" s="321" t="s">
        <v>160</v>
      </c>
      <c r="C13" s="322"/>
      <c r="D13" s="323" t="s">
        <v>161</v>
      </c>
      <c r="E13" s="324" t="s">
        <v>162</v>
      </c>
      <c r="F13" s="324" t="s">
        <v>272</v>
      </c>
      <c r="G13" s="324" t="s">
        <v>273</v>
      </c>
    </row>
    <row r="14" spans="1:7" s="394" customFormat="1" ht="12.75">
      <c r="A14" s="325"/>
      <c r="B14" s="325"/>
      <c r="C14" s="321" t="s">
        <v>49</v>
      </c>
      <c r="D14" s="323" t="s">
        <v>50</v>
      </c>
      <c r="E14" s="324" t="s">
        <v>274</v>
      </c>
      <c r="F14" s="324" t="s">
        <v>272</v>
      </c>
      <c r="G14" s="324" t="s">
        <v>275</v>
      </c>
    </row>
    <row r="15" spans="1:7" s="394" customFormat="1" ht="20.25" customHeight="1">
      <c r="A15" s="317" t="s">
        <v>24</v>
      </c>
      <c r="B15" s="317"/>
      <c r="C15" s="317"/>
      <c r="D15" s="318" t="s">
        <v>25</v>
      </c>
      <c r="E15" s="319" t="s">
        <v>163</v>
      </c>
      <c r="F15" s="319" t="s">
        <v>244</v>
      </c>
      <c r="G15" s="319" t="s">
        <v>276</v>
      </c>
    </row>
    <row r="16" spans="1:7" s="394" customFormat="1">
      <c r="A16" s="320"/>
      <c r="B16" s="321" t="s">
        <v>104</v>
      </c>
      <c r="C16" s="322"/>
      <c r="D16" s="323" t="s">
        <v>105</v>
      </c>
      <c r="E16" s="324" t="s">
        <v>164</v>
      </c>
      <c r="F16" s="324" t="s">
        <v>244</v>
      </c>
      <c r="G16" s="324" t="s">
        <v>245</v>
      </c>
    </row>
    <row r="17" spans="1:7" s="394" customFormat="1" ht="12.75">
      <c r="A17" s="325"/>
      <c r="B17" s="325"/>
      <c r="C17" s="321" t="s">
        <v>30</v>
      </c>
      <c r="D17" s="323" t="s">
        <v>31</v>
      </c>
      <c r="E17" s="324" t="s">
        <v>165</v>
      </c>
      <c r="F17" s="324" t="s">
        <v>277</v>
      </c>
      <c r="G17" s="324" t="s">
        <v>278</v>
      </c>
    </row>
    <row r="18" spans="1:7" s="394" customFormat="1" ht="12.75">
      <c r="A18" s="325"/>
      <c r="B18" s="325"/>
      <c r="C18" s="321" t="s">
        <v>20</v>
      </c>
      <c r="D18" s="323" t="s">
        <v>21</v>
      </c>
      <c r="E18" s="324" t="s">
        <v>279</v>
      </c>
      <c r="F18" s="324" t="s">
        <v>280</v>
      </c>
      <c r="G18" s="324" t="s">
        <v>281</v>
      </c>
    </row>
    <row r="19" spans="1:7" s="394" customFormat="1">
      <c r="A19" s="320"/>
      <c r="B19" s="321" t="s">
        <v>705</v>
      </c>
      <c r="C19" s="322"/>
      <c r="D19" s="323" t="s">
        <v>706</v>
      </c>
      <c r="E19" s="324" t="s">
        <v>707</v>
      </c>
      <c r="F19" s="324" t="s">
        <v>19</v>
      </c>
      <c r="G19" s="324" t="s">
        <v>707</v>
      </c>
    </row>
    <row r="20" spans="1:7" s="394" customFormat="1" ht="12.75">
      <c r="A20" s="325"/>
      <c r="B20" s="325"/>
      <c r="C20" s="321" t="s">
        <v>20</v>
      </c>
      <c r="D20" s="323" t="s">
        <v>21</v>
      </c>
      <c r="E20" s="324" t="s">
        <v>708</v>
      </c>
      <c r="F20" s="324" t="s">
        <v>398</v>
      </c>
      <c r="G20" s="324" t="s">
        <v>709</v>
      </c>
    </row>
    <row r="21" spans="1:7" s="394" customFormat="1" ht="22.5">
      <c r="A21" s="325"/>
      <c r="B21" s="325"/>
      <c r="C21" s="321" t="s">
        <v>134</v>
      </c>
      <c r="D21" s="323" t="s">
        <v>135</v>
      </c>
      <c r="E21" s="324" t="s">
        <v>19</v>
      </c>
      <c r="F21" s="324" t="s">
        <v>221</v>
      </c>
      <c r="G21" s="324" t="s">
        <v>221</v>
      </c>
    </row>
    <row r="22" spans="1:7" s="394" customFormat="1" ht="22.5">
      <c r="A22" s="320"/>
      <c r="B22" s="321" t="s">
        <v>282</v>
      </c>
      <c r="C22" s="322"/>
      <c r="D22" s="323" t="s">
        <v>283</v>
      </c>
      <c r="E22" s="324" t="s">
        <v>284</v>
      </c>
      <c r="F22" s="324" t="s">
        <v>19</v>
      </c>
      <c r="G22" s="324" t="s">
        <v>284</v>
      </c>
    </row>
    <row r="23" spans="1:7" s="394" customFormat="1" ht="12.75">
      <c r="A23" s="325"/>
      <c r="B23" s="325"/>
      <c r="C23" s="321" t="s">
        <v>107</v>
      </c>
      <c r="D23" s="323" t="s">
        <v>108</v>
      </c>
      <c r="E23" s="324" t="s">
        <v>285</v>
      </c>
      <c r="F23" s="324" t="s">
        <v>286</v>
      </c>
      <c r="G23" s="324" t="s">
        <v>287</v>
      </c>
    </row>
    <row r="24" spans="1:7" s="394" customFormat="1" ht="12.75">
      <c r="A24" s="325"/>
      <c r="B24" s="325"/>
      <c r="C24" s="321" t="s">
        <v>30</v>
      </c>
      <c r="D24" s="323" t="s">
        <v>31</v>
      </c>
      <c r="E24" s="324" t="s">
        <v>288</v>
      </c>
      <c r="F24" s="324" t="s">
        <v>289</v>
      </c>
      <c r="G24" s="324" t="s">
        <v>290</v>
      </c>
    </row>
    <row r="25" spans="1:7" s="394" customFormat="1" ht="30.75" customHeight="1">
      <c r="A25" s="317" t="s">
        <v>291</v>
      </c>
      <c r="B25" s="317"/>
      <c r="C25" s="317"/>
      <c r="D25" s="318" t="s">
        <v>292</v>
      </c>
      <c r="E25" s="319" t="s">
        <v>293</v>
      </c>
      <c r="F25" s="319" t="s">
        <v>721</v>
      </c>
      <c r="G25" s="319" t="s">
        <v>722</v>
      </c>
    </row>
    <row r="26" spans="1:7" s="394" customFormat="1">
      <c r="A26" s="320"/>
      <c r="B26" s="321" t="s">
        <v>294</v>
      </c>
      <c r="C26" s="322"/>
      <c r="D26" s="323" t="s">
        <v>295</v>
      </c>
      <c r="E26" s="324" t="s">
        <v>296</v>
      </c>
      <c r="F26" s="324" t="s">
        <v>721</v>
      </c>
      <c r="G26" s="324" t="s">
        <v>723</v>
      </c>
    </row>
    <row r="27" spans="1:7" s="394" customFormat="1" ht="12.75">
      <c r="A27" s="325"/>
      <c r="B27" s="325"/>
      <c r="C27" s="321" t="s">
        <v>166</v>
      </c>
      <c r="D27" s="323" t="s">
        <v>167</v>
      </c>
      <c r="E27" s="324" t="s">
        <v>297</v>
      </c>
      <c r="F27" s="324" t="s">
        <v>289</v>
      </c>
      <c r="G27" s="324" t="s">
        <v>298</v>
      </c>
    </row>
    <row r="28" spans="1:7" s="394" customFormat="1" ht="12.75">
      <c r="A28" s="325"/>
      <c r="B28" s="325"/>
      <c r="C28" s="321" t="s">
        <v>120</v>
      </c>
      <c r="D28" s="323" t="s">
        <v>121</v>
      </c>
      <c r="E28" s="324" t="s">
        <v>299</v>
      </c>
      <c r="F28" s="324" t="s">
        <v>300</v>
      </c>
      <c r="G28" s="324" t="s">
        <v>301</v>
      </c>
    </row>
    <row r="29" spans="1:7" s="394" customFormat="1" ht="12.75">
      <c r="A29" s="325"/>
      <c r="B29" s="325"/>
      <c r="C29" s="321" t="s">
        <v>30</v>
      </c>
      <c r="D29" s="323" t="s">
        <v>31</v>
      </c>
      <c r="E29" s="324" t="s">
        <v>302</v>
      </c>
      <c r="F29" s="324" t="s">
        <v>724</v>
      </c>
      <c r="G29" s="324" t="s">
        <v>725</v>
      </c>
    </row>
    <row r="30" spans="1:7" s="394" customFormat="1" ht="12.75">
      <c r="A30" s="325"/>
      <c r="B30" s="325"/>
      <c r="C30" s="321" t="s">
        <v>20</v>
      </c>
      <c r="D30" s="323" t="s">
        <v>21</v>
      </c>
      <c r="E30" s="324" t="s">
        <v>303</v>
      </c>
      <c r="F30" s="324" t="s">
        <v>289</v>
      </c>
      <c r="G30" s="324" t="s">
        <v>304</v>
      </c>
    </row>
    <row r="31" spans="1:7" s="394" customFormat="1" ht="22.5">
      <c r="A31" s="325"/>
      <c r="B31" s="325"/>
      <c r="C31" s="321" t="s">
        <v>226</v>
      </c>
      <c r="D31" s="323" t="s">
        <v>227</v>
      </c>
      <c r="E31" s="324" t="s">
        <v>19</v>
      </c>
      <c r="F31" s="324" t="s">
        <v>726</v>
      </c>
      <c r="G31" s="324" t="s">
        <v>726</v>
      </c>
    </row>
    <row r="32" spans="1:7" s="394" customFormat="1" ht="21" customHeight="1">
      <c r="A32" s="317" t="s">
        <v>43</v>
      </c>
      <c r="B32" s="317"/>
      <c r="C32" s="317"/>
      <c r="D32" s="318" t="s">
        <v>44</v>
      </c>
      <c r="E32" s="319" t="s">
        <v>222</v>
      </c>
      <c r="F32" s="319" t="s">
        <v>305</v>
      </c>
      <c r="G32" s="319" t="s">
        <v>306</v>
      </c>
    </row>
    <row r="33" spans="1:7" s="394" customFormat="1">
      <c r="A33" s="320"/>
      <c r="B33" s="321" t="s">
        <v>45</v>
      </c>
      <c r="C33" s="322"/>
      <c r="D33" s="323" t="s">
        <v>46</v>
      </c>
      <c r="E33" s="324" t="s">
        <v>223</v>
      </c>
      <c r="F33" s="324" t="s">
        <v>682</v>
      </c>
      <c r="G33" s="324" t="s">
        <v>683</v>
      </c>
    </row>
    <row r="34" spans="1:7" s="394" customFormat="1" ht="56.25">
      <c r="A34" s="325"/>
      <c r="B34" s="325"/>
      <c r="C34" s="321" t="s">
        <v>307</v>
      </c>
      <c r="D34" s="323" t="s">
        <v>308</v>
      </c>
      <c r="E34" s="324" t="s">
        <v>309</v>
      </c>
      <c r="F34" s="324" t="s">
        <v>310</v>
      </c>
      <c r="G34" s="324" t="s">
        <v>311</v>
      </c>
    </row>
    <row r="35" spans="1:7" s="394" customFormat="1" ht="22.5">
      <c r="A35" s="325"/>
      <c r="B35" s="325"/>
      <c r="C35" s="321" t="s">
        <v>312</v>
      </c>
      <c r="D35" s="323" t="s">
        <v>313</v>
      </c>
      <c r="E35" s="324" t="s">
        <v>314</v>
      </c>
      <c r="F35" s="324" t="s">
        <v>315</v>
      </c>
      <c r="G35" s="324" t="s">
        <v>316</v>
      </c>
    </row>
    <row r="36" spans="1:7" s="394" customFormat="1" ht="12.75">
      <c r="A36" s="325"/>
      <c r="B36" s="325"/>
      <c r="C36" s="321" t="s">
        <v>32</v>
      </c>
      <c r="D36" s="323" t="s">
        <v>33</v>
      </c>
      <c r="E36" s="324" t="s">
        <v>168</v>
      </c>
      <c r="F36" s="324" t="s">
        <v>317</v>
      </c>
      <c r="G36" s="324" t="s">
        <v>318</v>
      </c>
    </row>
    <row r="37" spans="1:7" s="394" customFormat="1" ht="12.75">
      <c r="A37" s="325"/>
      <c r="B37" s="325"/>
      <c r="C37" s="321" t="s">
        <v>107</v>
      </c>
      <c r="D37" s="323" t="s">
        <v>108</v>
      </c>
      <c r="E37" s="324" t="s">
        <v>319</v>
      </c>
      <c r="F37" s="324" t="s">
        <v>320</v>
      </c>
      <c r="G37" s="324" t="s">
        <v>321</v>
      </c>
    </row>
    <row r="38" spans="1:7" s="394" customFormat="1" ht="12.75">
      <c r="A38" s="325"/>
      <c r="B38" s="325"/>
      <c r="C38" s="321" t="s">
        <v>26</v>
      </c>
      <c r="D38" s="323" t="s">
        <v>27</v>
      </c>
      <c r="E38" s="324" t="s">
        <v>169</v>
      </c>
      <c r="F38" s="324" t="s">
        <v>322</v>
      </c>
      <c r="G38" s="324" t="s">
        <v>323</v>
      </c>
    </row>
    <row r="39" spans="1:7" s="394" customFormat="1" ht="12.75">
      <c r="A39" s="325"/>
      <c r="B39" s="325"/>
      <c r="C39" s="321" t="s">
        <v>28</v>
      </c>
      <c r="D39" s="323" t="s">
        <v>29</v>
      </c>
      <c r="E39" s="324" t="s">
        <v>170</v>
      </c>
      <c r="F39" s="324" t="s">
        <v>324</v>
      </c>
      <c r="G39" s="324" t="s">
        <v>325</v>
      </c>
    </row>
    <row r="40" spans="1:7" s="394" customFormat="1" ht="22.5">
      <c r="A40" s="325"/>
      <c r="B40" s="325"/>
      <c r="C40" s="321" t="s">
        <v>326</v>
      </c>
      <c r="D40" s="323" t="s">
        <v>327</v>
      </c>
      <c r="E40" s="324" t="s">
        <v>328</v>
      </c>
      <c r="F40" s="324" t="s">
        <v>329</v>
      </c>
      <c r="G40" s="324" t="s">
        <v>19</v>
      </c>
    </row>
    <row r="41" spans="1:7" s="394" customFormat="1" ht="12.75">
      <c r="A41" s="325"/>
      <c r="B41" s="325"/>
      <c r="C41" s="321" t="s">
        <v>120</v>
      </c>
      <c r="D41" s="323" t="s">
        <v>121</v>
      </c>
      <c r="E41" s="324" t="s">
        <v>330</v>
      </c>
      <c r="F41" s="324" t="s">
        <v>331</v>
      </c>
      <c r="G41" s="324" t="s">
        <v>19</v>
      </c>
    </row>
    <row r="42" spans="1:7" s="394" customFormat="1" ht="12.75">
      <c r="A42" s="325"/>
      <c r="B42" s="325"/>
      <c r="C42" s="321" t="s">
        <v>233</v>
      </c>
      <c r="D42" s="323" t="s">
        <v>234</v>
      </c>
      <c r="E42" s="324" t="s">
        <v>332</v>
      </c>
      <c r="F42" s="324" t="s">
        <v>333</v>
      </c>
      <c r="G42" s="324" t="s">
        <v>235</v>
      </c>
    </row>
    <row r="43" spans="1:7" s="394" customFormat="1" ht="12.75">
      <c r="A43" s="325"/>
      <c r="B43" s="325"/>
      <c r="C43" s="321" t="s">
        <v>30</v>
      </c>
      <c r="D43" s="323" t="s">
        <v>31</v>
      </c>
      <c r="E43" s="324" t="s">
        <v>334</v>
      </c>
      <c r="F43" s="324" t="s">
        <v>335</v>
      </c>
      <c r="G43" s="324" t="s">
        <v>336</v>
      </c>
    </row>
    <row r="44" spans="1:7" s="394" customFormat="1" ht="12.75">
      <c r="A44" s="325"/>
      <c r="B44" s="325"/>
      <c r="C44" s="321" t="s">
        <v>51</v>
      </c>
      <c r="D44" s="323" t="s">
        <v>52</v>
      </c>
      <c r="E44" s="324" t="s">
        <v>171</v>
      </c>
      <c r="F44" s="324" t="s">
        <v>337</v>
      </c>
      <c r="G44" s="324" t="s">
        <v>338</v>
      </c>
    </row>
    <row r="45" spans="1:7" s="394" customFormat="1" ht="12.75">
      <c r="A45" s="325"/>
      <c r="B45" s="325"/>
      <c r="C45" s="321" t="s">
        <v>126</v>
      </c>
      <c r="D45" s="323" t="s">
        <v>127</v>
      </c>
      <c r="E45" s="324" t="s">
        <v>339</v>
      </c>
      <c r="F45" s="324" t="s">
        <v>340</v>
      </c>
      <c r="G45" s="324" t="s">
        <v>341</v>
      </c>
    </row>
    <row r="46" spans="1:7" s="394" customFormat="1" ht="12.75">
      <c r="A46" s="325"/>
      <c r="B46" s="325"/>
      <c r="C46" s="321" t="s">
        <v>38</v>
      </c>
      <c r="D46" s="323" t="s">
        <v>39</v>
      </c>
      <c r="E46" s="324" t="s">
        <v>342</v>
      </c>
      <c r="F46" s="324" t="s">
        <v>343</v>
      </c>
      <c r="G46" s="324" t="s">
        <v>344</v>
      </c>
    </row>
    <row r="47" spans="1:7" s="394" customFormat="1" ht="12.75">
      <c r="A47" s="325"/>
      <c r="B47" s="325"/>
      <c r="C47" s="321" t="s">
        <v>345</v>
      </c>
      <c r="D47" s="323" t="s">
        <v>346</v>
      </c>
      <c r="E47" s="324" t="s">
        <v>347</v>
      </c>
      <c r="F47" s="324" t="s">
        <v>348</v>
      </c>
      <c r="G47" s="324" t="s">
        <v>349</v>
      </c>
    </row>
    <row r="48" spans="1:7" s="394" customFormat="1" ht="12.75">
      <c r="A48" s="325"/>
      <c r="B48" s="325"/>
      <c r="C48" s="321" t="s">
        <v>20</v>
      </c>
      <c r="D48" s="323" t="s">
        <v>21</v>
      </c>
      <c r="E48" s="324" t="s">
        <v>350</v>
      </c>
      <c r="F48" s="324" t="s">
        <v>351</v>
      </c>
      <c r="G48" s="324" t="s">
        <v>352</v>
      </c>
    </row>
    <row r="49" spans="1:7" s="394" customFormat="1" ht="22.5">
      <c r="A49" s="325"/>
      <c r="B49" s="325"/>
      <c r="C49" s="321" t="s">
        <v>134</v>
      </c>
      <c r="D49" s="323" t="s">
        <v>135</v>
      </c>
      <c r="E49" s="324" t="s">
        <v>353</v>
      </c>
      <c r="F49" s="324" t="s">
        <v>354</v>
      </c>
      <c r="G49" s="324" t="s">
        <v>355</v>
      </c>
    </row>
    <row r="50" spans="1:7" s="394" customFormat="1" ht="12.75">
      <c r="A50" s="325"/>
      <c r="B50" s="325"/>
      <c r="C50" s="321" t="s">
        <v>111</v>
      </c>
      <c r="D50" s="323" t="s">
        <v>112</v>
      </c>
      <c r="E50" s="324" t="s">
        <v>356</v>
      </c>
      <c r="F50" s="324" t="s">
        <v>357</v>
      </c>
      <c r="G50" s="324" t="s">
        <v>358</v>
      </c>
    </row>
    <row r="51" spans="1:7" s="394" customFormat="1" ht="12.75">
      <c r="A51" s="325"/>
      <c r="B51" s="325"/>
      <c r="C51" s="321" t="s">
        <v>22</v>
      </c>
      <c r="D51" s="323" t="s">
        <v>23</v>
      </c>
      <c r="E51" s="324" t="s">
        <v>359</v>
      </c>
      <c r="F51" s="324" t="s">
        <v>360</v>
      </c>
      <c r="G51" s="324" t="s">
        <v>361</v>
      </c>
    </row>
    <row r="52" spans="1:7" s="394" customFormat="1" ht="22.5">
      <c r="A52" s="325"/>
      <c r="B52" s="325"/>
      <c r="C52" s="321" t="s">
        <v>136</v>
      </c>
      <c r="D52" s="323" t="s">
        <v>128</v>
      </c>
      <c r="E52" s="324" t="s">
        <v>362</v>
      </c>
      <c r="F52" s="324" t="s">
        <v>363</v>
      </c>
      <c r="G52" s="324" t="s">
        <v>364</v>
      </c>
    </row>
    <row r="53" spans="1:7" s="394" customFormat="1" ht="22.5">
      <c r="A53" s="325"/>
      <c r="B53" s="325"/>
      <c r="C53" s="321" t="s">
        <v>113</v>
      </c>
      <c r="D53" s="323" t="s">
        <v>114</v>
      </c>
      <c r="E53" s="324" t="s">
        <v>365</v>
      </c>
      <c r="F53" s="324" t="s">
        <v>366</v>
      </c>
      <c r="G53" s="324" t="s">
        <v>220</v>
      </c>
    </row>
    <row r="54" spans="1:7" s="394" customFormat="1" ht="12.75">
      <c r="A54" s="325"/>
      <c r="B54" s="325"/>
      <c r="C54" s="321" t="s">
        <v>49</v>
      </c>
      <c r="D54" s="323" t="s">
        <v>50</v>
      </c>
      <c r="E54" s="324" t="s">
        <v>172</v>
      </c>
      <c r="F54" s="324" t="s">
        <v>367</v>
      </c>
      <c r="G54" s="324" t="s">
        <v>368</v>
      </c>
    </row>
    <row r="55" spans="1:7" s="394" customFormat="1" ht="22.5">
      <c r="A55" s="325"/>
      <c r="B55" s="325"/>
      <c r="C55" s="321" t="s">
        <v>226</v>
      </c>
      <c r="D55" s="323" t="s">
        <v>227</v>
      </c>
      <c r="E55" s="324" t="s">
        <v>228</v>
      </c>
      <c r="F55" s="324" t="s">
        <v>684</v>
      </c>
      <c r="G55" s="324" t="s">
        <v>685</v>
      </c>
    </row>
    <row r="56" spans="1:7" s="394" customFormat="1" ht="22.5">
      <c r="A56" s="320"/>
      <c r="B56" s="321" t="s">
        <v>369</v>
      </c>
      <c r="C56" s="322"/>
      <c r="D56" s="323" t="s">
        <v>370</v>
      </c>
      <c r="E56" s="324" t="s">
        <v>371</v>
      </c>
      <c r="F56" s="324" t="s">
        <v>372</v>
      </c>
      <c r="G56" s="324" t="s">
        <v>211</v>
      </c>
    </row>
    <row r="57" spans="1:7" s="394" customFormat="1" ht="45">
      <c r="A57" s="325"/>
      <c r="B57" s="325"/>
      <c r="C57" s="321" t="s">
        <v>373</v>
      </c>
      <c r="D57" s="323" t="s">
        <v>374</v>
      </c>
      <c r="E57" s="324" t="s">
        <v>375</v>
      </c>
      <c r="F57" s="324" t="s">
        <v>372</v>
      </c>
      <c r="G57" s="324" t="s">
        <v>19</v>
      </c>
    </row>
    <row r="58" spans="1:7" s="394" customFormat="1">
      <c r="A58" s="320"/>
      <c r="B58" s="321" t="s">
        <v>229</v>
      </c>
      <c r="C58" s="322"/>
      <c r="D58" s="323" t="s">
        <v>230</v>
      </c>
      <c r="E58" s="324" t="s">
        <v>231</v>
      </c>
      <c r="F58" s="324" t="s">
        <v>376</v>
      </c>
      <c r="G58" s="324" t="s">
        <v>377</v>
      </c>
    </row>
    <row r="59" spans="1:7" s="394" customFormat="1" ht="45">
      <c r="A59" s="325"/>
      <c r="B59" s="325"/>
      <c r="C59" s="321" t="s">
        <v>373</v>
      </c>
      <c r="D59" s="323" t="s">
        <v>374</v>
      </c>
      <c r="E59" s="324" t="s">
        <v>378</v>
      </c>
      <c r="F59" s="324" t="s">
        <v>158</v>
      </c>
      <c r="G59" s="324" t="s">
        <v>379</v>
      </c>
    </row>
    <row r="60" spans="1:7" s="394" customFormat="1" ht="22.5">
      <c r="A60" s="325"/>
      <c r="B60" s="325"/>
      <c r="C60" s="321" t="s">
        <v>224</v>
      </c>
      <c r="D60" s="323" t="s">
        <v>225</v>
      </c>
      <c r="E60" s="324" t="s">
        <v>380</v>
      </c>
      <c r="F60" s="324" t="s">
        <v>381</v>
      </c>
      <c r="G60" s="324" t="s">
        <v>382</v>
      </c>
    </row>
    <row r="61" spans="1:7" s="394" customFormat="1" ht="22.5">
      <c r="A61" s="325"/>
      <c r="B61" s="325"/>
      <c r="C61" s="321" t="s">
        <v>312</v>
      </c>
      <c r="D61" s="323" t="s">
        <v>313</v>
      </c>
      <c r="E61" s="324" t="s">
        <v>383</v>
      </c>
      <c r="F61" s="324" t="s">
        <v>384</v>
      </c>
      <c r="G61" s="324" t="s">
        <v>385</v>
      </c>
    </row>
    <row r="62" spans="1:7" s="394" customFormat="1" ht="12.75">
      <c r="A62" s="325"/>
      <c r="B62" s="325"/>
      <c r="C62" s="321" t="s">
        <v>32</v>
      </c>
      <c r="D62" s="323" t="s">
        <v>33</v>
      </c>
      <c r="E62" s="324" t="s">
        <v>386</v>
      </c>
      <c r="F62" s="324" t="s">
        <v>387</v>
      </c>
      <c r="G62" s="324" t="s">
        <v>388</v>
      </c>
    </row>
    <row r="63" spans="1:7" s="394" customFormat="1" ht="12.75">
      <c r="A63" s="325"/>
      <c r="B63" s="325"/>
      <c r="C63" s="321" t="s">
        <v>107</v>
      </c>
      <c r="D63" s="323" t="s">
        <v>108</v>
      </c>
      <c r="E63" s="324" t="s">
        <v>389</v>
      </c>
      <c r="F63" s="324" t="s">
        <v>390</v>
      </c>
      <c r="G63" s="324" t="s">
        <v>391</v>
      </c>
    </row>
    <row r="64" spans="1:7" s="394" customFormat="1" ht="12.75">
      <c r="A64" s="325"/>
      <c r="B64" s="325"/>
      <c r="C64" s="321" t="s">
        <v>26</v>
      </c>
      <c r="D64" s="323" t="s">
        <v>27</v>
      </c>
      <c r="E64" s="324" t="s">
        <v>392</v>
      </c>
      <c r="F64" s="324" t="s">
        <v>393</v>
      </c>
      <c r="G64" s="324" t="s">
        <v>394</v>
      </c>
    </row>
    <row r="65" spans="1:7" s="394" customFormat="1" ht="12.75">
      <c r="A65" s="325"/>
      <c r="B65" s="325"/>
      <c r="C65" s="321" t="s">
        <v>28</v>
      </c>
      <c r="D65" s="323" t="s">
        <v>29</v>
      </c>
      <c r="E65" s="324" t="s">
        <v>232</v>
      </c>
      <c r="F65" s="324" t="s">
        <v>237</v>
      </c>
      <c r="G65" s="324" t="s">
        <v>395</v>
      </c>
    </row>
    <row r="66" spans="1:7" s="394" customFormat="1" ht="22.5">
      <c r="A66" s="325"/>
      <c r="B66" s="325"/>
      <c r="C66" s="321" t="s">
        <v>326</v>
      </c>
      <c r="D66" s="323" t="s">
        <v>327</v>
      </c>
      <c r="E66" s="324" t="s">
        <v>396</v>
      </c>
      <c r="F66" s="324" t="s">
        <v>397</v>
      </c>
      <c r="G66" s="324" t="s">
        <v>19</v>
      </c>
    </row>
    <row r="67" spans="1:7" s="394" customFormat="1" ht="12.75">
      <c r="A67" s="325"/>
      <c r="B67" s="325"/>
      <c r="C67" s="321" t="s">
        <v>120</v>
      </c>
      <c r="D67" s="323" t="s">
        <v>121</v>
      </c>
      <c r="E67" s="324" t="s">
        <v>221</v>
      </c>
      <c r="F67" s="324" t="s">
        <v>398</v>
      </c>
      <c r="G67" s="324" t="s">
        <v>19</v>
      </c>
    </row>
    <row r="68" spans="1:7" s="394" customFormat="1" ht="12.75">
      <c r="A68" s="325"/>
      <c r="B68" s="325"/>
      <c r="C68" s="321" t="s">
        <v>233</v>
      </c>
      <c r="D68" s="323" t="s">
        <v>234</v>
      </c>
      <c r="E68" s="324" t="s">
        <v>235</v>
      </c>
      <c r="F68" s="324" t="s">
        <v>151</v>
      </c>
      <c r="G68" s="324" t="s">
        <v>150</v>
      </c>
    </row>
    <row r="69" spans="1:7" s="394" customFormat="1" ht="12.75">
      <c r="A69" s="325"/>
      <c r="B69" s="325"/>
      <c r="C69" s="321" t="s">
        <v>30</v>
      </c>
      <c r="D69" s="323" t="s">
        <v>31</v>
      </c>
      <c r="E69" s="324" t="s">
        <v>399</v>
      </c>
      <c r="F69" s="324" t="s">
        <v>400</v>
      </c>
      <c r="G69" s="324" t="s">
        <v>401</v>
      </c>
    </row>
    <row r="70" spans="1:7" s="394" customFormat="1" ht="12.75">
      <c r="A70" s="325"/>
      <c r="B70" s="325"/>
      <c r="C70" s="321" t="s">
        <v>51</v>
      </c>
      <c r="D70" s="323" t="s">
        <v>52</v>
      </c>
      <c r="E70" s="324" t="s">
        <v>402</v>
      </c>
      <c r="F70" s="324" t="s">
        <v>403</v>
      </c>
      <c r="G70" s="324" t="s">
        <v>404</v>
      </c>
    </row>
    <row r="71" spans="1:7" s="394" customFormat="1" ht="12.75">
      <c r="A71" s="325"/>
      <c r="B71" s="325"/>
      <c r="C71" s="321" t="s">
        <v>126</v>
      </c>
      <c r="D71" s="323" t="s">
        <v>127</v>
      </c>
      <c r="E71" s="324" t="s">
        <v>405</v>
      </c>
      <c r="F71" s="324" t="s">
        <v>406</v>
      </c>
      <c r="G71" s="324" t="s">
        <v>407</v>
      </c>
    </row>
    <row r="72" spans="1:7" s="394" customFormat="1" ht="12.75">
      <c r="A72" s="325"/>
      <c r="B72" s="325"/>
      <c r="C72" s="321" t="s">
        <v>38</v>
      </c>
      <c r="D72" s="323" t="s">
        <v>39</v>
      </c>
      <c r="E72" s="324" t="s">
        <v>408</v>
      </c>
      <c r="F72" s="324" t="s">
        <v>409</v>
      </c>
      <c r="G72" s="324" t="s">
        <v>410</v>
      </c>
    </row>
    <row r="73" spans="1:7" s="394" customFormat="1" ht="12.75">
      <c r="A73" s="325"/>
      <c r="B73" s="325"/>
      <c r="C73" s="321" t="s">
        <v>345</v>
      </c>
      <c r="D73" s="323" t="s">
        <v>346</v>
      </c>
      <c r="E73" s="324" t="s">
        <v>411</v>
      </c>
      <c r="F73" s="324" t="s">
        <v>412</v>
      </c>
      <c r="G73" s="324" t="s">
        <v>413</v>
      </c>
    </row>
    <row r="74" spans="1:7" s="394" customFormat="1" ht="12.75">
      <c r="A74" s="325"/>
      <c r="B74" s="325"/>
      <c r="C74" s="321" t="s">
        <v>20</v>
      </c>
      <c r="D74" s="323" t="s">
        <v>21</v>
      </c>
      <c r="E74" s="324" t="s">
        <v>414</v>
      </c>
      <c r="F74" s="324" t="s">
        <v>415</v>
      </c>
      <c r="G74" s="324" t="s">
        <v>416</v>
      </c>
    </row>
    <row r="75" spans="1:7" s="394" customFormat="1" ht="33.75">
      <c r="A75" s="325"/>
      <c r="B75" s="325"/>
      <c r="C75" s="321" t="s">
        <v>417</v>
      </c>
      <c r="D75" s="323" t="s">
        <v>418</v>
      </c>
      <c r="E75" s="324" t="s">
        <v>19</v>
      </c>
      <c r="F75" s="324" t="s">
        <v>419</v>
      </c>
      <c r="G75" s="324" t="s">
        <v>419</v>
      </c>
    </row>
    <row r="76" spans="1:7" s="394" customFormat="1" ht="22.5">
      <c r="A76" s="325"/>
      <c r="B76" s="325"/>
      <c r="C76" s="321" t="s">
        <v>134</v>
      </c>
      <c r="D76" s="323" t="s">
        <v>135</v>
      </c>
      <c r="E76" s="324" t="s">
        <v>236</v>
      </c>
      <c r="F76" s="324" t="s">
        <v>420</v>
      </c>
      <c r="G76" s="324" t="s">
        <v>421</v>
      </c>
    </row>
    <row r="77" spans="1:7" s="394" customFormat="1" ht="12.75">
      <c r="A77" s="325"/>
      <c r="B77" s="325"/>
      <c r="C77" s="321" t="s">
        <v>111</v>
      </c>
      <c r="D77" s="323" t="s">
        <v>112</v>
      </c>
      <c r="E77" s="324" t="s">
        <v>422</v>
      </c>
      <c r="F77" s="324" t="s">
        <v>423</v>
      </c>
      <c r="G77" s="324" t="s">
        <v>424</v>
      </c>
    </row>
    <row r="78" spans="1:7" s="394" customFormat="1" ht="12.75">
      <c r="A78" s="325"/>
      <c r="B78" s="325"/>
      <c r="C78" s="321" t="s">
        <v>22</v>
      </c>
      <c r="D78" s="323" t="s">
        <v>23</v>
      </c>
      <c r="E78" s="324" t="s">
        <v>238</v>
      </c>
      <c r="F78" s="324" t="s">
        <v>425</v>
      </c>
      <c r="G78" s="324" t="s">
        <v>426</v>
      </c>
    </row>
    <row r="79" spans="1:7" s="394" customFormat="1" ht="22.5">
      <c r="A79" s="325"/>
      <c r="B79" s="325"/>
      <c r="C79" s="321" t="s">
        <v>136</v>
      </c>
      <c r="D79" s="323" t="s">
        <v>128</v>
      </c>
      <c r="E79" s="324" t="s">
        <v>427</v>
      </c>
      <c r="F79" s="324" t="s">
        <v>428</v>
      </c>
      <c r="G79" s="324" t="s">
        <v>429</v>
      </c>
    </row>
    <row r="80" spans="1:7" s="394" customFormat="1" ht="22.5">
      <c r="A80" s="325"/>
      <c r="B80" s="325"/>
      <c r="C80" s="321" t="s">
        <v>113</v>
      </c>
      <c r="D80" s="323" t="s">
        <v>114</v>
      </c>
      <c r="E80" s="324" t="s">
        <v>430</v>
      </c>
      <c r="F80" s="324" t="s">
        <v>431</v>
      </c>
      <c r="G80" s="324" t="s">
        <v>432</v>
      </c>
    </row>
    <row r="81" spans="1:7" s="394" customFormat="1">
      <c r="A81" s="320"/>
      <c r="B81" s="321" t="s">
        <v>433</v>
      </c>
      <c r="C81" s="322"/>
      <c r="D81" s="323" t="s">
        <v>434</v>
      </c>
      <c r="E81" s="324" t="s">
        <v>435</v>
      </c>
      <c r="F81" s="324" t="s">
        <v>436</v>
      </c>
      <c r="G81" s="324" t="s">
        <v>19</v>
      </c>
    </row>
    <row r="82" spans="1:7" s="394" customFormat="1" ht="45">
      <c r="A82" s="325"/>
      <c r="B82" s="325"/>
      <c r="C82" s="321" t="s">
        <v>373</v>
      </c>
      <c r="D82" s="323" t="s">
        <v>374</v>
      </c>
      <c r="E82" s="324" t="s">
        <v>435</v>
      </c>
      <c r="F82" s="324" t="s">
        <v>436</v>
      </c>
      <c r="G82" s="324" t="s">
        <v>19</v>
      </c>
    </row>
    <row r="83" spans="1:7" s="394" customFormat="1">
      <c r="A83" s="320"/>
      <c r="B83" s="321" t="s">
        <v>90</v>
      </c>
      <c r="C83" s="322"/>
      <c r="D83" s="323" t="s">
        <v>91</v>
      </c>
      <c r="E83" s="324" t="s">
        <v>173</v>
      </c>
      <c r="F83" s="324" t="s">
        <v>686</v>
      </c>
      <c r="G83" s="324" t="s">
        <v>687</v>
      </c>
    </row>
    <row r="84" spans="1:7" s="394" customFormat="1" ht="22.5">
      <c r="A84" s="325"/>
      <c r="B84" s="325"/>
      <c r="C84" s="321" t="s">
        <v>312</v>
      </c>
      <c r="D84" s="323" t="s">
        <v>313</v>
      </c>
      <c r="E84" s="324" t="s">
        <v>437</v>
      </c>
      <c r="F84" s="324" t="s">
        <v>438</v>
      </c>
      <c r="G84" s="324" t="s">
        <v>439</v>
      </c>
    </row>
    <row r="85" spans="1:7" s="394" customFormat="1" ht="12.75">
      <c r="A85" s="325"/>
      <c r="B85" s="325"/>
      <c r="C85" s="321" t="s">
        <v>32</v>
      </c>
      <c r="D85" s="323" t="s">
        <v>33</v>
      </c>
      <c r="E85" s="324" t="s">
        <v>174</v>
      </c>
      <c r="F85" s="324" t="s">
        <v>440</v>
      </c>
      <c r="G85" s="324" t="s">
        <v>441</v>
      </c>
    </row>
    <row r="86" spans="1:7" s="394" customFormat="1" ht="12.75">
      <c r="A86" s="325"/>
      <c r="B86" s="325"/>
      <c r="C86" s="321" t="s">
        <v>107</v>
      </c>
      <c r="D86" s="323" t="s">
        <v>108</v>
      </c>
      <c r="E86" s="324" t="s">
        <v>442</v>
      </c>
      <c r="F86" s="324" t="s">
        <v>443</v>
      </c>
      <c r="G86" s="324" t="s">
        <v>444</v>
      </c>
    </row>
    <row r="87" spans="1:7" s="394" customFormat="1" ht="12.75">
      <c r="A87" s="325"/>
      <c r="B87" s="325"/>
      <c r="C87" s="321" t="s">
        <v>26</v>
      </c>
      <c r="D87" s="323" t="s">
        <v>27</v>
      </c>
      <c r="E87" s="324" t="s">
        <v>175</v>
      </c>
      <c r="F87" s="324" t="s">
        <v>445</v>
      </c>
      <c r="G87" s="324" t="s">
        <v>446</v>
      </c>
    </row>
    <row r="88" spans="1:7" s="394" customFormat="1" ht="12.75">
      <c r="A88" s="325"/>
      <c r="B88" s="325"/>
      <c r="C88" s="321" t="s">
        <v>28</v>
      </c>
      <c r="D88" s="323" t="s">
        <v>29</v>
      </c>
      <c r="E88" s="324" t="s">
        <v>176</v>
      </c>
      <c r="F88" s="324" t="s">
        <v>447</v>
      </c>
      <c r="G88" s="324" t="s">
        <v>448</v>
      </c>
    </row>
    <row r="89" spans="1:7" s="394" customFormat="1" ht="22.5">
      <c r="A89" s="325"/>
      <c r="B89" s="325"/>
      <c r="C89" s="321" t="s">
        <v>326</v>
      </c>
      <c r="D89" s="323" t="s">
        <v>327</v>
      </c>
      <c r="E89" s="324" t="s">
        <v>449</v>
      </c>
      <c r="F89" s="324" t="s">
        <v>450</v>
      </c>
      <c r="G89" s="324" t="s">
        <v>19</v>
      </c>
    </row>
    <row r="90" spans="1:7" s="394" customFormat="1" ht="12.75">
      <c r="A90" s="325"/>
      <c r="B90" s="325"/>
      <c r="C90" s="321" t="s">
        <v>120</v>
      </c>
      <c r="D90" s="323" t="s">
        <v>121</v>
      </c>
      <c r="E90" s="324" t="s">
        <v>451</v>
      </c>
      <c r="F90" s="324" t="s">
        <v>151</v>
      </c>
      <c r="G90" s="324" t="s">
        <v>19</v>
      </c>
    </row>
    <row r="91" spans="1:7" s="394" customFormat="1" ht="12.75">
      <c r="A91" s="325"/>
      <c r="B91" s="325"/>
      <c r="C91" s="321" t="s">
        <v>233</v>
      </c>
      <c r="D91" s="323" t="s">
        <v>234</v>
      </c>
      <c r="E91" s="324" t="s">
        <v>452</v>
      </c>
      <c r="F91" s="324" t="s">
        <v>453</v>
      </c>
      <c r="G91" s="324" t="s">
        <v>454</v>
      </c>
    </row>
    <row r="92" spans="1:7" s="394" customFormat="1" ht="12.75">
      <c r="A92" s="325"/>
      <c r="B92" s="325"/>
      <c r="C92" s="321" t="s">
        <v>30</v>
      </c>
      <c r="D92" s="323" t="s">
        <v>31</v>
      </c>
      <c r="E92" s="324" t="s">
        <v>455</v>
      </c>
      <c r="F92" s="324" t="s">
        <v>456</v>
      </c>
      <c r="G92" s="324" t="s">
        <v>457</v>
      </c>
    </row>
    <row r="93" spans="1:7" s="394" customFormat="1" ht="12.75">
      <c r="A93" s="325"/>
      <c r="B93" s="325"/>
      <c r="C93" s="321" t="s">
        <v>51</v>
      </c>
      <c r="D93" s="323" t="s">
        <v>52</v>
      </c>
      <c r="E93" s="324" t="s">
        <v>177</v>
      </c>
      <c r="F93" s="324" t="s">
        <v>242</v>
      </c>
      <c r="G93" s="324" t="s">
        <v>458</v>
      </c>
    </row>
    <row r="94" spans="1:7" s="394" customFormat="1" ht="12.75">
      <c r="A94" s="325"/>
      <c r="B94" s="325"/>
      <c r="C94" s="321" t="s">
        <v>126</v>
      </c>
      <c r="D94" s="323" t="s">
        <v>127</v>
      </c>
      <c r="E94" s="324" t="s">
        <v>459</v>
      </c>
      <c r="F94" s="324" t="s">
        <v>460</v>
      </c>
      <c r="G94" s="324" t="s">
        <v>461</v>
      </c>
    </row>
    <row r="95" spans="1:7" s="394" customFormat="1" ht="12.75">
      <c r="A95" s="325"/>
      <c r="B95" s="325"/>
      <c r="C95" s="321" t="s">
        <v>38</v>
      </c>
      <c r="D95" s="323" t="s">
        <v>39</v>
      </c>
      <c r="E95" s="324" t="s">
        <v>462</v>
      </c>
      <c r="F95" s="324" t="s">
        <v>463</v>
      </c>
      <c r="G95" s="324" t="s">
        <v>464</v>
      </c>
    </row>
    <row r="96" spans="1:7" s="394" customFormat="1" ht="12.75">
      <c r="A96" s="325"/>
      <c r="B96" s="325"/>
      <c r="C96" s="321" t="s">
        <v>345</v>
      </c>
      <c r="D96" s="323" t="s">
        <v>346</v>
      </c>
      <c r="E96" s="324" t="s">
        <v>465</v>
      </c>
      <c r="F96" s="324" t="s">
        <v>466</v>
      </c>
      <c r="G96" s="324" t="s">
        <v>467</v>
      </c>
    </row>
    <row r="97" spans="1:7" s="394" customFormat="1" ht="12.75">
      <c r="A97" s="325"/>
      <c r="B97" s="325"/>
      <c r="C97" s="321" t="s">
        <v>20</v>
      </c>
      <c r="D97" s="323" t="s">
        <v>21</v>
      </c>
      <c r="E97" s="324" t="s">
        <v>468</v>
      </c>
      <c r="F97" s="324" t="s">
        <v>447</v>
      </c>
      <c r="G97" s="324" t="s">
        <v>469</v>
      </c>
    </row>
    <row r="98" spans="1:7" s="394" customFormat="1" ht="22.5">
      <c r="A98" s="325"/>
      <c r="B98" s="325"/>
      <c r="C98" s="321" t="s">
        <v>134</v>
      </c>
      <c r="D98" s="323" t="s">
        <v>135</v>
      </c>
      <c r="E98" s="324" t="s">
        <v>470</v>
      </c>
      <c r="F98" s="324" t="s">
        <v>471</v>
      </c>
      <c r="G98" s="324" t="s">
        <v>472</v>
      </c>
    </row>
    <row r="99" spans="1:7" s="394" customFormat="1" ht="12.75">
      <c r="A99" s="325"/>
      <c r="B99" s="325"/>
      <c r="C99" s="321" t="s">
        <v>111</v>
      </c>
      <c r="D99" s="323" t="s">
        <v>112</v>
      </c>
      <c r="E99" s="324" t="s">
        <v>473</v>
      </c>
      <c r="F99" s="324" t="s">
        <v>471</v>
      </c>
      <c r="G99" s="324" t="s">
        <v>474</v>
      </c>
    </row>
    <row r="100" spans="1:7" s="394" customFormat="1" ht="12.75">
      <c r="A100" s="325"/>
      <c r="B100" s="325"/>
      <c r="C100" s="321" t="s">
        <v>22</v>
      </c>
      <c r="D100" s="323" t="s">
        <v>23</v>
      </c>
      <c r="E100" s="324" t="s">
        <v>475</v>
      </c>
      <c r="F100" s="324" t="s">
        <v>476</v>
      </c>
      <c r="G100" s="324" t="s">
        <v>477</v>
      </c>
    </row>
    <row r="101" spans="1:7" s="394" customFormat="1" ht="22.5">
      <c r="A101" s="325"/>
      <c r="B101" s="325"/>
      <c r="C101" s="321" t="s">
        <v>136</v>
      </c>
      <c r="D101" s="323" t="s">
        <v>128</v>
      </c>
      <c r="E101" s="324" t="s">
        <v>478</v>
      </c>
      <c r="F101" s="324" t="s">
        <v>479</v>
      </c>
      <c r="G101" s="324" t="s">
        <v>480</v>
      </c>
    </row>
    <row r="102" spans="1:7" s="394" customFormat="1" ht="22.5">
      <c r="A102" s="325"/>
      <c r="B102" s="325"/>
      <c r="C102" s="321" t="s">
        <v>113</v>
      </c>
      <c r="D102" s="323" t="s">
        <v>114</v>
      </c>
      <c r="E102" s="324" t="s">
        <v>481</v>
      </c>
      <c r="F102" s="324" t="s">
        <v>482</v>
      </c>
      <c r="G102" s="324" t="s">
        <v>432</v>
      </c>
    </row>
    <row r="103" spans="1:7" s="394" customFormat="1" ht="22.5">
      <c r="A103" s="325"/>
      <c r="B103" s="325"/>
      <c r="C103" s="321" t="s">
        <v>226</v>
      </c>
      <c r="D103" s="323" t="s">
        <v>227</v>
      </c>
      <c r="E103" s="324" t="s">
        <v>19</v>
      </c>
      <c r="F103" s="324" t="s">
        <v>688</v>
      </c>
      <c r="G103" s="324" t="s">
        <v>688</v>
      </c>
    </row>
    <row r="104" spans="1:7" s="394" customFormat="1">
      <c r="A104" s="320"/>
      <c r="B104" s="321" t="s">
        <v>483</v>
      </c>
      <c r="C104" s="322"/>
      <c r="D104" s="323" t="s">
        <v>484</v>
      </c>
      <c r="E104" s="324" t="s">
        <v>485</v>
      </c>
      <c r="F104" s="324" t="s">
        <v>486</v>
      </c>
      <c r="G104" s="324" t="s">
        <v>487</v>
      </c>
    </row>
    <row r="105" spans="1:7" s="394" customFormat="1" ht="12.75">
      <c r="A105" s="325"/>
      <c r="B105" s="325"/>
      <c r="C105" s="321" t="s">
        <v>120</v>
      </c>
      <c r="D105" s="323" t="s">
        <v>121</v>
      </c>
      <c r="E105" s="324" t="s">
        <v>249</v>
      </c>
      <c r="F105" s="324" t="s">
        <v>488</v>
      </c>
      <c r="G105" s="324" t="s">
        <v>19</v>
      </c>
    </row>
    <row r="106" spans="1:7" s="394" customFormat="1" ht="12.75">
      <c r="A106" s="325"/>
      <c r="B106" s="325"/>
      <c r="C106" s="321" t="s">
        <v>30</v>
      </c>
      <c r="D106" s="323" t="s">
        <v>31</v>
      </c>
      <c r="E106" s="324" t="s">
        <v>489</v>
      </c>
      <c r="F106" s="324" t="s">
        <v>252</v>
      </c>
      <c r="G106" s="324" t="s">
        <v>490</v>
      </c>
    </row>
    <row r="107" spans="1:7" s="394" customFormat="1" ht="12.75">
      <c r="A107" s="325"/>
      <c r="B107" s="325"/>
      <c r="C107" s="321" t="s">
        <v>20</v>
      </c>
      <c r="D107" s="323" t="s">
        <v>21</v>
      </c>
      <c r="E107" s="324" t="s">
        <v>375</v>
      </c>
      <c r="F107" s="324" t="s">
        <v>488</v>
      </c>
      <c r="G107" s="324" t="s">
        <v>249</v>
      </c>
    </row>
    <row r="108" spans="1:7" s="394" customFormat="1" ht="12.75">
      <c r="A108" s="325"/>
      <c r="B108" s="325"/>
      <c r="C108" s="321" t="s">
        <v>111</v>
      </c>
      <c r="D108" s="323" t="s">
        <v>112</v>
      </c>
      <c r="E108" s="324" t="s">
        <v>491</v>
      </c>
      <c r="F108" s="324" t="s">
        <v>333</v>
      </c>
      <c r="G108" s="324" t="s">
        <v>454</v>
      </c>
    </row>
    <row r="109" spans="1:7" s="394" customFormat="1" ht="22.5">
      <c r="A109" s="325"/>
      <c r="B109" s="325"/>
      <c r="C109" s="321" t="s">
        <v>113</v>
      </c>
      <c r="D109" s="323" t="s">
        <v>114</v>
      </c>
      <c r="E109" s="324" t="s">
        <v>492</v>
      </c>
      <c r="F109" s="324" t="s">
        <v>493</v>
      </c>
      <c r="G109" s="324" t="s">
        <v>494</v>
      </c>
    </row>
    <row r="110" spans="1:7" s="394" customFormat="1">
      <c r="A110" s="320"/>
      <c r="B110" s="321" t="s">
        <v>495</v>
      </c>
      <c r="C110" s="322"/>
      <c r="D110" s="323" t="s">
        <v>496</v>
      </c>
      <c r="E110" s="324" t="s">
        <v>497</v>
      </c>
      <c r="F110" s="324" t="s">
        <v>498</v>
      </c>
      <c r="G110" s="324" t="s">
        <v>499</v>
      </c>
    </row>
    <row r="111" spans="1:7" s="394" customFormat="1" ht="22.5">
      <c r="A111" s="325"/>
      <c r="B111" s="325"/>
      <c r="C111" s="321" t="s">
        <v>326</v>
      </c>
      <c r="D111" s="323" t="s">
        <v>327</v>
      </c>
      <c r="E111" s="324" t="s">
        <v>500</v>
      </c>
      <c r="F111" s="324" t="s">
        <v>501</v>
      </c>
      <c r="G111" s="324" t="s">
        <v>19</v>
      </c>
    </row>
    <row r="112" spans="1:7" s="394" customFormat="1" ht="12.75">
      <c r="A112" s="325"/>
      <c r="B112" s="325"/>
      <c r="C112" s="321" t="s">
        <v>126</v>
      </c>
      <c r="D112" s="323" t="s">
        <v>127</v>
      </c>
      <c r="E112" s="324" t="s">
        <v>502</v>
      </c>
      <c r="F112" s="324" t="s">
        <v>689</v>
      </c>
      <c r="G112" s="324" t="s">
        <v>690</v>
      </c>
    </row>
    <row r="113" spans="1:7" s="394" customFormat="1" ht="12.75">
      <c r="A113" s="325"/>
      <c r="B113" s="325"/>
      <c r="C113" s="321" t="s">
        <v>38</v>
      </c>
      <c r="D113" s="323" t="s">
        <v>39</v>
      </c>
      <c r="E113" s="324" t="s">
        <v>503</v>
      </c>
      <c r="F113" s="324" t="s">
        <v>504</v>
      </c>
      <c r="G113" s="324" t="s">
        <v>19</v>
      </c>
    </row>
    <row r="114" spans="1:7" s="394" customFormat="1" ht="12.75">
      <c r="A114" s="325"/>
      <c r="B114" s="325"/>
      <c r="C114" s="321" t="s">
        <v>20</v>
      </c>
      <c r="D114" s="323" t="s">
        <v>21</v>
      </c>
      <c r="E114" s="324" t="s">
        <v>505</v>
      </c>
      <c r="F114" s="324" t="s">
        <v>506</v>
      </c>
      <c r="G114" s="324" t="s">
        <v>507</v>
      </c>
    </row>
    <row r="115" spans="1:7" s="394" customFormat="1" ht="12.75">
      <c r="A115" s="325"/>
      <c r="B115" s="325"/>
      <c r="C115" s="321" t="s">
        <v>111</v>
      </c>
      <c r="D115" s="323" t="s">
        <v>112</v>
      </c>
      <c r="E115" s="324" t="s">
        <v>508</v>
      </c>
      <c r="F115" s="324" t="s">
        <v>509</v>
      </c>
      <c r="G115" s="324" t="s">
        <v>510</v>
      </c>
    </row>
    <row r="116" spans="1:7" s="394" customFormat="1" ht="22.5">
      <c r="A116" s="325"/>
      <c r="B116" s="325"/>
      <c r="C116" s="321" t="s">
        <v>113</v>
      </c>
      <c r="D116" s="323" t="s">
        <v>114</v>
      </c>
      <c r="E116" s="324" t="s">
        <v>511</v>
      </c>
      <c r="F116" s="324" t="s">
        <v>691</v>
      </c>
      <c r="G116" s="324" t="s">
        <v>454</v>
      </c>
    </row>
    <row r="117" spans="1:7" s="394" customFormat="1" ht="22.5">
      <c r="A117" s="325"/>
      <c r="B117" s="325"/>
      <c r="C117" s="321" t="s">
        <v>226</v>
      </c>
      <c r="D117" s="323" t="s">
        <v>227</v>
      </c>
      <c r="E117" s="324" t="s">
        <v>19</v>
      </c>
      <c r="F117" s="324" t="s">
        <v>512</v>
      </c>
      <c r="G117" s="324" t="s">
        <v>512</v>
      </c>
    </row>
    <row r="118" spans="1:7" s="394" customFormat="1" ht="56.25">
      <c r="A118" s="320"/>
      <c r="B118" s="321" t="s">
        <v>513</v>
      </c>
      <c r="C118" s="322"/>
      <c r="D118" s="323" t="s">
        <v>514</v>
      </c>
      <c r="E118" s="324" t="s">
        <v>515</v>
      </c>
      <c r="F118" s="324" t="s">
        <v>516</v>
      </c>
      <c r="G118" s="324" t="s">
        <v>517</v>
      </c>
    </row>
    <row r="119" spans="1:7" s="394" customFormat="1" ht="22.5">
      <c r="A119" s="325"/>
      <c r="B119" s="325"/>
      <c r="C119" s="321" t="s">
        <v>312</v>
      </c>
      <c r="D119" s="323" t="s">
        <v>313</v>
      </c>
      <c r="E119" s="324" t="s">
        <v>19</v>
      </c>
      <c r="F119" s="324" t="s">
        <v>518</v>
      </c>
      <c r="G119" s="324" t="s">
        <v>518</v>
      </c>
    </row>
    <row r="120" spans="1:7" s="394" customFormat="1" ht="12.75">
      <c r="A120" s="325"/>
      <c r="B120" s="325"/>
      <c r="C120" s="321" t="s">
        <v>32</v>
      </c>
      <c r="D120" s="323" t="s">
        <v>33</v>
      </c>
      <c r="E120" s="324" t="s">
        <v>19</v>
      </c>
      <c r="F120" s="324" t="s">
        <v>519</v>
      </c>
      <c r="G120" s="324" t="s">
        <v>519</v>
      </c>
    </row>
    <row r="121" spans="1:7" s="394" customFormat="1" ht="12.75">
      <c r="A121" s="325"/>
      <c r="B121" s="325"/>
      <c r="C121" s="321" t="s">
        <v>107</v>
      </c>
      <c r="D121" s="323" t="s">
        <v>108</v>
      </c>
      <c r="E121" s="324" t="s">
        <v>19</v>
      </c>
      <c r="F121" s="324" t="s">
        <v>520</v>
      </c>
      <c r="G121" s="324" t="s">
        <v>520</v>
      </c>
    </row>
    <row r="122" spans="1:7" s="394" customFormat="1" ht="12.75">
      <c r="A122" s="325"/>
      <c r="B122" s="325"/>
      <c r="C122" s="321" t="s">
        <v>26</v>
      </c>
      <c r="D122" s="323" t="s">
        <v>27</v>
      </c>
      <c r="E122" s="324" t="s">
        <v>19</v>
      </c>
      <c r="F122" s="324" t="s">
        <v>521</v>
      </c>
      <c r="G122" s="324" t="s">
        <v>521</v>
      </c>
    </row>
    <row r="123" spans="1:7" s="394" customFormat="1" ht="12.75">
      <c r="A123" s="325"/>
      <c r="B123" s="325"/>
      <c r="C123" s="321" t="s">
        <v>28</v>
      </c>
      <c r="D123" s="323" t="s">
        <v>29</v>
      </c>
      <c r="E123" s="324" t="s">
        <v>19</v>
      </c>
      <c r="F123" s="324" t="s">
        <v>454</v>
      </c>
      <c r="G123" s="324" t="s">
        <v>454</v>
      </c>
    </row>
    <row r="124" spans="1:7" s="394" customFormat="1" ht="12.75">
      <c r="A124" s="325"/>
      <c r="B124" s="325"/>
      <c r="C124" s="321" t="s">
        <v>30</v>
      </c>
      <c r="D124" s="323" t="s">
        <v>31</v>
      </c>
      <c r="E124" s="324" t="s">
        <v>19</v>
      </c>
      <c r="F124" s="324" t="s">
        <v>522</v>
      </c>
      <c r="G124" s="324" t="s">
        <v>522</v>
      </c>
    </row>
    <row r="125" spans="1:7" s="394" customFormat="1" ht="12.75">
      <c r="A125" s="325"/>
      <c r="B125" s="325"/>
      <c r="C125" s="321" t="s">
        <v>51</v>
      </c>
      <c r="D125" s="323" t="s">
        <v>52</v>
      </c>
      <c r="E125" s="324" t="s">
        <v>19</v>
      </c>
      <c r="F125" s="324" t="s">
        <v>523</v>
      </c>
      <c r="G125" s="324" t="s">
        <v>523</v>
      </c>
    </row>
    <row r="126" spans="1:7" s="394" customFormat="1" ht="12.75">
      <c r="A126" s="325"/>
      <c r="B126" s="325"/>
      <c r="C126" s="321" t="s">
        <v>126</v>
      </c>
      <c r="D126" s="323" t="s">
        <v>127</v>
      </c>
      <c r="E126" s="324" t="s">
        <v>19</v>
      </c>
      <c r="F126" s="324" t="s">
        <v>524</v>
      </c>
      <c r="G126" s="324" t="s">
        <v>524</v>
      </c>
    </row>
    <row r="127" spans="1:7" s="394" customFormat="1" ht="12.75">
      <c r="A127" s="325"/>
      <c r="B127" s="325"/>
      <c r="C127" s="321" t="s">
        <v>38</v>
      </c>
      <c r="D127" s="323" t="s">
        <v>39</v>
      </c>
      <c r="E127" s="324" t="s">
        <v>19</v>
      </c>
      <c r="F127" s="324" t="s">
        <v>525</v>
      </c>
      <c r="G127" s="324" t="s">
        <v>525</v>
      </c>
    </row>
    <row r="128" spans="1:7" s="394" customFormat="1" ht="12.75">
      <c r="A128" s="325"/>
      <c r="B128" s="325"/>
      <c r="C128" s="321" t="s">
        <v>345</v>
      </c>
      <c r="D128" s="323" t="s">
        <v>346</v>
      </c>
      <c r="E128" s="324" t="s">
        <v>19</v>
      </c>
      <c r="F128" s="324" t="s">
        <v>526</v>
      </c>
      <c r="G128" s="324" t="s">
        <v>526</v>
      </c>
    </row>
    <row r="129" spans="1:7" s="394" customFormat="1" ht="12.75">
      <c r="A129" s="325"/>
      <c r="B129" s="325"/>
      <c r="C129" s="321" t="s">
        <v>20</v>
      </c>
      <c r="D129" s="323" t="s">
        <v>21</v>
      </c>
      <c r="E129" s="324" t="s">
        <v>19</v>
      </c>
      <c r="F129" s="324" t="s">
        <v>527</v>
      </c>
      <c r="G129" s="324" t="s">
        <v>527</v>
      </c>
    </row>
    <row r="130" spans="1:7" s="394" customFormat="1" ht="22.5">
      <c r="A130" s="325"/>
      <c r="B130" s="325"/>
      <c r="C130" s="321" t="s">
        <v>134</v>
      </c>
      <c r="D130" s="323" t="s">
        <v>135</v>
      </c>
      <c r="E130" s="324" t="s">
        <v>19</v>
      </c>
      <c r="F130" s="324" t="s">
        <v>523</v>
      </c>
      <c r="G130" s="324" t="s">
        <v>523</v>
      </c>
    </row>
    <row r="131" spans="1:7" s="394" customFormat="1" ht="12.75">
      <c r="A131" s="325"/>
      <c r="B131" s="325"/>
      <c r="C131" s="321" t="s">
        <v>111</v>
      </c>
      <c r="D131" s="323" t="s">
        <v>112</v>
      </c>
      <c r="E131" s="324" t="s">
        <v>19</v>
      </c>
      <c r="F131" s="324" t="s">
        <v>528</v>
      </c>
      <c r="G131" s="324" t="s">
        <v>528</v>
      </c>
    </row>
    <row r="132" spans="1:7" s="394" customFormat="1" ht="12.75">
      <c r="A132" s="325"/>
      <c r="B132" s="325"/>
      <c r="C132" s="321" t="s">
        <v>22</v>
      </c>
      <c r="D132" s="323" t="s">
        <v>23</v>
      </c>
      <c r="E132" s="324" t="s">
        <v>19</v>
      </c>
      <c r="F132" s="324" t="s">
        <v>529</v>
      </c>
      <c r="G132" s="324" t="s">
        <v>529</v>
      </c>
    </row>
    <row r="133" spans="1:7" s="394" customFormat="1" ht="22.5">
      <c r="A133" s="325"/>
      <c r="B133" s="325"/>
      <c r="C133" s="321" t="s">
        <v>136</v>
      </c>
      <c r="D133" s="323" t="s">
        <v>128</v>
      </c>
      <c r="E133" s="324" t="s">
        <v>19</v>
      </c>
      <c r="F133" s="324" t="s">
        <v>530</v>
      </c>
      <c r="G133" s="324" t="s">
        <v>530</v>
      </c>
    </row>
    <row r="134" spans="1:7" s="394" customFormat="1" ht="78.75">
      <c r="A134" s="320"/>
      <c r="B134" s="321" t="s">
        <v>531</v>
      </c>
      <c r="C134" s="322"/>
      <c r="D134" s="323" t="s">
        <v>532</v>
      </c>
      <c r="E134" s="324" t="s">
        <v>533</v>
      </c>
      <c r="F134" s="324" t="s">
        <v>534</v>
      </c>
      <c r="G134" s="324" t="s">
        <v>535</v>
      </c>
    </row>
    <row r="135" spans="1:7" s="394" customFormat="1" ht="56.25">
      <c r="A135" s="325"/>
      <c r="B135" s="325"/>
      <c r="C135" s="321" t="s">
        <v>307</v>
      </c>
      <c r="D135" s="323" t="s">
        <v>308</v>
      </c>
      <c r="E135" s="324" t="s">
        <v>536</v>
      </c>
      <c r="F135" s="324" t="s">
        <v>262</v>
      </c>
      <c r="G135" s="324" t="s">
        <v>537</v>
      </c>
    </row>
    <row r="136" spans="1:7" s="394" customFormat="1" ht="22.5">
      <c r="A136" s="325"/>
      <c r="B136" s="325"/>
      <c r="C136" s="321" t="s">
        <v>312</v>
      </c>
      <c r="D136" s="323" t="s">
        <v>313</v>
      </c>
      <c r="E136" s="324" t="s">
        <v>19</v>
      </c>
      <c r="F136" s="324" t="s">
        <v>538</v>
      </c>
      <c r="G136" s="324" t="s">
        <v>538</v>
      </c>
    </row>
    <row r="137" spans="1:7" s="394" customFormat="1" ht="12.75">
      <c r="A137" s="325"/>
      <c r="B137" s="325"/>
      <c r="C137" s="321" t="s">
        <v>32</v>
      </c>
      <c r="D137" s="323" t="s">
        <v>33</v>
      </c>
      <c r="E137" s="324" t="s">
        <v>539</v>
      </c>
      <c r="F137" s="324" t="s">
        <v>540</v>
      </c>
      <c r="G137" s="324" t="s">
        <v>541</v>
      </c>
    </row>
    <row r="138" spans="1:7" s="394" customFormat="1" ht="12.75">
      <c r="A138" s="325"/>
      <c r="B138" s="325"/>
      <c r="C138" s="321" t="s">
        <v>107</v>
      </c>
      <c r="D138" s="323" t="s">
        <v>108</v>
      </c>
      <c r="E138" s="324" t="s">
        <v>542</v>
      </c>
      <c r="F138" s="324" t="s">
        <v>543</v>
      </c>
      <c r="G138" s="324" t="s">
        <v>544</v>
      </c>
    </row>
    <row r="139" spans="1:7" s="394" customFormat="1" ht="12.75">
      <c r="A139" s="325"/>
      <c r="B139" s="325"/>
      <c r="C139" s="321" t="s">
        <v>26</v>
      </c>
      <c r="D139" s="323" t="s">
        <v>27</v>
      </c>
      <c r="E139" s="324" t="s">
        <v>545</v>
      </c>
      <c r="F139" s="324" t="s">
        <v>546</v>
      </c>
      <c r="G139" s="324" t="s">
        <v>547</v>
      </c>
    </row>
    <row r="140" spans="1:7" s="394" customFormat="1" ht="12.75">
      <c r="A140" s="325"/>
      <c r="B140" s="325"/>
      <c r="C140" s="321" t="s">
        <v>28</v>
      </c>
      <c r="D140" s="323" t="s">
        <v>29</v>
      </c>
      <c r="E140" s="324" t="s">
        <v>548</v>
      </c>
      <c r="F140" s="324" t="s">
        <v>549</v>
      </c>
      <c r="G140" s="324" t="s">
        <v>550</v>
      </c>
    </row>
    <row r="141" spans="1:7" s="394" customFormat="1" ht="12.75">
      <c r="A141" s="325"/>
      <c r="B141" s="325"/>
      <c r="C141" s="321" t="s">
        <v>30</v>
      </c>
      <c r="D141" s="323" t="s">
        <v>31</v>
      </c>
      <c r="E141" s="324" t="s">
        <v>19</v>
      </c>
      <c r="F141" s="324" t="s">
        <v>551</v>
      </c>
      <c r="G141" s="324" t="s">
        <v>551</v>
      </c>
    </row>
    <row r="142" spans="1:7" s="394" customFormat="1" ht="12.75">
      <c r="A142" s="325"/>
      <c r="B142" s="325"/>
      <c r="C142" s="321" t="s">
        <v>51</v>
      </c>
      <c r="D142" s="323" t="s">
        <v>52</v>
      </c>
      <c r="E142" s="324" t="s">
        <v>19</v>
      </c>
      <c r="F142" s="324" t="s">
        <v>552</v>
      </c>
      <c r="G142" s="324" t="s">
        <v>552</v>
      </c>
    </row>
    <row r="143" spans="1:7" s="394" customFormat="1" ht="12.75">
      <c r="A143" s="325"/>
      <c r="B143" s="325"/>
      <c r="C143" s="321" t="s">
        <v>126</v>
      </c>
      <c r="D143" s="323" t="s">
        <v>127</v>
      </c>
      <c r="E143" s="324" t="s">
        <v>19</v>
      </c>
      <c r="F143" s="324" t="s">
        <v>553</v>
      </c>
      <c r="G143" s="324" t="s">
        <v>553</v>
      </c>
    </row>
    <row r="144" spans="1:7" s="394" customFormat="1" ht="12.75">
      <c r="A144" s="325"/>
      <c r="B144" s="325"/>
      <c r="C144" s="321" t="s">
        <v>38</v>
      </c>
      <c r="D144" s="323" t="s">
        <v>39</v>
      </c>
      <c r="E144" s="324" t="s">
        <v>19</v>
      </c>
      <c r="F144" s="324" t="s">
        <v>554</v>
      </c>
      <c r="G144" s="324" t="s">
        <v>554</v>
      </c>
    </row>
    <row r="145" spans="1:7" s="394" customFormat="1" ht="12.75">
      <c r="A145" s="325"/>
      <c r="B145" s="325"/>
      <c r="C145" s="321" t="s">
        <v>345</v>
      </c>
      <c r="D145" s="323" t="s">
        <v>346</v>
      </c>
      <c r="E145" s="324" t="s">
        <v>19</v>
      </c>
      <c r="F145" s="324" t="s">
        <v>555</v>
      </c>
      <c r="G145" s="324" t="s">
        <v>555</v>
      </c>
    </row>
    <row r="146" spans="1:7" s="394" customFormat="1" ht="12.75">
      <c r="A146" s="325"/>
      <c r="B146" s="325"/>
      <c r="C146" s="321" t="s">
        <v>20</v>
      </c>
      <c r="D146" s="323" t="s">
        <v>21</v>
      </c>
      <c r="E146" s="324" t="s">
        <v>19</v>
      </c>
      <c r="F146" s="324" t="s">
        <v>556</v>
      </c>
      <c r="G146" s="324" t="s">
        <v>556</v>
      </c>
    </row>
    <row r="147" spans="1:7" s="394" customFormat="1" ht="22.5">
      <c r="A147" s="325"/>
      <c r="B147" s="325"/>
      <c r="C147" s="321" t="s">
        <v>134</v>
      </c>
      <c r="D147" s="323" t="s">
        <v>135</v>
      </c>
      <c r="E147" s="324" t="s">
        <v>19</v>
      </c>
      <c r="F147" s="324" t="s">
        <v>557</v>
      </c>
      <c r="G147" s="324" t="s">
        <v>557</v>
      </c>
    </row>
    <row r="148" spans="1:7" s="394" customFormat="1" ht="12.75">
      <c r="A148" s="325"/>
      <c r="B148" s="325"/>
      <c r="C148" s="321" t="s">
        <v>111</v>
      </c>
      <c r="D148" s="323" t="s">
        <v>112</v>
      </c>
      <c r="E148" s="324" t="s">
        <v>558</v>
      </c>
      <c r="F148" s="324" t="s">
        <v>559</v>
      </c>
      <c r="G148" s="324" t="s">
        <v>251</v>
      </c>
    </row>
    <row r="149" spans="1:7" s="394" customFormat="1" ht="12.75">
      <c r="A149" s="325"/>
      <c r="B149" s="325"/>
      <c r="C149" s="321" t="s">
        <v>22</v>
      </c>
      <c r="D149" s="323" t="s">
        <v>23</v>
      </c>
      <c r="E149" s="324" t="s">
        <v>19</v>
      </c>
      <c r="F149" s="324" t="s">
        <v>560</v>
      </c>
      <c r="G149" s="324" t="s">
        <v>560</v>
      </c>
    </row>
    <row r="150" spans="1:7" s="394" customFormat="1" ht="22.5">
      <c r="A150" s="325"/>
      <c r="B150" s="325"/>
      <c r="C150" s="321" t="s">
        <v>136</v>
      </c>
      <c r="D150" s="323" t="s">
        <v>128</v>
      </c>
      <c r="E150" s="324" t="s">
        <v>19</v>
      </c>
      <c r="F150" s="324" t="s">
        <v>561</v>
      </c>
      <c r="G150" s="324" t="s">
        <v>561</v>
      </c>
    </row>
    <row r="151" spans="1:7" s="394" customFormat="1">
      <c r="A151" s="320"/>
      <c r="B151" s="321" t="s">
        <v>178</v>
      </c>
      <c r="C151" s="322"/>
      <c r="D151" s="323" t="s">
        <v>14</v>
      </c>
      <c r="E151" s="324" t="s">
        <v>179</v>
      </c>
      <c r="F151" s="324" t="s">
        <v>692</v>
      </c>
      <c r="G151" s="324" t="s">
        <v>693</v>
      </c>
    </row>
    <row r="152" spans="1:7" s="394" customFormat="1" ht="12.75">
      <c r="A152" s="325"/>
      <c r="B152" s="325"/>
      <c r="C152" s="321" t="s">
        <v>38</v>
      </c>
      <c r="D152" s="323" t="s">
        <v>39</v>
      </c>
      <c r="E152" s="324" t="s">
        <v>694</v>
      </c>
      <c r="F152" s="324" t="s">
        <v>488</v>
      </c>
      <c r="G152" s="324" t="s">
        <v>695</v>
      </c>
    </row>
    <row r="153" spans="1:7" s="394" customFormat="1" ht="12.75">
      <c r="A153" s="325"/>
      <c r="B153" s="325"/>
      <c r="C153" s="321" t="s">
        <v>345</v>
      </c>
      <c r="D153" s="323" t="s">
        <v>346</v>
      </c>
      <c r="E153" s="324" t="s">
        <v>19</v>
      </c>
      <c r="F153" s="324" t="s">
        <v>562</v>
      </c>
      <c r="G153" s="324" t="s">
        <v>562</v>
      </c>
    </row>
    <row r="154" spans="1:7" s="394" customFormat="1" ht="23.25" customHeight="1">
      <c r="A154" s="317" t="s">
        <v>34</v>
      </c>
      <c r="B154" s="317"/>
      <c r="C154" s="317"/>
      <c r="D154" s="318" t="s">
        <v>35</v>
      </c>
      <c r="E154" s="319" t="s">
        <v>563</v>
      </c>
      <c r="F154" s="319" t="s">
        <v>246</v>
      </c>
      <c r="G154" s="319" t="s">
        <v>564</v>
      </c>
    </row>
    <row r="155" spans="1:7" s="394" customFormat="1">
      <c r="A155" s="320"/>
      <c r="B155" s="321" t="s">
        <v>565</v>
      </c>
      <c r="C155" s="322"/>
      <c r="D155" s="323" t="s">
        <v>566</v>
      </c>
      <c r="E155" s="324" t="s">
        <v>567</v>
      </c>
      <c r="F155" s="324" t="s">
        <v>246</v>
      </c>
      <c r="G155" s="324" t="s">
        <v>568</v>
      </c>
    </row>
    <row r="156" spans="1:7" s="394" customFormat="1" ht="12.75">
      <c r="A156" s="325"/>
      <c r="B156" s="325"/>
      <c r="C156" s="321" t="s">
        <v>30</v>
      </c>
      <c r="D156" s="323" t="s">
        <v>31</v>
      </c>
      <c r="E156" s="324" t="s">
        <v>569</v>
      </c>
      <c r="F156" s="324" t="s">
        <v>248</v>
      </c>
      <c r="G156" s="324" t="s">
        <v>570</v>
      </c>
    </row>
    <row r="157" spans="1:7" s="394" customFormat="1" ht="12.75">
      <c r="A157" s="325"/>
      <c r="B157" s="325"/>
      <c r="C157" s="321" t="s">
        <v>20</v>
      </c>
      <c r="D157" s="323" t="s">
        <v>21</v>
      </c>
      <c r="E157" s="324" t="s">
        <v>571</v>
      </c>
      <c r="F157" s="324" t="s">
        <v>572</v>
      </c>
      <c r="G157" s="324" t="s">
        <v>573</v>
      </c>
    </row>
    <row r="158" spans="1:7" ht="26.25" customHeight="1">
      <c r="A158" s="418" t="s">
        <v>12</v>
      </c>
      <c r="B158" s="419"/>
      <c r="C158" s="418"/>
      <c r="D158" s="420" t="s">
        <v>13</v>
      </c>
      <c r="E158" s="421" t="s">
        <v>574</v>
      </c>
      <c r="F158" s="421" t="s">
        <v>864</v>
      </c>
      <c r="G158" s="422" t="s">
        <v>873</v>
      </c>
    </row>
    <row r="159" spans="1:7">
      <c r="A159" s="423"/>
      <c r="B159" s="424" t="s">
        <v>122</v>
      </c>
      <c r="C159" s="425"/>
      <c r="D159" s="426" t="s">
        <v>123</v>
      </c>
      <c r="E159" s="427" t="s">
        <v>575</v>
      </c>
      <c r="F159" s="427" t="s">
        <v>19</v>
      </c>
      <c r="G159" s="428" t="s">
        <v>575</v>
      </c>
    </row>
    <row r="160" spans="1:7">
      <c r="A160" s="429"/>
      <c r="B160" s="430"/>
      <c r="C160" s="431" t="s">
        <v>32</v>
      </c>
      <c r="D160" s="426" t="s">
        <v>33</v>
      </c>
      <c r="E160" s="427" t="s">
        <v>576</v>
      </c>
      <c r="F160" s="427" t="s">
        <v>451</v>
      </c>
      <c r="G160" s="428" t="s">
        <v>577</v>
      </c>
    </row>
    <row r="161" spans="1:7">
      <c r="A161" s="429"/>
      <c r="B161" s="430"/>
      <c r="C161" s="431" t="s">
        <v>26</v>
      </c>
      <c r="D161" s="426" t="s">
        <v>27</v>
      </c>
      <c r="E161" s="427" t="s">
        <v>578</v>
      </c>
      <c r="F161" s="427" t="s">
        <v>579</v>
      </c>
      <c r="G161" s="428" t="s">
        <v>580</v>
      </c>
    </row>
    <row r="162" spans="1:7">
      <c r="A162" s="429"/>
      <c r="B162" s="430"/>
      <c r="C162" s="431" t="s">
        <v>28</v>
      </c>
      <c r="D162" s="426" t="s">
        <v>29</v>
      </c>
      <c r="E162" s="427" t="s">
        <v>581</v>
      </c>
      <c r="F162" s="427" t="s">
        <v>582</v>
      </c>
      <c r="G162" s="428" t="s">
        <v>583</v>
      </c>
    </row>
    <row r="163" spans="1:7">
      <c r="A163" s="429"/>
      <c r="B163" s="430"/>
      <c r="C163" s="431" t="s">
        <v>126</v>
      </c>
      <c r="D163" s="426" t="s">
        <v>127</v>
      </c>
      <c r="E163" s="427" t="s">
        <v>584</v>
      </c>
      <c r="F163" s="427" t="s">
        <v>585</v>
      </c>
      <c r="G163" s="428" t="s">
        <v>586</v>
      </c>
    </row>
    <row r="164" spans="1:7">
      <c r="A164" s="429"/>
      <c r="B164" s="430"/>
      <c r="C164" s="431" t="s">
        <v>20</v>
      </c>
      <c r="D164" s="426" t="s">
        <v>21</v>
      </c>
      <c r="E164" s="427" t="s">
        <v>587</v>
      </c>
      <c r="F164" s="427" t="s">
        <v>221</v>
      </c>
      <c r="G164" s="428" t="s">
        <v>588</v>
      </c>
    </row>
    <row r="165" spans="1:7">
      <c r="A165" s="423"/>
      <c r="B165" s="424" t="s">
        <v>589</v>
      </c>
      <c r="C165" s="425"/>
      <c r="D165" s="426" t="s">
        <v>590</v>
      </c>
      <c r="E165" s="427" t="s">
        <v>591</v>
      </c>
      <c r="F165" s="427" t="s">
        <v>19</v>
      </c>
      <c r="G165" s="428" t="s">
        <v>591</v>
      </c>
    </row>
    <row r="166" spans="1:7">
      <c r="A166" s="429"/>
      <c r="B166" s="430"/>
      <c r="C166" s="431" t="s">
        <v>32</v>
      </c>
      <c r="D166" s="426" t="s">
        <v>33</v>
      </c>
      <c r="E166" s="427" t="s">
        <v>592</v>
      </c>
      <c r="F166" s="427" t="s">
        <v>593</v>
      </c>
      <c r="G166" s="428" t="s">
        <v>594</v>
      </c>
    </row>
    <row r="167" spans="1:7">
      <c r="A167" s="429"/>
      <c r="B167" s="430"/>
      <c r="C167" s="431" t="s">
        <v>26</v>
      </c>
      <c r="D167" s="426" t="s">
        <v>27</v>
      </c>
      <c r="E167" s="427" t="s">
        <v>595</v>
      </c>
      <c r="F167" s="427" t="s">
        <v>596</v>
      </c>
      <c r="G167" s="428" t="s">
        <v>597</v>
      </c>
    </row>
    <row r="168" spans="1:7">
      <c r="A168" s="429"/>
      <c r="B168" s="430"/>
      <c r="C168" s="431" t="s">
        <v>28</v>
      </c>
      <c r="D168" s="426" t="s">
        <v>29</v>
      </c>
      <c r="E168" s="427" t="s">
        <v>598</v>
      </c>
      <c r="F168" s="427" t="s">
        <v>599</v>
      </c>
      <c r="G168" s="428" t="s">
        <v>600</v>
      </c>
    </row>
    <row r="169" spans="1:7" ht="45">
      <c r="A169" s="423"/>
      <c r="B169" s="424" t="s">
        <v>92</v>
      </c>
      <c r="C169" s="425"/>
      <c r="D169" s="426" t="s">
        <v>93</v>
      </c>
      <c r="E169" s="427" t="s">
        <v>785</v>
      </c>
      <c r="F169" s="427" t="s">
        <v>691</v>
      </c>
      <c r="G169" s="428" t="s">
        <v>786</v>
      </c>
    </row>
    <row r="170" spans="1:7">
      <c r="A170" s="429"/>
      <c r="B170" s="430"/>
      <c r="C170" s="431" t="s">
        <v>132</v>
      </c>
      <c r="D170" s="426" t="s">
        <v>133</v>
      </c>
      <c r="E170" s="427" t="s">
        <v>788</v>
      </c>
      <c r="F170" s="427" t="s">
        <v>789</v>
      </c>
      <c r="G170" s="428" t="s">
        <v>790</v>
      </c>
    </row>
    <row r="171" spans="1:7" ht="22.5">
      <c r="A171" s="429"/>
      <c r="B171" s="430"/>
      <c r="C171" s="431" t="s">
        <v>134</v>
      </c>
      <c r="D171" s="426" t="s">
        <v>135</v>
      </c>
      <c r="E171" s="427" t="s">
        <v>791</v>
      </c>
      <c r="F171" s="427" t="s">
        <v>792</v>
      </c>
      <c r="G171" s="428" t="s">
        <v>793</v>
      </c>
    </row>
    <row r="172" spans="1:7" ht="56.25">
      <c r="A172" s="423"/>
      <c r="B172" s="424" t="s">
        <v>139</v>
      </c>
      <c r="C172" s="425"/>
      <c r="D172" s="426" t="s">
        <v>787</v>
      </c>
      <c r="E172" s="427" t="s">
        <v>794</v>
      </c>
      <c r="F172" s="427" t="s">
        <v>151</v>
      </c>
      <c r="G172" s="428" t="s">
        <v>795</v>
      </c>
    </row>
    <row r="173" spans="1:7">
      <c r="A173" s="429"/>
      <c r="B173" s="430"/>
      <c r="C173" s="431" t="s">
        <v>141</v>
      </c>
      <c r="D173" s="426" t="s">
        <v>142</v>
      </c>
      <c r="E173" s="427" t="s">
        <v>794</v>
      </c>
      <c r="F173" s="427" t="s">
        <v>151</v>
      </c>
      <c r="G173" s="428" t="s">
        <v>795</v>
      </c>
    </row>
    <row r="174" spans="1:7">
      <c r="A174" s="423"/>
      <c r="B174" s="424" t="s">
        <v>256</v>
      </c>
      <c r="C174" s="425"/>
      <c r="D174" s="426" t="s">
        <v>257</v>
      </c>
      <c r="E174" s="427" t="s">
        <v>601</v>
      </c>
      <c r="F174" s="427" t="s">
        <v>866</v>
      </c>
      <c r="G174" s="428" t="s">
        <v>874</v>
      </c>
    </row>
    <row r="175" spans="1:7" ht="22.5">
      <c r="A175" s="429"/>
      <c r="B175" s="430"/>
      <c r="C175" s="431" t="s">
        <v>875</v>
      </c>
      <c r="D175" s="426" t="s">
        <v>876</v>
      </c>
      <c r="E175" s="427" t="s">
        <v>19</v>
      </c>
      <c r="F175" s="427" t="s">
        <v>877</v>
      </c>
      <c r="G175" s="428" t="s">
        <v>877</v>
      </c>
    </row>
    <row r="176" spans="1:7">
      <c r="A176" s="429"/>
      <c r="B176" s="430"/>
      <c r="C176" s="431" t="s">
        <v>32</v>
      </c>
      <c r="D176" s="426" t="s">
        <v>33</v>
      </c>
      <c r="E176" s="427" t="s">
        <v>602</v>
      </c>
      <c r="F176" s="427" t="s">
        <v>255</v>
      </c>
      <c r="G176" s="428" t="s">
        <v>603</v>
      </c>
    </row>
    <row r="177" spans="1:7">
      <c r="A177" s="429"/>
      <c r="B177" s="430"/>
      <c r="C177" s="431" t="s">
        <v>26</v>
      </c>
      <c r="D177" s="426" t="s">
        <v>27</v>
      </c>
      <c r="E177" s="427" t="s">
        <v>878</v>
      </c>
      <c r="F177" s="427" t="s">
        <v>879</v>
      </c>
      <c r="G177" s="428" t="s">
        <v>880</v>
      </c>
    </row>
    <row r="178" spans="1:7">
      <c r="A178" s="429"/>
      <c r="B178" s="430"/>
      <c r="C178" s="431" t="s">
        <v>28</v>
      </c>
      <c r="D178" s="426" t="s">
        <v>29</v>
      </c>
      <c r="E178" s="427" t="s">
        <v>881</v>
      </c>
      <c r="F178" s="427" t="s">
        <v>882</v>
      </c>
      <c r="G178" s="428" t="s">
        <v>883</v>
      </c>
    </row>
    <row r="179" spans="1:7" s="394" customFormat="1" ht="24" customHeight="1">
      <c r="A179" s="317" t="s">
        <v>258</v>
      </c>
      <c r="B179" s="317"/>
      <c r="C179" s="317"/>
      <c r="D179" s="318" t="s">
        <v>259</v>
      </c>
      <c r="E179" s="319" t="s">
        <v>604</v>
      </c>
      <c r="F179" s="319" t="s">
        <v>605</v>
      </c>
      <c r="G179" s="319" t="s">
        <v>606</v>
      </c>
    </row>
    <row r="180" spans="1:7" s="394" customFormat="1">
      <c r="A180" s="320"/>
      <c r="B180" s="321" t="s">
        <v>607</v>
      </c>
      <c r="C180" s="322"/>
      <c r="D180" s="323" t="s">
        <v>608</v>
      </c>
      <c r="E180" s="324" t="s">
        <v>609</v>
      </c>
      <c r="F180" s="324" t="s">
        <v>610</v>
      </c>
      <c r="G180" s="324" t="s">
        <v>611</v>
      </c>
    </row>
    <row r="181" spans="1:7" s="394" customFormat="1" ht="12.75">
      <c r="A181" s="325"/>
      <c r="B181" s="325"/>
      <c r="C181" s="321" t="s">
        <v>32</v>
      </c>
      <c r="D181" s="323" t="s">
        <v>33</v>
      </c>
      <c r="E181" s="324" t="s">
        <v>612</v>
      </c>
      <c r="F181" s="324" t="s">
        <v>488</v>
      </c>
      <c r="G181" s="324" t="s">
        <v>613</v>
      </c>
    </row>
    <row r="182" spans="1:7" s="394" customFormat="1" ht="12.75">
      <c r="A182" s="325"/>
      <c r="B182" s="325"/>
      <c r="C182" s="321" t="s">
        <v>107</v>
      </c>
      <c r="D182" s="323" t="s">
        <v>108</v>
      </c>
      <c r="E182" s="324" t="s">
        <v>614</v>
      </c>
      <c r="F182" s="324" t="s">
        <v>615</v>
      </c>
      <c r="G182" s="324" t="s">
        <v>616</v>
      </c>
    </row>
    <row r="183" spans="1:7" s="394" customFormat="1" ht="12.75">
      <c r="A183" s="325"/>
      <c r="B183" s="325"/>
      <c r="C183" s="321" t="s">
        <v>26</v>
      </c>
      <c r="D183" s="323" t="s">
        <v>27</v>
      </c>
      <c r="E183" s="324" t="s">
        <v>617</v>
      </c>
      <c r="F183" s="324" t="s">
        <v>151</v>
      </c>
      <c r="G183" s="324" t="s">
        <v>618</v>
      </c>
    </row>
    <row r="184" spans="1:7" s="394" customFormat="1" ht="12.75">
      <c r="A184" s="325"/>
      <c r="B184" s="325"/>
      <c r="C184" s="321" t="s">
        <v>28</v>
      </c>
      <c r="D184" s="323" t="s">
        <v>29</v>
      </c>
      <c r="E184" s="324" t="s">
        <v>619</v>
      </c>
      <c r="F184" s="324" t="s">
        <v>398</v>
      </c>
      <c r="G184" s="324" t="s">
        <v>620</v>
      </c>
    </row>
    <row r="185" spans="1:7" s="394" customFormat="1" ht="22.5">
      <c r="A185" s="325"/>
      <c r="B185" s="325"/>
      <c r="C185" s="321" t="s">
        <v>326</v>
      </c>
      <c r="D185" s="323" t="s">
        <v>327</v>
      </c>
      <c r="E185" s="324" t="s">
        <v>621</v>
      </c>
      <c r="F185" s="324" t="s">
        <v>622</v>
      </c>
      <c r="G185" s="324" t="s">
        <v>19</v>
      </c>
    </row>
    <row r="186" spans="1:7" s="394" customFormat="1" ht="12.75">
      <c r="A186" s="325"/>
      <c r="B186" s="325"/>
      <c r="C186" s="321" t="s">
        <v>30</v>
      </c>
      <c r="D186" s="323" t="s">
        <v>31</v>
      </c>
      <c r="E186" s="324" t="s">
        <v>623</v>
      </c>
      <c r="F186" s="324" t="s">
        <v>624</v>
      </c>
      <c r="G186" s="324" t="s">
        <v>625</v>
      </c>
    </row>
    <row r="187" spans="1:7" s="394" customFormat="1" ht="12.75">
      <c r="A187" s="325"/>
      <c r="B187" s="325"/>
      <c r="C187" s="321" t="s">
        <v>20</v>
      </c>
      <c r="D187" s="323" t="s">
        <v>21</v>
      </c>
      <c r="E187" s="324" t="s">
        <v>626</v>
      </c>
      <c r="F187" s="324" t="s">
        <v>453</v>
      </c>
      <c r="G187" s="324" t="s">
        <v>627</v>
      </c>
    </row>
    <row r="188" spans="1:7" s="394" customFormat="1">
      <c r="A188" s="320"/>
      <c r="B188" s="321" t="s">
        <v>260</v>
      </c>
      <c r="C188" s="322"/>
      <c r="D188" s="323" t="s">
        <v>261</v>
      </c>
      <c r="E188" s="324" t="s">
        <v>628</v>
      </c>
      <c r="F188" s="324" t="s">
        <v>629</v>
      </c>
      <c r="G188" s="324" t="s">
        <v>630</v>
      </c>
    </row>
    <row r="189" spans="1:7" s="394" customFormat="1" ht="12.75">
      <c r="A189" s="325"/>
      <c r="B189" s="325"/>
      <c r="C189" s="321" t="s">
        <v>631</v>
      </c>
      <c r="D189" s="323" t="s">
        <v>632</v>
      </c>
      <c r="E189" s="324" t="s">
        <v>633</v>
      </c>
      <c r="F189" s="324" t="s">
        <v>629</v>
      </c>
      <c r="G189" s="324" t="s">
        <v>634</v>
      </c>
    </row>
    <row r="190" spans="1:7" s="394" customFormat="1">
      <c r="A190" s="320"/>
      <c r="B190" s="321" t="s">
        <v>635</v>
      </c>
      <c r="C190" s="322"/>
      <c r="D190" s="323" t="s">
        <v>484</v>
      </c>
      <c r="E190" s="324" t="s">
        <v>636</v>
      </c>
      <c r="F190" s="324" t="s">
        <v>637</v>
      </c>
      <c r="G190" s="324" t="s">
        <v>19</v>
      </c>
    </row>
    <row r="191" spans="1:7" s="394" customFormat="1" ht="12.75">
      <c r="A191" s="325"/>
      <c r="B191" s="325"/>
      <c r="C191" s="321" t="s">
        <v>20</v>
      </c>
      <c r="D191" s="323" t="s">
        <v>21</v>
      </c>
      <c r="E191" s="324" t="s">
        <v>636</v>
      </c>
      <c r="F191" s="324" t="s">
        <v>637</v>
      </c>
      <c r="G191" s="324" t="s">
        <v>19</v>
      </c>
    </row>
    <row r="192" spans="1:7" s="394" customFormat="1" ht="32.25" customHeight="1">
      <c r="A192" s="317" t="s">
        <v>47</v>
      </c>
      <c r="B192" s="317"/>
      <c r="C192" s="317"/>
      <c r="D192" s="318" t="s">
        <v>48</v>
      </c>
      <c r="E192" s="319" t="s">
        <v>180</v>
      </c>
      <c r="F192" s="319" t="s">
        <v>638</v>
      </c>
      <c r="G192" s="319" t="s">
        <v>639</v>
      </c>
    </row>
    <row r="193" spans="1:7" s="394" customFormat="1">
      <c r="A193" s="320"/>
      <c r="B193" s="321" t="s">
        <v>640</v>
      </c>
      <c r="C193" s="322"/>
      <c r="D193" s="323" t="s">
        <v>641</v>
      </c>
      <c r="E193" s="324" t="s">
        <v>642</v>
      </c>
      <c r="F193" s="324" t="s">
        <v>246</v>
      </c>
      <c r="G193" s="324" t="s">
        <v>889</v>
      </c>
    </row>
    <row r="194" spans="1:7" s="394" customFormat="1" ht="12.75">
      <c r="A194" s="325"/>
      <c r="B194" s="325"/>
      <c r="C194" s="321" t="s">
        <v>20</v>
      </c>
      <c r="D194" s="323" t="s">
        <v>21</v>
      </c>
      <c r="E194" s="324" t="s">
        <v>643</v>
      </c>
      <c r="F194" s="324" t="s">
        <v>246</v>
      </c>
      <c r="G194" s="324" t="s">
        <v>890</v>
      </c>
    </row>
    <row r="195" spans="1:7" s="394" customFormat="1" ht="12.75">
      <c r="A195" s="325"/>
      <c r="B195" s="325" t="s">
        <v>891</v>
      </c>
      <c r="C195" s="321"/>
      <c r="D195" s="323" t="s">
        <v>892</v>
      </c>
      <c r="E195" s="324" t="s">
        <v>893</v>
      </c>
      <c r="F195" s="324" t="s">
        <v>894</v>
      </c>
      <c r="G195" s="324" t="s">
        <v>895</v>
      </c>
    </row>
    <row r="196" spans="1:7" s="394" customFormat="1" ht="12.75">
      <c r="A196" s="325"/>
      <c r="B196" s="325"/>
      <c r="C196" s="321" t="s">
        <v>20</v>
      </c>
      <c r="D196" s="323" t="s">
        <v>21</v>
      </c>
      <c r="E196" s="324" t="s">
        <v>896</v>
      </c>
      <c r="F196" s="324" t="s">
        <v>894</v>
      </c>
      <c r="G196" s="324" t="s">
        <v>897</v>
      </c>
    </row>
    <row r="197" spans="1:7" s="394" customFormat="1">
      <c r="A197" s="320"/>
      <c r="B197" s="321" t="s">
        <v>644</v>
      </c>
      <c r="C197" s="322"/>
      <c r="D197" s="323" t="s">
        <v>645</v>
      </c>
      <c r="E197" s="324" t="s">
        <v>646</v>
      </c>
      <c r="F197" s="324" t="s">
        <v>647</v>
      </c>
      <c r="G197" s="324" t="s">
        <v>648</v>
      </c>
    </row>
    <row r="198" spans="1:7" s="394" customFormat="1" ht="12.75">
      <c r="A198" s="325"/>
      <c r="B198" s="325"/>
      <c r="C198" s="321" t="s">
        <v>49</v>
      </c>
      <c r="D198" s="323" t="s">
        <v>50</v>
      </c>
      <c r="E198" s="324" t="s">
        <v>649</v>
      </c>
      <c r="F198" s="324" t="s">
        <v>647</v>
      </c>
      <c r="G198" s="324" t="s">
        <v>650</v>
      </c>
    </row>
    <row r="199" spans="1:7" s="394" customFormat="1" ht="33.75" customHeight="1">
      <c r="A199" s="317" t="s">
        <v>239</v>
      </c>
      <c r="B199" s="317"/>
      <c r="C199" s="317"/>
      <c r="D199" s="318" t="s">
        <v>240</v>
      </c>
      <c r="E199" s="319" t="s">
        <v>241</v>
      </c>
      <c r="F199" s="319" t="s">
        <v>651</v>
      </c>
      <c r="G199" s="319" t="s">
        <v>652</v>
      </c>
    </row>
    <row r="200" spans="1:7" s="394" customFormat="1">
      <c r="A200" s="320"/>
      <c r="B200" s="321" t="s">
        <v>653</v>
      </c>
      <c r="C200" s="322"/>
      <c r="D200" s="323" t="s">
        <v>14</v>
      </c>
      <c r="E200" s="324" t="s">
        <v>654</v>
      </c>
      <c r="F200" s="324" t="s">
        <v>651</v>
      </c>
      <c r="G200" s="324" t="s">
        <v>655</v>
      </c>
    </row>
    <row r="201" spans="1:7" s="394" customFormat="1" ht="12.75">
      <c r="A201" s="325"/>
      <c r="B201" s="325"/>
      <c r="C201" s="321" t="s">
        <v>120</v>
      </c>
      <c r="D201" s="323" t="s">
        <v>121</v>
      </c>
      <c r="E201" s="324" t="s">
        <v>656</v>
      </c>
      <c r="F201" s="324" t="s">
        <v>657</v>
      </c>
      <c r="G201" s="324" t="s">
        <v>221</v>
      </c>
    </row>
    <row r="202" spans="1:7" s="394" customFormat="1" ht="12.75">
      <c r="A202" s="325"/>
      <c r="B202" s="325"/>
      <c r="C202" s="321" t="s">
        <v>20</v>
      </c>
      <c r="D202" s="323" t="s">
        <v>21</v>
      </c>
      <c r="E202" s="324" t="s">
        <v>658</v>
      </c>
      <c r="F202" s="324" t="s">
        <v>248</v>
      </c>
      <c r="G202" s="324" t="s">
        <v>659</v>
      </c>
    </row>
    <row r="203" spans="1:7" s="394" customFormat="1" ht="21" customHeight="1">
      <c r="A203" s="317" t="s">
        <v>727</v>
      </c>
      <c r="B203" s="317"/>
      <c r="C203" s="317"/>
      <c r="D203" s="318" t="s">
        <v>728</v>
      </c>
      <c r="E203" s="319" t="s">
        <v>729</v>
      </c>
      <c r="F203" s="319" t="s">
        <v>398</v>
      </c>
      <c r="G203" s="319" t="s">
        <v>730</v>
      </c>
    </row>
    <row r="204" spans="1:7" s="394" customFormat="1">
      <c r="A204" s="320"/>
      <c r="B204" s="321" t="s">
        <v>731</v>
      </c>
      <c r="C204" s="322"/>
      <c r="D204" s="323" t="s">
        <v>14</v>
      </c>
      <c r="E204" s="324" t="s">
        <v>729</v>
      </c>
      <c r="F204" s="324" t="s">
        <v>398</v>
      </c>
      <c r="G204" s="324" t="s">
        <v>730</v>
      </c>
    </row>
    <row r="205" spans="1:7" s="394" customFormat="1" ht="12.75">
      <c r="A205" s="325"/>
      <c r="B205" s="325"/>
      <c r="C205" s="321" t="s">
        <v>49</v>
      </c>
      <c r="D205" s="323" t="s">
        <v>50</v>
      </c>
      <c r="E205" s="324" t="s">
        <v>732</v>
      </c>
      <c r="F205" s="324" t="s">
        <v>398</v>
      </c>
      <c r="G205" s="324" t="s">
        <v>733</v>
      </c>
    </row>
    <row r="206" spans="1:7" ht="24">
      <c r="A206" s="447" t="s">
        <v>15</v>
      </c>
      <c r="B206" s="448"/>
      <c r="C206" s="448"/>
      <c r="D206" s="449"/>
      <c r="E206" s="432" t="s">
        <v>660</v>
      </c>
      <c r="F206" s="432" t="s">
        <v>871</v>
      </c>
      <c r="G206" s="433" t="s">
        <v>884</v>
      </c>
    </row>
    <row r="209" spans="1:12" s="398" customFormat="1" ht="17.100000000000001" customHeight="1">
      <c r="A209" s="275" t="s">
        <v>661</v>
      </c>
      <c r="B209" s="396"/>
      <c r="C209" s="396"/>
      <c r="D209" s="396"/>
      <c r="E209" s="397"/>
      <c r="F209" s="397"/>
      <c r="G209" s="397"/>
    </row>
    <row r="210" spans="1:12">
      <c r="A210" s="416" t="s">
        <v>662</v>
      </c>
      <c r="B210" s="455" t="s">
        <v>663</v>
      </c>
      <c r="C210" s="455"/>
      <c r="D210" s="455"/>
      <c r="E210" s="399">
        <f>E212+E215+E216+E218+E217</f>
        <v>29583136.780000001</v>
      </c>
      <c r="F210" s="399">
        <f t="shared" ref="F210:G210" si="0">F212+F215+F216+F218+F217</f>
        <v>-29234.000000000007</v>
      </c>
      <c r="G210" s="399">
        <f t="shared" si="0"/>
        <v>29553902.780000001</v>
      </c>
    </row>
    <row r="211" spans="1:12">
      <c r="A211" s="416"/>
      <c r="B211" s="445" t="s">
        <v>664</v>
      </c>
      <c r="C211" s="446"/>
      <c r="D211" s="444"/>
      <c r="E211" s="417"/>
      <c r="F211" s="400"/>
      <c r="G211" s="400">
        <f t="shared" ref="G211:G218" si="1">E211+F211</f>
        <v>0</v>
      </c>
    </row>
    <row r="212" spans="1:12">
      <c r="A212" s="416"/>
      <c r="B212" s="416" t="s">
        <v>665</v>
      </c>
      <c r="C212" s="450" t="s">
        <v>666</v>
      </c>
      <c r="D212" s="450"/>
      <c r="E212" s="399">
        <f>E213+E214</f>
        <v>15333625.780000001</v>
      </c>
      <c r="F212" s="399">
        <f t="shared" ref="F212:G212" si="2">F213+F214</f>
        <v>110987.9</v>
      </c>
      <c r="G212" s="399">
        <f t="shared" si="2"/>
        <v>15444613.68</v>
      </c>
      <c r="I212" s="145"/>
      <c r="J212" s="145"/>
      <c r="K212" s="145"/>
    </row>
    <row r="213" spans="1:12">
      <c r="A213" s="416"/>
      <c r="B213" s="416"/>
      <c r="C213" s="450" t="s">
        <v>667</v>
      </c>
      <c r="D213" s="450"/>
      <c r="E213" s="399">
        <v>9606592.3300000001</v>
      </c>
      <c r="F213" s="400">
        <v>-17192.099999999999</v>
      </c>
      <c r="G213" s="400">
        <f t="shared" si="1"/>
        <v>9589400.2300000004</v>
      </c>
    </row>
    <row r="214" spans="1:12" ht="24.75" customHeight="1">
      <c r="A214" s="416"/>
      <c r="B214" s="416"/>
      <c r="C214" s="434" t="s">
        <v>668</v>
      </c>
      <c r="D214" s="454"/>
      <c r="E214" s="399">
        <v>5727033.4500000002</v>
      </c>
      <c r="F214" s="400">
        <v>128180</v>
      </c>
      <c r="G214" s="400">
        <f t="shared" si="1"/>
        <v>5855213.4500000002</v>
      </c>
      <c r="J214" s="145"/>
      <c r="K214" s="145"/>
      <c r="L214" s="145"/>
    </row>
    <row r="215" spans="1:12">
      <c r="A215" s="416"/>
      <c r="B215" s="416" t="s">
        <v>669</v>
      </c>
      <c r="C215" s="434" t="s">
        <v>670</v>
      </c>
      <c r="D215" s="454"/>
      <c r="E215" s="399">
        <v>7114722</v>
      </c>
      <c r="F215" s="400">
        <v>-174600</v>
      </c>
      <c r="G215" s="400">
        <f t="shared" si="1"/>
        <v>6940122</v>
      </c>
    </row>
    <row r="216" spans="1:12">
      <c r="A216" s="416"/>
      <c r="B216" s="416" t="s">
        <v>671</v>
      </c>
      <c r="C216" s="450" t="s">
        <v>672</v>
      </c>
      <c r="D216" s="450"/>
      <c r="E216" s="399">
        <v>6899689</v>
      </c>
      <c r="F216" s="400">
        <v>34378.1</v>
      </c>
      <c r="G216" s="400">
        <f t="shared" si="1"/>
        <v>6934067.0999999996</v>
      </c>
    </row>
    <row r="217" spans="1:12" ht="27.75" customHeight="1">
      <c r="A217" s="416"/>
      <c r="B217" s="416" t="s">
        <v>673</v>
      </c>
      <c r="C217" s="434" t="s">
        <v>674</v>
      </c>
      <c r="D217" s="444"/>
      <c r="E217" s="399">
        <v>10100</v>
      </c>
      <c r="F217" s="400"/>
      <c r="G217" s="400">
        <f t="shared" si="1"/>
        <v>10100</v>
      </c>
      <c r="I217" s="276"/>
      <c r="J217" s="276"/>
      <c r="K217" s="276"/>
    </row>
    <row r="218" spans="1:12">
      <c r="A218" s="416"/>
      <c r="B218" s="416" t="s">
        <v>675</v>
      </c>
      <c r="C218" s="450" t="s">
        <v>676</v>
      </c>
      <c r="D218" s="450"/>
      <c r="E218" s="399">
        <v>225000</v>
      </c>
      <c r="F218" s="400"/>
      <c r="G218" s="400">
        <f t="shared" si="1"/>
        <v>225000</v>
      </c>
    </row>
    <row r="219" spans="1:12" ht="7.5" customHeight="1">
      <c r="A219" s="451"/>
      <c r="B219" s="452"/>
      <c r="C219" s="452"/>
      <c r="D219" s="452"/>
      <c r="E219" s="452"/>
      <c r="F219" s="400"/>
      <c r="G219" s="400"/>
    </row>
    <row r="220" spans="1:12">
      <c r="A220" s="416" t="s">
        <v>677</v>
      </c>
      <c r="B220" s="445" t="s">
        <v>678</v>
      </c>
      <c r="C220" s="446"/>
      <c r="D220" s="444"/>
      <c r="E220" s="399">
        <v>4754837.91</v>
      </c>
      <c r="F220" s="400">
        <v>135533</v>
      </c>
      <c r="G220" s="400">
        <f>E220+F220</f>
        <v>4890370.91</v>
      </c>
    </row>
    <row r="221" spans="1:12">
      <c r="A221" s="416"/>
      <c r="B221" s="434" t="s">
        <v>18</v>
      </c>
      <c r="C221" s="453"/>
      <c r="D221" s="454"/>
      <c r="E221" s="417"/>
      <c r="F221" s="416"/>
      <c r="G221" s="416"/>
    </row>
    <row r="222" spans="1:12" ht="27" customHeight="1">
      <c r="A222" s="416"/>
      <c r="B222" s="416"/>
      <c r="C222" s="434" t="s">
        <v>679</v>
      </c>
      <c r="D222" s="444"/>
      <c r="E222" s="399">
        <v>0</v>
      </c>
      <c r="F222" s="400">
        <v>0</v>
      </c>
      <c r="G222" s="400">
        <v>0</v>
      </c>
      <c r="I222" s="276"/>
      <c r="J222" s="277"/>
    </row>
    <row r="224" spans="1:12">
      <c r="E224" s="143"/>
      <c r="F224" s="5"/>
    </row>
    <row r="225" spans="5:7">
      <c r="E225" s="143" t="s">
        <v>85</v>
      </c>
      <c r="F225" s="5"/>
      <c r="G225" s="122"/>
    </row>
    <row r="226" spans="5:7">
      <c r="E226" s="143"/>
      <c r="F226" s="5"/>
      <c r="G226" s="10"/>
    </row>
    <row r="227" spans="5:7">
      <c r="E227" s="143" t="s">
        <v>152</v>
      </c>
      <c r="F227" s="5"/>
      <c r="G227" s="10"/>
    </row>
  </sheetData>
  <mergeCells count="16">
    <mergeCell ref="A6:G6"/>
    <mergeCell ref="A7:G7"/>
    <mergeCell ref="C212:D212"/>
    <mergeCell ref="C213:D213"/>
    <mergeCell ref="B210:D210"/>
    <mergeCell ref="C222:D222"/>
    <mergeCell ref="B220:D220"/>
    <mergeCell ref="A206:D206"/>
    <mergeCell ref="B211:D211"/>
    <mergeCell ref="C218:D218"/>
    <mergeCell ref="A219:E219"/>
    <mergeCell ref="B221:D221"/>
    <mergeCell ref="C214:D214"/>
    <mergeCell ref="C215:D215"/>
    <mergeCell ref="C216:D216"/>
    <mergeCell ref="C217:D217"/>
  </mergeCells>
  <pageMargins left="0.55118110236220474" right="0.59055118110236227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selection activeCell="D2" sqref="D2"/>
    </sheetView>
  </sheetViews>
  <sheetFormatPr defaultRowHeight="15"/>
  <cols>
    <col min="1" max="1" width="5.85546875" customWidth="1"/>
    <col min="2" max="2" width="6.5703125" customWidth="1"/>
    <col min="3" max="3" width="35.28515625" customWidth="1"/>
    <col min="4" max="4" width="10.28515625" customWidth="1"/>
    <col min="5" max="5" width="10.5703125" customWidth="1"/>
    <col min="6" max="6" width="10.85546875" customWidth="1"/>
  </cols>
  <sheetData>
    <row r="1" spans="1:8" s="12" customFormat="1" ht="14.25">
      <c r="A1" s="11"/>
      <c r="B1" s="11"/>
      <c r="D1" s="8" t="s">
        <v>56</v>
      </c>
      <c r="F1" s="13"/>
    </row>
    <row r="2" spans="1:8" s="12" customFormat="1" ht="14.25">
      <c r="A2" s="11"/>
      <c r="B2" s="11"/>
      <c r="D2" s="4" t="s">
        <v>888</v>
      </c>
      <c r="F2" s="13"/>
    </row>
    <row r="3" spans="1:8" s="12" customFormat="1" ht="14.25">
      <c r="A3" s="11"/>
      <c r="B3" s="11"/>
      <c r="D3" s="4" t="s">
        <v>53</v>
      </c>
      <c r="F3" s="13"/>
    </row>
    <row r="4" spans="1:8" s="12" customFormat="1" ht="14.25">
      <c r="A4" s="11"/>
      <c r="B4" s="11"/>
      <c r="D4" s="4" t="s">
        <v>263</v>
      </c>
      <c r="F4" s="13"/>
    </row>
    <row r="5" spans="1:8" s="12" customFormat="1" ht="30.75" customHeight="1">
      <c r="A5" s="11"/>
      <c r="B5" s="11"/>
      <c r="C5" s="14"/>
      <c r="F5" s="13"/>
    </row>
    <row r="6" spans="1:8" s="12" customFormat="1">
      <c r="A6" s="456" t="s">
        <v>57</v>
      </c>
      <c r="B6" s="457"/>
      <c r="C6" s="457"/>
      <c r="D6" s="457"/>
      <c r="E6" s="457"/>
      <c r="F6" s="457"/>
    </row>
    <row r="7" spans="1:8" s="16" customFormat="1" ht="12">
      <c r="A7" s="440" t="s">
        <v>58</v>
      </c>
      <c r="B7" s="440"/>
      <c r="C7" s="440"/>
      <c r="D7" s="440"/>
      <c r="E7" s="440"/>
      <c r="F7" s="440"/>
      <c r="G7" s="15"/>
      <c r="H7" s="15"/>
    </row>
    <row r="8" spans="1:8" s="12" customFormat="1" ht="30.75" customHeight="1">
      <c r="A8" s="11"/>
      <c r="B8" s="11"/>
      <c r="F8" s="13"/>
    </row>
    <row r="9" spans="1:8" s="20" customFormat="1" ht="25.5">
      <c r="A9" s="17" t="s">
        <v>9</v>
      </c>
      <c r="B9" s="17" t="s">
        <v>10</v>
      </c>
      <c r="C9" s="17" t="s">
        <v>59</v>
      </c>
      <c r="D9" s="9" t="s">
        <v>54</v>
      </c>
      <c r="E9" s="18" t="s">
        <v>11</v>
      </c>
      <c r="F9" s="19" t="s">
        <v>0</v>
      </c>
    </row>
    <row r="10" spans="1:8" s="20" customFormat="1" ht="12.75" hidden="1">
      <c r="A10" s="21"/>
      <c r="B10" s="21"/>
      <c r="C10" s="21"/>
      <c r="D10" s="22"/>
      <c r="E10" s="23"/>
      <c r="F10" s="24"/>
    </row>
    <row r="11" spans="1:8" s="20" customFormat="1" ht="12.75" hidden="1">
      <c r="A11" s="25"/>
      <c r="B11" s="25"/>
      <c r="C11" s="26" t="s">
        <v>60</v>
      </c>
      <c r="D11" s="27">
        <v>70300</v>
      </c>
      <c r="E11" s="28"/>
      <c r="F11" s="29">
        <f>D11+E11</f>
        <v>70300</v>
      </c>
    </row>
    <row r="12" spans="1:8" s="20" customFormat="1" ht="12.75" hidden="1">
      <c r="A12" s="25"/>
      <c r="B12" s="25"/>
      <c r="C12" s="26" t="s">
        <v>61</v>
      </c>
      <c r="D12" s="27">
        <v>35301</v>
      </c>
      <c r="E12" s="28"/>
      <c r="F12" s="29">
        <f>D12+E12</f>
        <v>35301</v>
      </c>
    </row>
    <row r="13" spans="1:8" s="20" customFormat="1" ht="24">
      <c r="A13" s="30"/>
      <c r="B13" s="30"/>
      <c r="C13" s="31" t="s">
        <v>62</v>
      </c>
      <c r="D13" s="32">
        <v>180000</v>
      </c>
      <c r="E13" s="218">
        <v>-180000</v>
      </c>
      <c r="F13" s="84">
        <f>D13+E13</f>
        <v>0</v>
      </c>
    </row>
    <row r="14" spans="1:8" s="20" customFormat="1" ht="12.75">
      <c r="A14" s="34" t="s">
        <v>63</v>
      </c>
      <c r="B14" s="34" t="s">
        <v>49</v>
      </c>
      <c r="C14" s="34" t="s">
        <v>64</v>
      </c>
      <c r="D14" s="35">
        <f>SUM(D11:D13)</f>
        <v>285601</v>
      </c>
      <c r="E14" s="35">
        <f>SUM(E11:E13)</f>
        <v>-180000</v>
      </c>
      <c r="F14" s="35">
        <f>SUM(F11:F13)</f>
        <v>105601</v>
      </c>
    </row>
    <row r="15" spans="1:8" s="20" customFormat="1" ht="12.75">
      <c r="A15" s="36"/>
      <c r="B15" s="36"/>
      <c r="C15" s="36"/>
      <c r="D15" s="37"/>
      <c r="E15" s="38"/>
      <c r="F15" s="39"/>
    </row>
    <row r="16" spans="1:8" s="20" customFormat="1" ht="12.75" hidden="1">
      <c r="A16" s="36"/>
      <c r="B16" s="36"/>
      <c r="C16" s="40" t="s">
        <v>65</v>
      </c>
      <c r="D16" s="41">
        <v>81774</v>
      </c>
      <c r="E16" s="42"/>
      <c r="F16" s="33">
        <f t="shared" ref="F16:F21" si="0">D16+E16</f>
        <v>81774</v>
      </c>
    </row>
    <row r="17" spans="1:6" s="12" customFormat="1" ht="12.75" hidden="1">
      <c r="A17" s="43"/>
      <c r="B17" s="43"/>
      <c r="C17" s="44" t="s">
        <v>66</v>
      </c>
      <c r="D17" s="45">
        <v>11080</v>
      </c>
      <c r="E17" s="46"/>
      <c r="F17" s="47">
        <f t="shared" si="0"/>
        <v>11080</v>
      </c>
    </row>
    <row r="18" spans="1:6" s="12" customFormat="1" ht="24" hidden="1">
      <c r="A18" s="43"/>
      <c r="B18" s="43"/>
      <c r="C18" s="44" t="s">
        <v>67</v>
      </c>
      <c r="D18" s="48">
        <v>675000</v>
      </c>
      <c r="E18" s="48"/>
      <c r="F18" s="49">
        <f t="shared" si="0"/>
        <v>675000</v>
      </c>
    </row>
    <row r="19" spans="1:6" s="12" customFormat="1" ht="12.75">
      <c r="A19" s="43"/>
      <c r="B19" s="43"/>
      <c r="C19" s="44" t="s">
        <v>68</v>
      </c>
      <c r="D19" s="45">
        <v>322000</v>
      </c>
      <c r="E19" s="28">
        <v>-160000</v>
      </c>
      <c r="F19" s="50">
        <f t="shared" si="0"/>
        <v>162000</v>
      </c>
    </row>
    <row r="20" spans="1:6" s="12" customFormat="1" ht="12.75" hidden="1">
      <c r="A20" s="43"/>
      <c r="B20" s="43"/>
      <c r="C20" s="44" t="s">
        <v>69</v>
      </c>
      <c r="D20" s="45">
        <v>67597</v>
      </c>
      <c r="E20" s="51"/>
      <c r="F20" s="52">
        <f t="shared" si="0"/>
        <v>67597</v>
      </c>
    </row>
    <row r="21" spans="1:6" s="12" customFormat="1" ht="12.75" hidden="1">
      <c r="A21" s="53"/>
      <c r="B21" s="53"/>
      <c r="C21" s="54" t="s">
        <v>70</v>
      </c>
      <c r="D21" s="55">
        <v>50000</v>
      </c>
      <c r="E21" s="55"/>
      <c r="F21" s="56">
        <f t="shared" si="0"/>
        <v>50000</v>
      </c>
    </row>
    <row r="22" spans="1:6" s="14" customFormat="1" ht="12.75">
      <c r="A22" s="57">
        <v>60016</v>
      </c>
      <c r="B22" s="57">
        <v>6050</v>
      </c>
      <c r="C22" s="58" t="s">
        <v>64</v>
      </c>
      <c r="D22" s="59">
        <f>SUM(D16:D21)</f>
        <v>1207451</v>
      </c>
      <c r="E22" s="59">
        <f>SUM(E16:E21)</f>
        <v>-160000</v>
      </c>
      <c r="F22" s="59">
        <f>SUM(F16:F21)</f>
        <v>1047451</v>
      </c>
    </row>
    <row r="23" spans="1:6" s="14" customFormat="1" ht="6" customHeight="1">
      <c r="A23" s="60"/>
      <c r="B23" s="60"/>
      <c r="C23" s="61"/>
      <c r="D23" s="62"/>
      <c r="E23" s="62"/>
      <c r="F23" s="62"/>
    </row>
    <row r="24" spans="1:6" s="14" customFormat="1" ht="12.75" hidden="1">
      <c r="A24" s="215"/>
      <c r="B24" s="215"/>
      <c r="C24" s="216" t="s">
        <v>153</v>
      </c>
      <c r="D24" s="214">
        <v>40000</v>
      </c>
      <c r="E24" s="214"/>
      <c r="F24" s="214">
        <f t="shared" ref="F24:F28" si="1">D24+E24</f>
        <v>40000</v>
      </c>
    </row>
    <row r="25" spans="1:6" s="14" customFormat="1" ht="36" hidden="1">
      <c r="A25" s="215"/>
      <c r="B25" s="215"/>
      <c r="C25" s="217" t="s">
        <v>154</v>
      </c>
      <c r="D25" s="214">
        <v>180000</v>
      </c>
      <c r="E25" s="214"/>
      <c r="F25" s="214">
        <f t="shared" si="1"/>
        <v>180000</v>
      </c>
    </row>
    <row r="26" spans="1:6" s="14" customFormat="1" ht="24" hidden="1">
      <c r="A26" s="130"/>
      <c r="B26" s="130"/>
      <c r="C26" s="129" t="s">
        <v>83</v>
      </c>
      <c r="D26" s="42">
        <v>36000</v>
      </c>
      <c r="E26" s="42"/>
      <c r="F26" s="42">
        <f t="shared" si="1"/>
        <v>36000</v>
      </c>
    </row>
    <row r="27" spans="1:6" s="14" customFormat="1" ht="36" hidden="1">
      <c r="A27" s="130"/>
      <c r="B27" s="130"/>
      <c r="C27" s="129" t="s">
        <v>87</v>
      </c>
      <c r="D27" s="42">
        <v>150000</v>
      </c>
      <c r="E27" s="42"/>
      <c r="F27" s="42">
        <f t="shared" si="1"/>
        <v>150000</v>
      </c>
    </row>
    <row r="28" spans="1:6" s="14" customFormat="1" ht="59.25" hidden="1" customHeight="1">
      <c r="A28" s="63"/>
      <c r="B28" s="63"/>
      <c r="C28" s="64" t="s">
        <v>155</v>
      </c>
      <c r="D28" s="219">
        <v>25000</v>
      </c>
      <c r="E28" s="219"/>
      <c r="F28" s="219">
        <f t="shared" si="1"/>
        <v>25000</v>
      </c>
    </row>
    <row r="29" spans="1:6" s="14" customFormat="1" ht="12.75" hidden="1">
      <c r="A29" s="66">
        <v>70005</v>
      </c>
      <c r="B29" s="66">
        <v>6050</v>
      </c>
      <c r="C29" s="67"/>
      <c r="D29" s="68">
        <f>SUM(D24:D28)</f>
        <v>431000</v>
      </c>
      <c r="E29" s="68">
        <f>SUM(E24:E28)</f>
        <v>0</v>
      </c>
      <c r="F29" s="68">
        <f>SUM(F24:F28)</f>
        <v>431000</v>
      </c>
    </row>
    <row r="30" spans="1:6" s="73" customFormat="1" ht="12.75" hidden="1">
      <c r="A30" s="60"/>
      <c r="B30" s="60"/>
      <c r="C30" s="69"/>
      <c r="D30" s="70"/>
      <c r="E30" s="71"/>
      <c r="F30" s="72"/>
    </row>
    <row r="31" spans="1:6" s="73" customFormat="1" ht="12.75" hidden="1">
      <c r="A31" s="74">
        <v>75022</v>
      </c>
      <c r="B31" s="74">
        <v>6060</v>
      </c>
      <c r="C31" s="75" t="s">
        <v>88</v>
      </c>
      <c r="D31" s="76">
        <v>12050</v>
      </c>
      <c r="E31" s="76"/>
      <c r="F31" s="76">
        <f>D31+E31</f>
        <v>12050</v>
      </c>
    </row>
    <row r="32" spans="1:6" s="73" customFormat="1" ht="12.75" hidden="1">
      <c r="A32" s="77">
        <v>75022</v>
      </c>
      <c r="B32" s="77">
        <v>6060</v>
      </c>
      <c r="C32" s="78" t="s">
        <v>55</v>
      </c>
      <c r="D32" s="79">
        <f>D31</f>
        <v>12050</v>
      </c>
      <c r="E32" s="79">
        <f t="shared" ref="E32:F32" si="2">E31</f>
        <v>0</v>
      </c>
      <c r="F32" s="79">
        <f t="shared" si="2"/>
        <v>12050</v>
      </c>
    </row>
    <row r="33" spans="1:6" s="73" customFormat="1" ht="12.75" hidden="1">
      <c r="A33" s="60"/>
      <c r="B33" s="60"/>
      <c r="C33" s="69"/>
      <c r="D33" s="70"/>
      <c r="E33" s="80"/>
      <c r="F33" s="81"/>
    </row>
    <row r="34" spans="1:6" s="12" customFormat="1" ht="12.75" hidden="1">
      <c r="A34" s="53"/>
      <c r="B34" s="53"/>
      <c r="C34" s="82" t="s">
        <v>71</v>
      </c>
      <c r="D34" s="83">
        <v>32928</v>
      </c>
      <c r="E34" s="65"/>
      <c r="F34" s="84">
        <f>D34+E34</f>
        <v>32928</v>
      </c>
    </row>
    <row r="35" spans="1:6" s="73" customFormat="1" ht="12.75" hidden="1">
      <c r="A35" s="57">
        <v>75023</v>
      </c>
      <c r="B35" s="57">
        <v>6060</v>
      </c>
      <c r="C35" s="85" t="s">
        <v>64</v>
      </c>
      <c r="D35" s="86">
        <f>D34</f>
        <v>32928</v>
      </c>
      <c r="E35" s="86">
        <f>E34</f>
        <v>0</v>
      </c>
      <c r="F35" s="87">
        <f>F34</f>
        <v>32928</v>
      </c>
    </row>
    <row r="36" spans="1:6" s="73" customFormat="1" ht="12.75">
      <c r="A36" s="60"/>
      <c r="B36" s="60"/>
      <c r="C36" s="88"/>
      <c r="D36" s="89"/>
      <c r="E36" s="89"/>
      <c r="F36" s="90"/>
    </row>
    <row r="37" spans="1:6" s="14" customFormat="1" ht="48">
      <c r="A37" s="326"/>
      <c r="B37" s="326"/>
      <c r="C37" s="327" t="s">
        <v>735</v>
      </c>
      <c r="D37" s="328">
        <v>0</v>
      </c>
      <c r="E37" s="329">
        <v>4043</v>
      </c>
      <c r="F37" s="330">
        <f>D37+E37</f>
        <v>4043</v>
      </c>
    </row>
    <row r="38" spans="1:6" s="14" customFormat="1" ht="12.75">
      <c r="A38" s="331">
        <v>75412</v>
      </c>
      <c r="B38" s="331">
        <v>6060</v>
      </c>
      <c r="C38" s="332" t="s">
        <v>64</v>
      </c>
      <c r="D38" s="333">
        <f>SUM(D37:D37)</f>
        <v>0</v>
      </c>
      <c r="E38" s="333">
        <f>SUM(E37:E37)</f>
        <v>4043</v>
      </c>
      <c r="F38" s="334">
        <f>SUM(F37:F37)</f>
        <v>4043</v>
      </c>
    </row>
    <row r="39" spans="1:6" s="73" customFormat="1" ht="12.75">
      <c r="A39" s="60"/>
      <c r="B39" s="60"/>
      <c r="C39" s="88"/>
      <c r="D39" s="89"/>
      <c r="E39" s="89"/>
      <c r="F39" s="90"/>
    </row>
    <row r="40" spans="1:6" s="73" customFormat="1" ht="12.75" hidden="1">
      <c r="A40" s="60"/>
      <c r="B40" s="60"/>
      <c r="C40" s="88"/>
      <c r="D40" s="89"/>
      <c r="E40" s="89"/>
      <c r="F40" s="90"/>
    </row>
    <row r="41" spans="1:6" s="14" customFormat="1" ht="12.75" hidden="1">
      <c r="A41" s="60"/>
      <c r="B41" s="60"/>
      <c r="C41" s="88"/>
      <c r="D41" s="89"/>
      <c r="E41" s="89"/>
      <c r="F41" s="90"/>
    </row>
    <row r="42" spans="1:6" s="14" customFormat="1" ht="60" hidden="1">
      <c r="A42" s="215"/>
      <c r="B42" s="215"/>
      <c r="C42" s="64" t="s">
        <v>156</v>
      </c>
      <c r="D42" s="214">
        <v>60000</v>
      </c>
      <c r="E42" s="214"/>
      <c r="F42" s="65">
        <f t="shared" ref="F42:F43" si="3">D42+E42</f>
        <v>60000</v>
      </c>
    </row>
    <row r="43" spans="1:6" s="14" customFormat="1" ht="60" hidden="1">
      <c r="A43" s="215"/>
      <c r="B43" s="215"/>
      <c r="C43" s="64" t="s">
        <v>157</v>
      </c>
      <c r="D43" s="214">
        <v>75000</v>
      </c>
      <c r="E43" s="214"/>
      <c r="F43" s="65">
        <f t="shared" si="3"/>
        <v>75000</v>
      </c>
    </row>
    <row r="44" spans="1:6" s="14" customFormat="1" ht="36">
      <c r="A44" s="63"/>
      <c r="B44" s="63"/>
      <c r="C44" s="140" t="s">
        <v>84</v>
      </c>
      <c r="D44" s="65">
        <v>20910</v>
      </c>
      <c r="E44" s="65">
        <v>3690</v>
      </c>
      <c r="F44" s="65">
        <f>D44+E44</f>
        <v>24600</v>
      </c>
    </row>
    <row r="45" spans="1:6" s="14" customFormat="1" ht="12.75">
      <c r="A45" s="66">
        <v>80101</v>
      </c>
      <c r="B45" s="66">
        <v>6050</v>
      </c>
      <c r="C45" s="67" t="s">
        <v>64</v>
      </c>
      <c r="D45" s="68">
        <f>SUM(D42:D44)</f>
        <v>155910</v>
      </c>
      <c r="E45" s="68">
        <f>SUM(E42:E44)</f>
        <v>3690</v>
      </c>
      <c r="F45" s="68">
        <f>SUM(F42:F44)</f>
        <v>159600</v>
      </c>
    </row>
    <row r="46" spans="1:6" s="14" customFormat="1" ht="12.75">
      <c r="A46" s="60"/>
      <c r="B46" s="60"/>
      <c r="C46" s="88"/>
      <c r="D46" s="89"/>
      <c r="E46" s="89"/>
      <c r="F46" s="89"/>
    </row>
    <row r="47" spans="1:6" s="14" customFormat="1" ht="12.75">
      <c r="A47" s="60"/>
      <c r="B47" s="60"/>
      <c r="C47" s="88"/>
      <c r="D47" s="89"/>
      <c r="E47" s="89"/>
      <c r="F47" s="89"/>
    </row>
    <row r="48" spans="1:6" s="14" customFormat="1" ht="12.75" hidden="1">
      <c r="A48" s="281"/>
      <c r="B48" s="281"/>
      <c r="C48" s="284" t="s">
        <v>219</v>
      </c>
      <c r="D48" s="283">
        <v>22000</v>
      </c>
      <c r="E48" s="283">
        <v>0</v>
      </c>
      <c r="F48" s="283">
        <f>D48+E48</f>
        <v>22000</v>
      </c>
    </row>
    <row r="49" spans="1:6" s="14" customFormat="1" ht="12.75">
      <c r="A49" s="258"/>
      <c r="B49" s="258"/>
      <c r="C49" s="259" t="s">
        <v>680</v>
      </c>
      <c r="D49" s="260"/>
      <c r="E49" s="260">
        <v>24300</v>
      </c>
      <c r="F49" s="260">
        <f>D49+E49</f>
        <v>24300</v>
      </c>
    </row>
    <row r="50" spans="1:6" s="14" customFormat="1" ht="12.75">
      <c r="A50" s="261">
        <v>80101</v>
      </c>
      <c r="B50" s="261">
        <v>6060</v>
      </c>
      <c r="C50" s="262" t="s">
        <v>64</v>
      </c>
      <c r="D50" s="263">
        <f>SUM(D48:D49)</f>
        <v>22000</v>
      </c>
      <c r="E50" s="263">
        <f t="shared" ref="E50:F50" si="4">SUM(E48:E49)</f>
        <v>24300</v>
      </c>
      <c r="F50" s="263">
        <f t="shared" si="4"/>
        <v>46300</v>
      </c>
    </row>
    <row r="51" spans="1:6" s="14" customFormat="1" ht="12.75">
      <c r="A51" s="60"/>
      <c r="B51" s="60"/>
      <c r="C51" s="88"/>
      <c r="D51" s="89"/>
      <c r="E51" s="89"/>
      <c r="F51" s="89"/>
    </row>
    <row r="52" spans="1:6" s="14" customFormat="1" ht="12.75">
      <c r="A52" s="281"/>
      <c r="B52" s="281"/>
      <c r="C52" s="282" t="s">
        <v>886</v>
      </c>
      <c r="D52" s="283">
        <v>0</v>
      </c>
      <c r="E52" s="283">
        <v>8700</v>
      </c>
      <c r="F52" s="283">
        <f>D52+E52</f>
        <v>8700</v>
      </c>
    </row>
    <row r="53" spans="1:6" s="12" customFormat="1" ht="24">
      <c r="A53" s="267"/>
      <c r="B53" s="267"/>
      <c r="C53" s="75" t="s">
        <v>887</v>
      </c>
      <c r="D53" s="273">
        <v>0</v>
      </c>
      <c r="E53" s="273">
        <v>9000</v>
      </c>
      <c r="F53" s="273">
        <f>D53+E53</f>
        <v>9000</v>
      </c>
    </row>
    <row r="54" spans="1:6" s="12" customFormat="1" ht="12.75">
      <c r="A54" s="271">
        <v>80110</v>
      </c>
      <c r="B54" s="271">
        <v>6060</v>
      </c>
      <c r="C54" s="272"/>
      <c r="D54" s="274">
        <f>D53</f>
        <v>0</v>
      </c>
      <c r="E54" s="274">
        <f>SUM(E52:E53)</f>
        <v>17700</v>
      </c>
      <c r="F54" s="274">
        <f>SUM(F52:F53)</f>
        <v>17700</v>
      </c>
    </row>
    <row r="55" spans="1:6" s="12" customFormat="1" ht="12.75">
      <c r="A55" s="278"/>
      <c r="B55" s="278"/>
      <c r="C55" s="69"/>
      <c r="D55" s="279"/>
      <c r="E55" s="279"/>
      <c r="F55" s="279"/>
    </row>
    <row r="56" spans="1:6" s="12" customFormat="1" ht="24">
      <c r="A56" s="280"/>
      <c r="B56" s="280"/>
      <c r="C56" s="75" t="s">
        <v>681</v>
      </c>
      <c r="D56" s="273">
        <v>0</v>
      </c>
      <c r="E56" s="273">
        <v>6800</v>
      </c>
      <c r="F56" s="273">
        <f>D56+E56</f>
        <v>6800</v>
      </c>
    </row>
    <row r="57" spans="1:6" s="12" customFormat="1" ht="12.75">
      <c r="A57" s="271">
        <v>80148</v>
      </c>
      <c r="B57" s="271">
        <v>6060</v>
      </c>
      <c r="C57" s="262" t="s">
        <v>64</v>
      </c>
      <c r="D57" s="274">
        <f>D56</f>
        <v>0</v>
      </c>
      <c r="E57" s="274">
        <f t="shared" ref="E57:F57" si="5">E56</f>
        <v>6800</v>
      </c>
      <c r="F57" s="274">
        <f t="shared" si="5"/>
        <v>6800</v>
      </c>
    </row>
    <row r="58" spans="1:6" s="12" customFormat="1" ht="12.75">
      <c r="A58" s="268"/>
      <c r="B58" s="268"/>
      <c r="C58" s="132"/>
      <c r="D58" s="269"/>
      <c r="E58" s="132"/>
      <c r="F58" s="270"/>
    </row>
    <row r="59" spans="1:6" s="73" customFormat="1" ht="36" hidden="1">
      <c r="A59" s="91"/>
      <c r="B59" s="91"/>
      <c r="C59" s="92" t="s">
        <v>72</v>
      </c>
      <c r="D59" s="93">
        <v>20000</v>
      </c>
      <c r="E59" s="101"/>
      <c r="F59" s="95">
        <f>D59+E59</f>
        <v>20000</v>
      </c>
    </row>
    <row r="60" spans="1:6" s="73" customFormat="1" ht="36" hidden="1">
      <c r="A60" s="91"/>
      <c r="B60" s="91"/>
      <c r="C60" s="92" t="s">
        <v>73</v>
      </c>
      <c r="D60" s="93">
        <v>23012</v>
      </c>
      <c r="E60" s="101"/>
      <c r="F60" s="95">
        <f>D60+E60</f>
        <v>23012</v>
      </c>
    </row>
    <row r="61" spans="1:6" s="73" customFormat="1" ht="24" hidden="1">
      <c r="A61" s="91"/>
      <c r="B61" s="91"/>
      <c r="C61" s="92" t="s">
        <v>74</v>
      </c>
      <c r="D61" s="93">
        <v>12138</v>
      </c>
      <c r="E61" s="101"/>
      <c r="F61" s="95">
        <f>D61+E61</f>
        <v>12138</v>
      </c>
    </row>
    <row r="62" spans="1:6" s="73" customFormat="1" ht="36" hidden="1">
      <c r="A62" s="91"/>
      <c r="B62" s="91"/>
      <c r="C62" s="92" t="s">
        <v>75</v>
      </c>
      <c r="D62" s="93">
        <v>7974</v>
      </c>
      <c r="E62" s="101"/>
      <c r="F62" s="95">
        <f>D62+E62</f>
        <v>7974</v>
      </c>
    </row>
    <row r="63" spans="1:6" s="12" customFormat="1" ht="14.25" customHeight="1">
      <c r="A63" s="102"/>
      <c r="B63" s="102"/>
      <c r="C63" s="92" t="s">
        <v>76</v>
      </c>
      <c r="D63" s="93">
        <v>477864.91</v>
      </c>
      <c r="E63" s="94">
        <v>420000</v>
      </c>
      <c r="F63" s="95">
        <f>D63+E63</f>
        <v>897864.90999999992</v>
      </c>
    </row>
    <row r="64" spans="1:6" s="14" customFormat="1" ht="16.5" customHeight="1">
      <c r="A64" s="103">
        <v>90015</v>
      </c>
      <c r="B64" s="103">
        <v>6050</v>
      </c>
      <c r="C64" s="104" t="s">
        <v>64</v>
      </c>
      <c r="D64" s="105">
        <f>SUM(D59:D63)</f>
        <v>540988.90999999992</v>
      </c>
      <c r="E64" s="105">
        <f>SUM(E59:E63)</f>
        <v>420000</v>
      </c>
      <c r="F64" s="106">
        <f>SUM(F59:F63)</f>
        <v>960988.90999999992</v>
      </c>
    </row>
    <row r="65" spans="1:6" s="73" customFormat="1" ht="12.75">
      <c r="A65" s="60"/>
      <c r="B65" s="60"/>
      <c r="C65" s="69"/>
      <c r="D65" s="70"/>
      <c r="E65" s="141"/>
      <c r="F65" s="142"/>
    </row>
    <row r="66" spans="1:6" s="73" customFormat="1" ht="24" hidden="1">
      <c r="A66" s="91"/>
      <c r="B66" s="91"/>
      <c r="C66" s="92" t="s">
        <v>77</v>
      </c>
      <c r="D66" s="93">
        <v>3000</v>
      </c>
      <c r="E66" s="99"/>
      <c r="F66" s="100">
        <f>D66+E66</f>
        <v>3000</v>
      </c>
    </row>
    <row r="67" spans="1:6" s="73" customFormat="1" ht="36" hidden="1">
      <c r="A67" s="91"/>
      <c r="B67" s="91"/>
      <c r="C67" s="92" t="s">
        <v>78</v>
      </c>
      <c r="D67" s="93">
        <v>6236</v>
      </c>
      <c r="E67" s="101"/>
      <c r="F67" s="95">
        <f>D67+E67</f>
        <v>6236</v>
      </c>
    </row>
    <row r="68" spans="1:6" s="73" customFormat="1" ht="48" hidden="1">
      <c r="A68" s="91"/>
      <c r="B68" s="91"/>
      <c r="C68" s="107" t="s">
        <v>79</v>
      </c>
      <c r="D68" s="93">
        <v>1536782</v>
      </c>
      <c r="E68" s="94"/>
      <c r="F68" s="95">
        <f>D68+E68</f>
        <v>1536782</v>
      </c>
    </row>
    <row r="69" spans="1:6" s="73" customFormat="1" ht="12.75" hidden="1">
      <c r="A69" s="108">
        <v>90017</v>
      </c>
      <c r="B69" s="108">
        <v>6210</v>
      </c>
      <c r="C69" s="109" t="s">
        <v>64</v>
      </c>
      <c r="D69" s="110">
        <f>SUM(D66:D68)</f>
        <v>1546018</v>
      </c>
      <c r="E69" s="110">
        <f>SUM(E66:E68)</f>
        <v>0</v>
      </c>
      <c r="F69" s="111">
        <f>SUM(F66:F68)</f>
        <v>1546018</v>
      </c>
    </row>
    <row r="70" spans="1:6" s="73" customFormat="1" ht="12.75" hidden="1">
      <c r="A70" s="112"/>
      <c r="B70" s="112"/>
      <c r="C70" s="113"/>
      <c r="D70" s="114"/>
      <c r="E70" s="89"/>
      <c r="F70" s="90"/>
    </row>
    <row r="71" spans="1:6" s="73" customFormat="1" ht="24" hidden="1">
      <c r="A71" s="96"/>
      <c r="B71" s="96"/>
      <c r="C71" s="97" t="s">
        <v>80</v>
      </c>
      <c r="D71" s="115">
        <v>395322</v>
      </c>
      <c r="E71" s="115"/>
      <c r="F71" s="116">
        <f>E71+D71</f>
        <v>395322</v>
      </c>
    </row>
    <row r="72" spans="1:6" s="73" customFormat="1" ht="12.75" hidden="1">
      <c r="A72" s="57">
        <v>92114</v>
      </c>
      <c r="B72" s="57">
        <v>6220</v>
      </c>
      <c r="C72" s="85" t="s">
        <v>64</v>
      </c>
      <c r="D72" s="98">
        <f>D71</f>
        <v>395322</v>
      </c>
      <c r="E72" s="98">
        <f>E71</f>
        <v>0</v>
      </c>
      <c r="F72" s="98">
        <f>F71</f>
        <v>395322</v>
      </c>
    </row>
    <row r="73" spans="1:6" s="12" customFormat="1" ht="12.75">
      <c r="A73" s="131"/>
      <c r="B73" s="131"/>
      <c r="C73" s="132"/>
      <c r="D73" s="133"/>
      <c r="E73" s="134"/>
      <c r="F73" s="135"/>
    </row>
    <row r="74" spans="1:6" hidden="1"/>
    <row r="75" spans="1:6" s="12" customFormat="1" ht="36" hidden="1">
      <c r="A75" s="212"/>
      <c r="B75" s="212"/>
      <c r="C75" s="213" t="s">
        <v>148</v>
      </c>
      <c r="D75" s="214">
        <v>76410</v>
      </c>
      <c r="E75" s="214"/>
      <c r="F75" s="220">
        <f t="shared" ref="F75:F80" si="6">D75+E75</f>
        <v>76410</v>
      </c>
    </row>
    <row r="76" spans="1:6" s="12" customFormat="1" ht="12.75" hidden="1">
      <c r="A76" s="212"/>
      <c r="B76" s="212"/>
      <c r="C76" s="213" t="s">
        <v>149</v>
      </c>
      <c r="D76" s="214">
        <v>5000</v>
      </c>
      <c r="E76" s="210"/>
      <c r="F76" s="211">
        <f t="shared" si="6"/>
        <v>5000</v>
      </c>
    </row>
    <row r="77" spans="1:6" s="73" customFormat="1" ht="24" hidden="1">
      <c r="A77" s="136"/>
      <c r="B77" s="136"/>
      <c r="C77" s="137" t="s">
        <v>81</v>
      </c>
      <c r="D77" s="138">
        <v>3500</v>
      </c>
      <c r="E77" s="139"/>
      <c r="F77" s="100">
        <f t="shared" si="6"/>
        <v>3500</v>
      </c>
    </row>
    <row r="78" spans="1:6" s="12" customFormat="1" ht="54.75" customHeight="1">
      <c r="A78" s="102"/>
      <c r="B78" s="102"/>
      <c r="C78" s="92" t="s">
        <v>734</v>
      </c>
      <c r="D78" s="117">
        <v>25104</v>
      </c>
      <c r="E78" s="95">
        <v>-1000</v>
      </c>
      <c r="F78" s="95">
        <f t="shared" si="6"/>
        <v>24104</v>
      </c>
    </row>
    <row r="79" spans="1:6" s="12" customFormat="1" ht="35.25" hidden="1" customHeight="1">
      <c r="A79" s="255"/>
      <c r="B79" s="255"/>
      <c r="C79" s="256" t="s">
        <v>218</v>
      </c>
      <c r="D79" s="257">
        <v>5000</v>
      </c>
      <c r="E79" s="220"/>
      <c r="F79" s="220">
        <f>D79+E79</f>
        <v>5000</v>
      </c>
    </row>
    <row r="80" spans="1:6" s="12" customFormat="1" ht="36" hidden="1">
      <c r="A80" s="43"/>
      <c r="B80" s="43"/>
      <c r="C80" s="92" t="s">
        <v>181</v>
      </c>
      <c r="D80" s="118">
        <v>10555</v>
      </c>
      <c r="E80" s="95"/>
      <c r="F80" s="95">
        <f t="shared" si="6"/>
        <v>10555</v>
      </c>
    </row>
    <row r="81" spans="1:6" s="73" customFormat="1" ht="12.75">
      <c r="A81" s="57">
        <v>92695</v>
      </c>
      <c r="B81" s="57">
        <v>6050</v>
      </c>
      <c r="C81" s="85" t="s">
        <v>64</v>
      </c>
      <c r="D81" s="86">
        <f>SUM(D75:D80)</f>
        <v>125569</v>
      </c>
      <c r="E81" s="86">
        <f>SUM(E75:E80)</f>
        <v>-1000</v>
      </c>
      <c r="F81" s="86">
        <f>SUM(F75:F80)</f>
        <v>124569</v>
      </c>
    </row>
    <row r="82" spans="1:6" s="73" customFormat="1" ht="3" customHeight="1">
      <c r="A82" s="60"/>
      <c r="B82" s="60"/>
      <c r="C82" s="88"/>
      <c r="D82" s="89"/>
      <c r="E82" s="89"/>
      <c r="F82" s="90"/>
    </row>
    <row r="83" spans="1:6" s="12" customFormat="1" ht="12.75">
      <c r="A83" s="119"/>
      <c r="B83" s="119"/>
      <c r="C83" s="120" t="s">
        <v>82</v>
      </c>
      <c r="D83" s="98">
        <f>+D14+D35+D22+D45+D64+D69+D81+D29+D72+D32+D50+D54+D57+D38</f>
        <v>4754837.91</v>
      </c>
      <c r="E83" s="98">
        <f>+E14+E35+E22+E45+E64+E69+E81+E29+E72+E32+E50+E54+E57+E38</f>
        <v>135533</v>
      </c>
      <c r="F83" s="98">
        <f t="shared" ref="F83" si="7">+F14+F35+F22+F45+F64+F69+F81+F29+F72+F32+F50+F54+F57+F38</f>
        <v>4890370.91</v>
      </c>
    </row>
    <row r="84" spans="1:6" s="12" customFormat="1" ht="12.75">
      <c r="A84" s="11"/>
      <c r="B84" s="11"/>
      <c r="F84" s="13"/>
    </row>
    <row r="85" spans="1:6" s="12" customFormat="1" ht="5.25" customHeight="1">
      <c r="A85" s="11"/>
      <c r="B85" s="11"/>
      <c r="C85" s="14"/>
      <c r="D85" s="20"/>
      <c r="E85" s="121"/>
      <c r="F85" s="13"/>
    </row>
    <row r="86" spans="1:6" s="12" customFormat="1" ht="12.75" customHeight="1">
      <c r="A86" s="11"/>
      <c r="B86" s="11"/>
      <c r="C86" s="73"/>
      <c r="D86" s="143" t="s">
        <v>85</v>
      </c>
      <c r="E86" s="5"/>
      <c r="F86" s="122"/>
    </row>
    <row r="87" spans="1:6" s="12" customFormat="1" ht="9" customHeight="1">
      <c r="A87" s="11"/>
      <c r="B87" s="11"/>
      <c r="C87" s="14"/>
      <c r="D87" s="143"/>
      <c r="E87" s="5"/>
      <c r="F87" s="10"/>
    </row>
    <row r="88" spans="1:6" s="12" customFormat="1">
      <c r="A88" s="11"/>
      <c r="B88" s="11"/>
      <c r="D88" s="143" t="s">
        <v>152</v>
      </c>
      <c r="E88" s="5"/>
      <c r="F88" s="10"/>
    </row>
  </sheetData>
  <mergeCells count="2">
    <mergeCell ref="A6:F6"/>
    <mergeCell ref="A7:F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7"/>
  <sheetViews>
    <sheetView workbookViewId="0">
      <selection activeCell="G2" sqref="G2"/>
    </sheetView>
  </sheetViews>
  <sheetFormatPr defaultColWidth="5" defaultRowHeight="15"/>
  <cols>
    <col min="1" max="1" width="5.7109375" style="2" customWidth="1"/>
    <col min="2" max="2" width="6.140625" style="2" customWidth="1"/>
    <col min="3" max="3" width="6.28515625" style="2" customWidth="1"/>
    <col min="4" max="4" width="71.5703125" style="2" customWidth="1"/>
    <col min="5" max="5" width="11" style="2" customWidth="1"/>
    <col min="6" max="6" width="9.7109375" style="2" customWidth="1"/>
    <col min="7" max="7" width="10.5703125" style="2" customWidth="1"/>
    <col min="8" max="8" width="10.7109375" style="3" customWidth="1"/>
    <col min="9" max="9" width="9.7109375" customWidth="1"/>
    <col min="10" max="10" width="10.42578125" customWidth="1"/>
    <col min="21" max="21" width="21.7109375" customWidth="1"/>
    <col min="22" max="27" width="5" hidden="1" customWidth="1"/>
  </cols>
  <sheetData>
    <row r="1" spans="1:27" ht="28.5" customHeight="1">
      <c r="A1" s="148"/>
      <c r="B1" s="148"/>
      <c r="C1" s="148"/>
      <c r="D1" s="148"/>
      <c r="E1" s="149"/>
      <c r="F1" s="149"/>
      <c r="G1" s="149" t="s">
        <v>94</v>
      </c>
      <c r="H1" s="150"/>
      <c r="I1" s="151"/>
    </row>
    <row r="2" spans="1:27">
      <c r="A2" s="148"/>
      <c r="B2" s="148"/>
      <c r="C2" s="148"/>
      <c r="D2" s="148"/>
      <c r="E2" s="149"/>
      <c r="F2" s="149"/>
      <c r="G2" s="4" t="s">
        <v>888</v>
      </c>
      <c r="H2" s="150"/>
      <c r="I2" s="151"/>
    </row>
    <row r="3" spans="1:27">
      <c r="A3" s="148"/>
      <c r="B3" s="148"/>
      <c r="C3" s="148"/>
      <c r="D3" s="148"/>
      <c r="E3" s="149"/>
      <c r="F3" s="149"/>
      <c r="G3" s="4" t="s">
        <v>53</v>
      </c>
      <c r="H3" s="150"/>
      <c r="I3" s="151"/>
    </row>
    <row r="4" spans="1:27">
      <c r="A4" s="148"/>
      <c r="B4" s="148"/>
      <c r="C4" s="148"/>
      <c r="D4" s="148"/>
      <c r="E4" s="149"/>
      <c r="F4" s="149"/>
      <c r="G4" s="4" t="s">
        <v>263</v>
      </c>
      <c r="H4" s="150"/>
      <c r="I4" s="151"/>
    </row>
    <row r="5" spans="1:27" ht="6.75" customHeight="1">
      <c r="A5" s="148"/>
      <c r="B5" s="148"/>
      <c r="C5" s="148"/>
      <c r="D5" s="148"/>
      <c r="E5" s="148"/>
      <c r="F5" s="148"/>
      <c r="G5" s="148"/>
      <c r="H5" s="150"/>
      <c r="I5" s="151"/>
    </row>
    <row r="6" spans="1:27" ht="32.25" customHeight="1">
      <c r="A6" s="459" t="s">
        <v>95</v>
      </c>
      <c r="B6" s="459"/>
      <c r="C6" s="459"/>
      <c r="D6" s="459"/>
      <c r="E6" s="459"/>
      <c r="F6" s="459"/>
      <c r="G6" s="459"/>
      <c r="H6" s="459"/>
      <c r="I6" s="459"/>
    </row>
    <row r="7" spans="1:27" ht="16.5" customHeight="1">
      <c r="A7" s="460" t="s">
        <v>96</v>
      </c>
      <c r="B7" s="461"/>
      <c r="C7" s="461"/>
      <c r="D7" s="461"/>
      <c r="E7" s="461"/>
      <c r="F7" s="461"/>
      <c r="G7" s="461"/>
      <c r="H7" s="461"/>
      <c r="I7" s="461"/>
      <c r="J7" s="461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</row>
    <row r="8" spans="1:27" ht="12.75" customHeight="1">
      <c r="A8" s="153"/>
      <c r="B8" s="153"/>
      <c r="C8" s="153"/>
      <c r="D8" s="153"/>
      <c r="E8" s="153"/>
      <c r="F8" s="153"/>
      <c r="G8" s="153"/>
      <c r="H8" s="154"/>
      <c r="I8" s="155"/>
    </row>
    <row r="9" spans="1:27" ht="17.25" customHeight="1">
      <c r="A9" s="153"/>
      <c r="B9" s="153"/>
      <c r="C9" s="153"/>
      <c r="D9" s="153"/>
      <c r="E9" s="462" t="s">
        <v>97</v>
      </c>
      <c r="F9" s="462"/>
      <c r="G9" s="463"/>
      <c r="H9" s="464" t="s">
        <v>98</v>
      </c>
      <c r="I9" s="465"/>
      <c r="J9" s="465"/>
    </row>
    <row r="10" spans="1:27" ht="30.75" customHeight="1">
      <c r="A10" s="123" t="s">
        <v>7</v>
      </c>
      <c r="B10" s="123" t="s">
        <v>9</v>
      </c>
      <c r="C10" s="123" t="s">
        <v>10</v>
      </c>
      <c r="D10" s="156" t="s">
        <v>16</v>
      </c>
      <c r="E10" s="157" t="s">
        <v>99</v>
      </c>
      <c r="F10" s="157" t="s">
        <v>1</v>
      </c>
      <c r="G10" s="158" t="s">
        <v>0</v>
      </c>
      <c r="H10" s="159" t="s">
        <v>100</v>
      </c>
      <c r="I10" s="160" t="s">
        <v>1</v>
      </c>
      <c r="J10" s="157" t="s">
        <v>0</v>
      </c>
    </row>
    <row r="11" spans="1:27" ht="22.5" hidden="1" customHeight="1">
      <c r="A11" s="123" t="s">
        <v>101</v>
      </c>
      <c r="B11" s="123"/>
      <c r="C11" s="123"/>
      <c r="D11" s="124" t="s">
        <v>102</v>
      </c>
      <c r="E11" s="161">
        <f>E12</f>
        <v>430302.7</v>
      </c>
      <c r="F11" s="161">
        <f t="shared" ref="F11:H12" si="0">F12</f>
        <v>0</v>
      </c>
      <c r="G11" s="162">
        <f t="shared" si="0"/>
        <v>430302.7</v>
      </c>
      <c r="H11" s="163">
        <f t="shared" si="0"/>
        <v>430302.7</v>
      </c>
      <c r="I11" s="164">
        <f>I12</f>
        <v>0</v>
      </c>
      <c r="J11" s="161">
        <f>J12</f>
        <v>430302.7</v>
      </c>
    </row>
    <row r="12" spans="1:27" ht="18" hidden="1" customHeight="1">
      <c r="A12" s="123"/>
      <c r="B12" s="125" t="s">
        <v>103</v>
      </c>
      <c r="C12" s="126"/>
      <c r="D12" s="127" t="s">
        <v>14</v>
      </c>
      <c r="E12" s="165">
        <f>E13</f>
        <v>430302.7</v>
      </c>
      <c r="F12" s="165">
        <f t="shared" si="0"/>
        <v>0</v>
      </c>
      <c r="G12" s="166">
        <f t="shared" si="0"/>
        <v>430302.7</v>
      </c>
      <c r="H12" s="167">
        <f>SUM(H14:H19)</f>
        <v>430302.7</v>
      </c>
      <c r="I12" s="168">
        <f>SUM(I14:I19)</f>
        <v>0</v>
      </c>
      <c r="J12" s="165">
        <f>SUM(J14:J19)</f>
        <v>430302.7</v>
      </c>
    </row>
    <row r="13" spans="1:27" ht="33.75" hidden="1">
      <c r="A13" s="123"/>
      <c r="B13" s="7"/>
      <c r="C13" s="125" t="s">
        <v>36</v>
      </c>
      <c r="D13" s="127" t="s">
        <v>37</v>
      </c>
      <c r="E13" s="165">
        <v>430302.7</v>
      </c>
      <c r="F13" s="165"/>
      <c r="G13" s="166">
        <f>E13+F13</f>
        <v>430302.7</v>
      </c>
      <c r="H13" s="167"/>
      <c r="I13" s="168"/>
      <c r="J13" s="165"/>
    </row>
    <row r="14" spans="1:27" hidden="1">
      <c r="A14" s="123"/>
      <c r="B14" s="123"/>
      <c r="C14" s="125" t="s">
        <v>32</v>
      </c>
      <c r="D14" s="127" t="s">
        <v>33</v>
      </c>
      <c r="E14" s="169"/>
      <c r="F14" s="169"/>
      <c r="G14" s="162"/>
      <c r="H14" s="170">
        <v>5633.4</v>
      </c>
      <c r="I14" s="168"/>
      <c r="J14" s="165">
        <f>H14+I14</f>
        <v>5633.4</v>
      </c>
    </row>
    <row r="15" spans="1:27" hidden="1">
      <c r="A15" s="123"/>
      <c r="B15" s="123"/>
      <c r="C15" s="125" t="s">
        <v>26</v>
      </c>
      <c r="D15" s="127" t="s">
        <v>27</v>
      </c>
      <c r="E15" s="169"/>
      <c r="F15" s="169"/>
      <c r="G15" s="162"/>
      <c r="H15" s="170">
        <v>963.3</v>
      </c>
      <c r="I15" s="168"/>
      <c r="J15" s="165">
        <f t="shared" ref="J15:J19" si="1">H15+I15</f>
        <v>963.3</v>
      </c>
    </row>
    <row r="16" spans="1:27" hidden="1">
      <c r="A16" s="123"/>
      <c r="B16" s="123"/>
      <c r="C16" s="125" t="s">
        <v>28</v>
      </c>
      <c r="D16" s="127" t="s">
        <v>29</v>
      </c>
      <c r="E16" s="169"/>
      <c r="F16" s="169"/>
      <c r="G16" s="162"/>
      <c r="H16" s="170">
        <v>138</v>
      </c>
      <c r="I16" s="168"/>
      <c r="J16" s="165">
        <f t="shared" si="1"/>
        <v>138</v>
      </c>
    </row>
    <row r="17" spans="1:10" hidden="1">
      <c r="A17" s="123"/>
      <c r="B17" s="123"/>
      <c r="C17" s="125" t="s">
        <v>30</v>
      </c>
      <c r="D17" s="127" t="s">
        <v>31</v>
      </c>
      <c r="E17" s="169"/>
      <c r="F17" s="169"/>
      <c r="G17" s="162"/>
      <c r="H17" s="170">
        <v>127</v>
      </c>
      <c r="I17" s="168"/>
      <c r="J17" s="165">
        <f t="shared" si="1"/>
        <v>127</v>
      </c>
    </row>
    <row r="18" spans="1:10" hidden="1">
      <c r="A18" s="123"/>
      <c r="B18" s="123"/>
      <c r="C18" s="125" t="s">
        <v>20</v>
      </c>
      <c r="D18" s="127" t="s">
        <v>21</v>
      </c>
      <c r="E18" s="169"/>
      <c r="F18" s="169"/>
      <c r="G18" s="162"/>
      <c r="H18" s="170">
        <v>1575.6</v>
      </c>
      <c r="I18" s="168"/>
      <c r="J18" s="165">
        <f t="shared" si="1"/>
        <v>1575.6</v>
      </c>
    </row>
    <row r="19" spans="1:10" hidden="1">
      <c r="A19" s="123"/>
      <c r="B19" s="123"/>
      <c r="C19" s="125" t="s">
        <v>22</v>
      </c>
      <c r="D19" s="127" t="s">
        <v>23</v>
      </c>
      <c r="E19" s="169"/>
      <c r="F19" s="169"/>
      <c r="G19" s="162"/>
      <c r="H19" s="170">
        <v>421865.4</v>
      </c>
      <c r="I19" s="168"/>
      <c r="J19" s="165">
        <f t="shared" si="1"/>
        <v>421865.4</v>
      </c>
    </row>
    <row r="20" spans="1:10">
      <c r="A20" s="123" t="s">
        <v>24</v>
      </c>
      <c r="B20" s="123"/>
      <c r="C20" s="123"/>
      <c r="D20" s="124" t="s">
        <v>25</v>
      </c>
      <c r="E20" s="171">
        <f>E21</f>
        <v>49696</v>
      </c>
      <c r="F20" s="171">
        <f t="shared" ref="F20:G21" si="2">F21</f>
        <v>14525</v>
      </c>
      <c r="G20" s="172">
        <f t="shared" si="2"/>
        <v>64221</v>
      </c>
      <c r="H20" s="173">
        <f>H21</f>
        <v>49696</v>
      </c>
      <c r="I20" s="174">
        <f t="shared" ref="I20:J20" si="3">I21</f>
        <v>14525</v>
      </c>
      <c r="J20" s="175">
        <f t="shared" si="3"/>
        <v>64221</v>
      </c>
    </row>
    <row r="21" spans="1:10">
      <c r="A21" s="6"/>
      <c r="B21" s="125" t="s">
        <v>104</v>
      </c>
      <c r="C21" s="126"/>
      <c r="D21" s="127" t="s">
        <v>105</v>
      </c>
      <c r="E21" s="176">
        <f>E22</f>
        <v>49696</v>
      </c>
      <c r="F21" s="176">
        <f t="shared" si="2"/>
        <v>14525</v>
      </c>
      <c r="G21" s="177">
        <f t="shared" si="2"/>
        <v>64221</v>
      </c>
      <c r="H21" s="178">
        <f>SUM(H22:H31)</f>
        <v>49696</v>
      </c>
      <c r="I21" s="179">
        <f t="shared" ref="I21:J21" si="4">SUM(I22:I31)</f>
        <v>14525</v>
      </c>
      <c r="J21" s="180">
        <f t="shared" si="4"/>
        <v>64221</v>
      </c>
    </row>
    <row r="22" spans="1:10" ht="29.25" customHeight="1">
      <c r="A22" s="6"/>
      <c r="B22" s="7"/>
      <c r="C22" s="125" t="s">
        <v>36</v>
      </c>
      <c r="D22" s="127" t="s">
        <v>106</v>
      </c>
      <c r="E22" s="176">
        <v>49696</v>
      </c>
      <c r="F22" s="176">
        <v>14525</v>
      </c>
      <c r="G22" s="177">
        <f>E22+F22</f>
        <v>64221</v>
      </c>
      <c r="H22" s="178"/>
      <c r="I22" s="181"/>
      <c r="J22" s="182"/>
    </row>
    <row r="23" spans="1:10" hidden="1">
      <c r="A23" s="7"/>
      <c r="B23" s="7"/>
      <c r="C23" s="125" t="s">
        <v>32</v>
      </c>
      <c r="D23" s="127" t="s">
        <v>33</v>
      </c>
      <c r="E23" s="176"/>
      <c r="F23" s="176"/>
      <c r="G23" s="177"/>
      <c r="H23" s="183">
        <v>27840</v>
      </c>
      <c r="I23" s="181"/>
      <c r="J23" s="184">
        <f>H23+I23</f>
        <v>27840</v>
      </c>
    </row>
    <row r="24" spans="1:10" hidden="1">
      <c r="A24" s="7"/>
      <c r="B24" s="7"/>
      <c r="C24" s="125" t="s">
        <v>107</v>
      </c>
      <c r="D24" s="127" t="s">
        <v>108</v>
      </c>
      <c r="E24" s="176"/>
      <c r="F24" s="176"/>
      <c r="G24" s="177"/>
      <c r="H24" s="183">
        <v>3535</v>
      </c>
      <c r="I24" s="181"/>
      <c r="J24" s="184">
        <f>H24+I24</f>
        <v>3535</v>
      </c>
    </row>
    <row r="25" spans="1:10" hidden="1">
      <c r="A25" s="7"/>
      <c r="B25" s="7"/>
      <c r="C25" s="125" t="s">
        <v>26</v>
      </c>
      <c r="D25" s="127" t="s">
        <v>27</v>
      </c>
      <c r="E25" s="176"/>
      <c r="F25" s="176"/>
      <c r="G25" s="177"/>
      <c r="H25" s="183">
        <v>5364</v>
      </c>
      <c r="I25" s="181"/>
      <c r="J25" s="184">
        <f t="shared" ref="J25:J31" si="5">H25+I25</f>
        <v>5364</v>
      </c>
    </row>
    <row r="26" spans="1:10">
      <c r="A26" s="7"/>
      <c r="B26" s="7"/>
      <c r="C26" s="125" t="s">
        <v>28</v>
      </c>
      <c r="D26" s="127" t="s">
        <v>29</v>
      </c>
      <c r="E26" s="176"/>
      <c r="F26" s="176"/>
      <c r="G26" s="177"/>
      <c r="H26" s="183">
        <v>768</v>
      </c>
      <c r="I26" s="181">
        <v>525</v>
      </c>
      <c r="J26" s="184">
        <f t="shared" si="5"/>
        <v>1293</v>
      </c>
    </row>
    <row r="27" spans="1:10">
      <c r="A27" s="7"/>
      <c r="B27" s="7"/>
      <c r="C27" s="125" t="s">
        <v>30</v>
      </c>
      <c r="D27" s="127" t="s">
        <v>31</v>
      </c>
      <c r="E27" s="176"/>
      <c r="F27" s="176"/>
      <c r="G27" s="177"/>
      <c r="H27" s="183">
        <v>814</v>
      </c>
      <c r="I27" s="181">
        <v>14000</v>
      </c>
      <c r="J27" s="184">
        <f t="shared" si="5"/>
        <v>14814</v>
      </c>
    </row>
    <row r="28" spans="1:10" hidden="1">
      <c r="A28" s="7"/>
      <c r="B28" s="7"/>
      <c r="C28" s="125" t="s">
        <v>20</v>
      </c>
      <c r="D28" s="127" t="s">
        <v>21</v>
      </c>
      <c r="E28" s="176"/>
      <c r="F28" s="176"/>
      <c r="G28" s="177"/>
      <c r="H28" s="183">
        <v>9975</v>
      </c>
      <c r="I28" s="181"/>
      <c r="J28" s="184">
        <f t="shared" si="5"/>
        <v>9975</v>
      </c>
    </row>
    <row r="29" spans="1:10" hidden="1">
      <c r="A29" s="7"/>
      <c r="B29" s="7"/>
      <c r="C29" s="125" t="s">
        <v>109</v>
      </c>
      <c r="D29" s="127" t="s">
        <v>110</v>
      </c>
      <c r="E29" s="176"/>
      <c r="F29" s="176"/>
      <c r="G29" s="177"/>
      <c r="H29" s="183">
        <v>140</v>
      </c>
      <c r="I29" s="181"/>
      <c r="J29" s="184">
        <f t="shared" si="5"/>
        <v>140</v>
      </c>
    </row>
    <row r="30" spans="1:10" hidden="1">
      <c r="A30" s="7"/>
      <c r="B30" s="7"/>
      <c r="C30" s="125" t="s">
        <v>111</v>
      </c>
      <c r="D30" s="127" t="s">
        <v>112</v>
      </c>
      <c r="E30" s="176"/>
      <c r="F30" s="176"/>
      <c r="G30" s="177"/>
      <c r="H30" s="183">
        <v>200</v>
      </c>
      <c r="I30" s="181"/>
      <c r="J30" s="184">
        <f t="shared" si="5"/>
        <v>200</v>
      </c>
    </row>
    <row r="31" spans="1:10" hidden="1">
      <c r="A31" s="7"/>
      <c r="B31" s="7"/>
      <c r="C31" s="125" t="s">
        <v>113</v>
      </c>
      <c r="D31" s="127" t="s">
        <v>114</v>
      </c>
      <c r="E31" s="176"/>
      <c r="F31" s="176"/>
      <c r="G31" s="177"/>
      <c r="H31" s="285">
        <v>1060</v>
      </c>
      <c r="I31" s="181"/>
      <c r="J31" s="184">
        <f t="shared" si="5"/>
        <v>1060</v>
      </c>
    </row>
    <row r="32" spans="1:10" ht="22.5" hidden="1">
      <c r="A32" s="123" t="s">
        <v>115</v>
      </c>
      <c r="B32" s="123"/>
      <c r="C32" s="123"/>
      <c r="D32" s="124" t="s">
        <v>116</v>
      </c>
      <c r="E32" s="171">
        <f>E33</f>
        <v>4211</v>
      </c>
      <c r="F32" s="171">
        <f t="shared" ref="F32:G33" si="6">F33</f>
        <v>0</v>
      </c>
      <c r="G32" s="172">
        <f t="shared" si="6"/>
        <v>4211</v>
      </c>
      <c r="H32" s="173">
        <f>H33</f>
        <v>4211</v>
      </c>
      <c r="I32" s="185">
        <f t="shared" ref="I32:J32" si="7">I33</f>
        <v>0</v>
      </c>
      <c r="J32" s="186">
        <f t="shared" si="7"/>
        <v>4211</v>
      </c>
    </row>
    <row r="33" spans="1:10" hidden="1">
      <c r="A33" s="6"/>
      <c r="B33" s="125" t="s">
        <v>117</v>
      </c>
      <c r="C33" s="126"/>
      <c r="D33" s="127" t="s">
        <v>118</v>
      </c>
      <c r="E33" s="176">
        <f>E34</f>
        <v>4211</v>
      </c>
      <c r="F33" s="176">
        <f t="shared" si="6"/>
        <v>0</v>
      </c>
      <c r="G33" s="177">
        <f t="shared" si="6"/>
        <v>4211</v>
      </c>
      <c r="H33" s="178">
        <v>4211</v>
      </c>
      <c r="I33" s="187">
        <f t="shared" ref="I33:J33" si="8">SUM(I35:I38)</f>
        <v>0</v>
      </c>
      <c r="J33" s="188">
        <f t="shared" si="8"/>
        <v>4211</v>
      </c>
    </row>
    <row r="34" spans="1:10" ht="22.5" hidden="1">
      <c r="A34" s="6"/>
      <c r="B34" s="7"/>
      <c r="C34" s="125" t="s">
        <v>36</v>
      </c>
      <c r="D34" s="127" t="s">
        <v>106</v>
      </c>
      <c r="E34" s="176">
        <v>4211</v>
      </c>
      <c r="F34" s="176"/>
      <c r="G34" s="177">
        <f>E34+F34</f>
        <v>4211</v>
      </c>
      <c r="H34" s="178"/>
      <c r="I34" s="181"/>
      <c r="J34" s="182"/>
    </row>
    <row r="35" spans="1:10" hidden="1">
      <c r="A35" s="6"/>
      <c r="B35" s="7"/>
      <c r="C35" s="125" t="s">
        <v>32</v>
      </c>
      <c r="D35" s="127" t="s">
        <v>33</v>
      </c>
      <c r="E35" s="176"/>
      <c r="F35" s="176"/>
      <c r="G35" s="177"/>
      <c r="H35" s="189">
        <v>1135</v>
      </c>
      <c r="I35" s="181"/>
      <c r="J35" s="184">
        <f>H35+I35</f>
        <v>1135</v>
      </c>
    </row>
    <row r="36" spans="1:10" hidden="1">
      <c r="A36" s="7"/>
      <c r="B36" s="7"/>
      <c r="C36" s="125" t="s">
        <v>26</v>
      </c>
      <c r="D36" s="127" t="s">
        <v>27</v>
      </c>
      <c r="E36" s="176"/>
      <c r="F36" s="176"/>
      <c r="G36" s="177"/>
      <c r="H36" s="189">
        <v>193</v>
      </c>
      <c r="I36" s="181"/>
      <c r="J36" s="184">
        <f t="shared" ref="J36:J37" si="9">H36+I36</f>
        <v>193</v>
      </c>
    </row>
    <row r="37" spans="1:10" hidden="1">
      <c r="A37" s="7"/>
      <c r="B37" s="7"/>
      <c r="C37" s="125" t="s">
        <v>28</v>
      </c>
      <c r="D37" s="127" t="s">
        <v>29</v>
      </c>
      <c r="E37" s="176"/>
      <c r="F37" s="176"/>
      <c r="G37" s="177"/>
      <c r="H37" s="189">
        <v>27</v>
      </c>
      <c r="I37" s="181"/>
      <c r="J37" s="184">
        <f t="shared" si="9"/>
        <v>27</v>
      </c>
    </row>
    <row r="38" spans="1:10" hidden="1">
      <c r="A38" s="7"/>
      <c r="B38" s="7"/>
      <c r="C38" s="125" t="s">
        <v>30</v>
      </c>
      <c r="D38" s="127" t="s">
        <v>31</v>
      </c>
      <c r="E38" s="176"/>
      <c r="F38" s="176"/>
      <c r="G38" s="177"/>
      <c r="H38" s="189">
        <v>2856</v>
      </c>
      <c r="I38" s="181"/>
      <c r="J38" s="190">
        <f>H38+I38</f>
        <v>2856</v>
      </c>
    </row>
    <row r="39" spans="1:10" hidden="1">
      <c r="A39" s="123" t="s">
        <v>43</v>
      </c>
      <c r="B39" s="123"/>
      <c r="C39" s="123"/>
      <c r="D39" s="124" t="s">
        <v>44</v>
      </c>
      <c r="E39" s="171">
        <f>E40+E46</f>
        <v>89234.959999999992</v>
      </c>
      <c r="F39" s="171">
        <f t="shared" ref="F39:G39" si="10">F40+F46</f>
        <v>0</v>
      </c>
      <c r="G39" s="171">
        <f t="shared" si="10"/>
        <v>89234.959999999992</v>
      </c>
      <c r="H39" s="191">
        <f>H40+H46</f>
        <v>89234.959999999992</v>
      </c>
      <c r="I39" s="191">
        <f t="shared" ref="I39:J39" si="11">I40+I46</f>
        <v>0</v>
      </c>
      <c r="J39" s="191">
        <f t="shared" si="11"/>
        <v>89234.959999999992</v>
      </c>
    </row>
    <row r="40" spans="1:10" hidden="1">
      <c r="A40" s="6"/>
      <c r="B40" s="125" t="s">
        <v>45</v>
      </c>
      <c r="C40" s="126"/>
      <c r="D40" s="127" t="s">
        <v>46</v>
      </c>
      <c r="E40" s="176" t="str">
        <f>E41</f>
        <v>54686,04</v>
      </c>
      <c r="F40" s="176">
        <f>F41</f>
        <v>0</v>
      </c>
      <c r="G40" s="176">
        <f>G41</f>
        <v>54686.04</v>
      </c>
      <c r="H40" s="189">
        <f>SUM(H42:H45)</f>
        <v>54686.04</v>
      </c>
      <c r="I40" s="181">
        <f>SUM(I42:I45)</f>
        <v>0</v>
      </c>
      <c r="J40" s="181">
        <f>SUM(J42:J45)</f>
        <v>54686.04</v>
      </c>
    </row>
    <row r="41" spans="1:10" ht="33.75" hidden="1">
      <c r="A41" s="6"/>
      <c r="B41" s="7"/>
      <c r="C41" s="125" t="s">
        <v>36</v>
      </c>
      <c r="D41" s="127" t="s">
        <v>37</v>
      </c>
      <c r="E41" s="128" t="s">
        <v>696</v>
      </c>
      <c r="F41" s="128"/>
      <c r="G41" s="177">
        <f>E41+F41</f>
        <v>54686.04</v>
      </c>
      <c r="H41" s="189"/>
      <c r="I41" s="181"/>
      <c r="J41" s="181"/>
    </row>
    <row r="42" spans="1:10" hidden="1">
      <c r="A42" s="6"/>
      <c r="B42" s="7"/>
      <c r="C42" s="193" t="s">
        <v>32</v>
      </c>
      <c r="D42" s="194" t="s">
        <v>33</v>
      </c>
      <c r="E42" s="176"/>
      <c r="F42" s="176"/>
      <c r="G42" s="177"/>
      <c r="H42" s="195">
        <v>444.64</v>
      </c>
      <c r="I42" s="195"/>
      <c r="J42" s="190">
        <f>H42+I42</f>
        <v>444.64</v>
      </c>
    </row>
    <row r="43" spans="1:10" hidden="1">
      <c r="A43" s="6"/>
      <c r="B43" s="7"/>
      <c r="C43" s="193" t="s">
        <v>26</v>
      </c>
      <c r="D43" s="194" t="s">
        <v>27</v>
      </c>
      <c r="E43" s="176"/>
      <c r="F43" s="176"/>
      <c r="G43" s="177"/>
      <c r="H43" s="195">
        <v>76.040000000000006</v>
      </c>
      <c r="I43" s="195"/>
      <c r="J43" s="190">
        <f t="shared" ref="J43:J45" si="12">H43+I43</f>
        <v>76.040000000000006</v>
      </c>
    </row>
    <row r="44" spans="1:10" hidden="1">
      <c r="A44" s="6"/>
      <c r="B44" s="7"/>
      <c r="C44" s="193" t="s">
        <v>28</v>
      </c>
      <c r="D44" s="194" t="s">
        <v>29</v>
      </c>
      <c r="E44" s="176"/>
      <c r="F44" s="176"/>
      <c r="G44" s="177"/>
      <c r="H44" s="195">
        <v>10.89</v>
      </c>
      <c r="I44" s="195"/>
      <c r="J44" s="190">
        <f t="shared" si="12"/>
        <v>10.89</v>
      </c>
    </row>
    <row r="45" spans="1:10" hidden="1">
      <c r="A45" s="6"/>
      <c r="B45" s="7"/>
      <c r="C45" s="193" t="s">
        <v>51</v>
      </c>
      <c r="D45" s="194" t="s">
        <v>52</v>
      </c>
      <c r="E45" s="176"/>
      <c r="F45" s="176"/>
      <c r="G45" s="177"/>
      <c r="H45" s="195">
        <v>54154.47</v>
      </c>
      <c r="I45" s="195"/>
      <c r="J45" s="190">
        <f t="shared" si="12"/>
        <v>54154.47</v>
      </c>
    </row>
    <row r="46" spans="1:10" hidden="1">
      <c r="A46" s="6"/>
      <c r="B46" s="125" t="s">
        <v>90</v>
      </c>
      <c r="C46" s="125"/>
      <c r="D46" s="147" t="s">
        <v>91</v>
      </c>
      <c r="E46" s="176">
        <f>E47</f>
        <v>34548.92</v>
      </c>
      <c r="F46" s="176">
        <f t="shared" ref="F46:G46" si="13">F47</f>
        <v>0</v>
      </c>
      <c r="G46" s="176">
        <f t="shared" si="13"/>
        <v>34548.92</v>
      </c>
      <c r="H46" s="189">
        <f>SUM(H48:H51)</f>
        <v>34548.92</v>
      </c>
      <c r="I46" s="189">
        <f t="shared" ref="I46:J46" si="14">SUM(I48:I51)</f>
        <v>0</v>
      </c>
      <c r="J46" s="189">
        <f t="shared" si="14"/>
        <v>34548.92</v>
      </c>
    </row>
    <row r="47" spans="1:10" ht="33.75" hidden="1">
      <c r="A47" s="6"/>
      <c r="B47" s="7"/>
      <c r="C47" s="125" t="s">
        <v>36</v>
      </c>
      <c r="D47" s="127" t="s">
        <v>37</v>
      </c>
      <c r="E47" s="176">
        <v>34548.92</v>
      </c>
      <c r="F47" s="176"/>
      <c r="G47" s="177">
        <f>E47+F47</f>
        <v>34548.92</v>
      </c>
      <c r="H47" s="189"/>
      <c r="I47" s="181"/>
      <c r="J47" s="181"/>
    </row>
    <row r="48" spans="1:10" hidden="1">
      <c r="A48" s="192"/>
      <c r="B48" s="192"/>
      <c r="C48" s="193" t="s">
        <v>32</v>
      </c>
      <c r="D48" s="194" t="s">
        <v>33</v>
      </c>
      <c r="E48" s="176"/>
      <c r="F48" s="176"/>
      <c r="G48" s="177"/>
      <c r="H48" s="195">
        <v>290.98</v>
      </c>
      <c r="I48" s="195"/>
      <c r="J48" s="190">
        <f>H48+I48</f>
        <v>290.98</v>
      </c>
    </row>
    <row r="49" spans="1:10" hidden="1">
      <c r="A49" s="192"/>
      <c r="B49" s="192"/>
      <c r="C49" s="193" t="s">
        <v>26</v>
      </c>
      <c r="D49" s="194" t="s">
        <v>27</v>
      </c>
      <c r="E49" s="176"/>
      <c r="F49" s="176"/>
      <c r="G49" s="177"/>
      <c r="H49" s="195">
        <v>43.99</v>
      </c>
      <c r="I49" s="195"/>
      <c r="J49" s="190">
        <f t="shared" ref="J49:J51" si="15">H49+I49</f>
        <v>43.99</v>
      </c>
    </row>
    <row r="50" spans="1:10" hidden="1">
      <c r="A50" s="192"/>
      <c r="B50" s="192"/>
      <c r="C50" s="193" t="s">
        <v>28</v>
      </c>
      <c r="D50" s="194" t="s">
        <v>29</v>
      </c>
      <c r="E50" s="176"/>
      <c r="F50" s="176"/>
      <c r="G50" s="177"/>
      <c r="H50" s="195">
        <v>7.09</v>
      </c>
      <c r="I50" s="195"/>
      <c r="J50" s="190">
        <f t="shared" si="15"/>
        <v>7.09</v>
      </c>
    </row>
    <row r="51" spans="1:10" hidden="1">
      <c r="A51" s="192"/>
      <c r="B51" s="192"/>
      <c r="C51" s="193" t="s">
        <v>51</v>
      </c>
      <c r="D51" s="194" t="s">
        <v>52</v>
      </c>
      <c r="E51" s="176"/>
      <c r="F51" s="176"/>
      <c r="G51" s="177"/>
      <c r="H51" s="195">
        <v>34206.86</v>
      </c>
      <c r="I51" s="195"/>
      <c r="J51" s="190">
        <f t="shared" si="15"/>
        <v>34206.86</v>
      </c>
    </row>
    <row r="52" spans="1:10" ht="26.25" hidden="1" customHeight="1">
      <c r="A52" s="123" t="s">
        <v>34</v>
      </c>
      <c r="B52" s="123"/>
      <c r="C52" s="123"/>
      <c r="D52" s="124" t="s">
        <v>35</v>
      </c>
      <c r="E52" s="171">
        <f>E53</f>
        <v>1429</v>
      </c>
      <c r="F52" s="171">
        <f t="shared" ref="F52:G53" si="16">F53</f>
        <v>0</v>
      </c>
      <c r="G52" s="172">
        <f t="shared" si="16"/>
        <v>1429</v>
      </c>
      <c r="H52" s="173">
        <f>H53</f>
        <v>1429</v>
      </c>
      <c r="I52" s="185">
        <f t="shared" ref="I52:J52" si="17">I53</f>
        <v>0</v>
      </c>
      <c r="J52" s="186">
        <f t="shared" si="17"/>
        <v>1429</v>
      </c>
    </row>
    <row r="53" spans="1:10" hidden="1">
      <c r="A53" s="6"/>
      <c r="B53" s="125" t="s">
        <v>119</v>
      </c>
      <c r="C53" s="126"/>
      <c r="D53" s="127" t="s">
        <v>14</v>
      </c>
      <c r="E53" s="176">
        <f>E54</f>
        <v>1429</v>
      </c>
      <c r="F53" s="176">
        <f t="shared" si="16"/>
        <v>0</v>
      </c>
      <c r="G53" s="177">
        <f t="shared" si="16"/>
        <v>1429</v>
      </c>
      <c r="H53" s="178">
        <f>SUM(H55:H59)</f>
        <v>1429</v>
      </c>
      <c r="I53" s="187">
        <f t="shared" ref="I53:J53" si="18">SUM(I55:I59)</f>
        <v>0</v>
      </c>
      <c r="J53" s="188">
        <f t="shared" si="18"/>
        <v>1429</v>
      </c>
    </row>
    <row r="54" spans="1:10" ht="33.75" hidden="1">
      <c r="A54" s="7"/>
      <c r="B54" s="7"/>
      <c r="C54" s="125" t="s">
        <v>36</v>
      </c>
      <c r="D54" s="127" t="s">
        <v>37</v>
      </c>
      <c r="E54" s="176">
        <v>1429</v>
      </c>
      <c r="F54" s="176"/>
      <c r="G54" s="177">
        <f>E54+F54</f>
        <v>1429</v>
      </c>
      <c r="H54" s="178"/>
      <c r="I54" s="181"/>
      <c r="J54" s="190"/>
    </row>
    <row r="55" spans="1:10" hidden="1">
      <c r="A55" s="7"/>
      <c r="B55" s="7"/>
      <c r="C55" s="196" t="s">
        <v>26</v>
      </c>
      <c r="D55" s="197" t="s">
        <v>27</v>
      </c>
      <c r="E55" s="176"/>
      <c r="F55" s="176"/>
      <c r="G55" s="198"/>
      <c r="H55" s="199">
        <v>187.4</v>
      </c>
      <c r="I55" s="181"/>
      <c r="J55" s="190">
        <f>H55+I55</f>
        <v>187.4</v>
      </c>
    </row>
    <row r="56" spans="1:10" hidden="1">
      <c r="A56" s="7"/>
      <c r="B56" s="7"/>
      <c r="C56" s="196" t="s">
        <v>28</v>
      </c>
      <c r="D56" s="197" t="s">
        <v>29</v>
      </c>
      <c r="E56" s="176"/>
      <c r="F56" s="176"/>
      <c r="G56" s="198"/>
      <c r="H56" s="199">
        <v>26.3</v>
      </c>
      <c r="I56" s="181"/>
      <c r="J56" s="190">
        <f t="shared" ref="J56:J59" si="19">H56+I56</f>
        <v>26.3</v>
      </c>
    </row>
    <row r="57" spans="1:10" hidden="1">
      <c r="A57" s="7"/>
      <c r="B57" s="7"/>
      <c r="C57" s="196" t="s">
        <v>120</v>
      </c>
      <c r="D57" s="197" t="s">
        <v>121</v>
      </c>
      <c r="E57" s="176"/>
      <c r="F57" s="176"/>
      <c r="G57" s="198"/>
      <c r="H57" s="199">
        <v>1033.3</v>
      </c>
      <c r="I57" s="181"/>
      <c r="J57" s="190">
        <f t="shared" si="19"/>
        <v>1033.3</v>
      </c>
    </row>
    <row r="58" spans="1:10" hidden="1">
      <c r="A58" s="7"/>
      <c r="B58" s="7"/>
      <c r="C58" s="196" t="s">
        <v>30</v>
      </c>
      <c r="D58" s="197" t="s">
        <v>31</v>
      </c>
      <c r="E58" s="176"/>
      <c r="F58" s="176"/>
      <c r="G58" s="198"/>
      <c r="H58" s="199">
        <v>89</v>
      </c>
      <c r="I58" s="181"/>
      <c r="J58" s="190">
        <f t="shared" si="19"/>
        <v>89</v>
      </c>
    </row>
    <row r="59" spans="1:10" hidden="1">
      <c r="A59" s="7"/>
      <c r="B59" s="7"/>
      <c r="C59" s="196" t="s">
        <v>20</v>
      </c>
      <c r="D59" s="197" t="s">
        <v>21</v>
      </c>
      <c r="E59" s="176"/>
      <c r="F59" s="176"/>
      <c r="G59" s="198"/>
      <c r="H59" s="199">
        <v>93</v>
      </c>
      <c r="I59" s="181"/>
      <c r="J59" s="190">
        <f t="shared" si="19"/>
        <v>93</v>
      </c>
    </row>
    <row r="60" spans="1:10" ht="19.5" customHeight="1">
      <c r="A60" s="123" t="s">
        <v>12</v>
      </c>
      <c r="B60" s="123"/>
      <c r="C60" s="123"/>
      <c r="D60" s="124" t="s">
        <v>13</v>
      </c>
      <c r="E60" s="171">
        <f t="shared" ref="E60:J60" si="20">E61+E85+E98+E101+E108+E105+E72</f>
        <v>6085807</v>
      </c>
      <c r="F60" s="171">
        <f t="shared" si="20"/>
        <v>-1237</v>
      </c>
      <c r="G60" s="172">
        <f t="shared" si="20"/>
        <v>6084570</v>
      </c>
      <c r="H60" s="200">
        <f t="shared" si="20"/>
        <v>6085807</v>
      </c>
      <c r="I60" s="201">
        <f t="shared" si="20"/>
        <v>-1237</v>
      </c>
      <c r="J60" s="171">
        <f t="shared" si="20"/>
        <v>6084570</v>
      </c>
    </row>
    <row r="61" spans="1:10">
      <c r="A61" s="202"/>
      <c r="B61" s="125" t="s">
        <v>122</v>
      </c>
      <c r="C61" s="123"/>
      <c r="D61" s="127" t="s">
        <v>123</v>
      </c>
      <c r="E61" s="176">
        <f>E62</f>
        <v>91440</v>
      </c>
      <c r="F61" s="176">
        <f t="shared" ref="F61:G61" si="21">F62</f>
        <v>0</v>
      </c>
      <c r="G61" s="177">
        <f t="shared" si="21"/>
        <v>91440</v>
      </c>
      <c r="H61" s="178">
        <f>SUM(H63:H71)</f>
        <v>91440</v>
      </c>
      <c r="I61" s="187">
        <f t="shared" ref="I61:J61" si="22">SUM(I63:I71)</f>
        <v>0</v>
      </c>
      <c r="J61" s="188">
        <f t="shared" si="22"/>
        <v>91440</v>
      </c>
    </row>
    <row r="62" spans="1:10" ht="27" customHeight="1">
      <c r="A62" s="202"/>
      <c r="B62" s="123"/>
      <c r="C62" s="125" t="s">
        <v>36</v>
      </c>
      <c r="D62" s="127" t="s">
        <v>106</v>
      </c>
      <c r="E62" s="176">
        <v>91440</v>
      </c>
      <c r="F62" s="176"/>
      <c r="G62" s="177">
        <f>E62+F62</f>
        <v>91440</v>
      </c>
      <c r="H62" s="178"/>
      <c r="I62" s="181"/>
      <c r="J62" s="182"/>
    </row>
    <row r="63" spans="1:10">
      <c r="A63" s="202"/>
      <c r="B63" s="123"/>
      <c r="C63" s="125" t="s">
        <v>32</v>
      </c>
      <c r="D63" s="127" t="s">
        <v>33</v>
      </c>
      <c r="E63" s="176"/>
      <c r="F63" s="176"/>
      <c r="G63" s="177"/>
      <c r="H63" s="178">
        <v>40678</v>
      </c>
      <c r="I63" s="181">
        <v>500</v>
      </c>
      <c r="J63" s="184">
        <f>H63+I63</f>
        <v>41178</v>
      </c>
    </row>
    <row r="64" spans="1:10">
      <c r="A64" s="202"/>
      <c r="B64" s="123"/>
      <c r="C64" s="125" t="s">
        <v>26</v>
      </c>
      <c r="D64" s="127" t="s">
        <v>27</v>
      </c>
      <c r="E64" s="176"/>
      <c r="F64" s="176"/>
      <c r="G64" s="177"/>
      <c r="H64" s="178">
        <v>7347</v>
      </c>
      <c r="I64" s="181">
        <v>92</v>
      </c>
      <c r="J64" s="184">
        <f t="shared" ref="J64:J71" si="23">H64+I64</f>
        <v>7439</v>
      </c>
    </row>
    <row r="65" spans="1:10">
      <c r="A65" s="202"/>
      <c r="B65" s="123"/>
      <c r="C65" s="125" t="s">
        <v>28</v>
      </c>
      <c r="D65" s="127" t="s">
        <v>29</v>
      </c>
      <c r="E65" s="176"/>
      <c r="F65" s="176"/>
      <c r="G65" s="177"/>
      <c r="H65" s="178">
        <v>998</v>
      </c>
      <c r="I65" s="181">
        <v>13</v>
      </c>
      <c r="J65" s="184">
        <f t="shared" si="23"/>
        <v>1011</v>
      </c>
    </row>
    <row r="66" spans="1:10" hidden="1">
      <c r="A66" s="202"/>
      <c r="B66" s="123"/>
      <c r="C66" s="125" t="s">
        <v>120</v>
      </c>
      <c r="D66" s="203" t="s">
        <v>121</v>
      </c>
      <c r="E66" s="176"/>
      <c r="F66" s="176"/>
      <c r="G66" s="177"/>
      <c r="H66" s="178">
        <v>9600</v>
      </c>
      <c r="I66" s="181"/>
      <c r="J66" s="184">
        <f t="shared" si="23"/>
        <v>9600</v>
      </c>
    </row>
    <row r="67" spans="1:10" hidden="1">
      <c r="A67" s="202"/>
      <c r="B67" s="123"/>
      <c r="C67" s="125" t="s">
        <v>30</v>
      </c>
      <c r="D67" s="127" t="s">
        <v>31</v>
      </c>
      <c r="E67" s="176"/>
      <c r="F67" s="176"/>
      <c r="G67" s="177"/>
      <c r="H67" s="178">
        <v>6200</v>
      </c>
      <c r="I67" s="181"/>
      <c r="J67" s="184">
        <f t="shared" si="23"/>
        <v>6200</v>
      </c>
    </row>
    <row r="68" spans="1:10" hidden="1">
      <c r="A68" s="202"/>
      <c r="B68" s="123"/>
      <c r="C68" s="125" t="s">
        <v>124</v>
      </c>
      <c r="D68" s="127" t="s">
        <v>125</v>
      </c>
      <c r="E68" s="176"/>
      <c r="F68" s="176"/>
      <c r="G68" s="177"/>
      <c r="H68" s="178">
        <v>11176</v>
      </c>
      <c r="I68" s="181"/>
      <c r="J68" s="184">
        <f t="shared" si="23"/>
        <v>11176</v>
      </c>
    </row>
    <row r="69" spans="1:10">
      <c r="A69" s="202"/>
      <c r="B69" s="123"/>
      <c r="C69" s="125" t="s">
        <v>126</v>
      </c>
      <c r="D69" s="127" t="s">
        <v>127</v>
      </c>
      <c r="E69" s="171"/>
      <c r="F69" s="171"/>
      <c r="G69" s="172"/>
      <c r="H69" s="178">
        <v>3513</v>
      </c>
      <c r="I69" s="181">
        <v>-1605</v>
      </c>
      <c r="J69" s="184">
        <f t="shared" si="23"/>
        <v>1908</v>
      </c>
    </row>
    <row r="70" spans="1:10">
      <c r="A70" s="202"/>
      <c r="B70" s="123"/>
      <c r="C70" s="125" t="s">
        <v>20</v>
      </c>
      <c r="D70" s="127" t="s">
        <v>21</v>
      </c>
      <c r="E70" s="171"/>
      <c r="F70" s="171"/>
      <c r="G70" s="172"/>
      <c r="H70" s="178">
        <v>10834</v>
      </c>
      <c r="I70" s="181">
        <v>1000</v>
      </c>
      <c r="J70" s="184">
        <f t="shared" si="23"/>
        <v>11834</v>
      </c>
    </row>
    <row r="71" spans="1:10" hidden="1">
      <c r="A71" s="202"/>
      <c r="B71" s="123"/>
      <c r="C71" s="204">
        <v>4440</v>
      </c>
      <c r="D71" s="127" t="s">
        <v>128</v>
      </c>
      <c r="E71" s="171"/>
      <c r="F71" s="171"/>
      <c r="G71" s="172"/>
      <c r="H71" s="178">
        <v>1094</v>
      </c>
      <c r="I71" s="181"/>
      <c r="J71" s="184">
        <f t="shared" si="23"/>
        <v>1094</v>
      </c>
    </row>
    <row r="72" spans="1:10" hidden="1">
      <c r="A72" s="202"/>
      <c r="B72" s="125" t="s">
        <v>129</v>
      </c>
      <c r="C72" s="204"/>
      <c r="D72" s="127" t="s">
        <v>130</v>
      </c>
      <c r="E72" s="176">
        <f>E73</f>
        <v>4613492</v>
      </c>
      <c r="F72" s="176">
        <f t="shared" ref="F72:G72" si="24">F73</f>
        <v>0</v>
      </c>
      <c r="G72" s="177">
        <f t="shared" si="24"/>
        <v>4613492</v>
      </c>
      <c r="H72" s="178">
        <f>SUM(H74:H84)</f>
        <v>4613492</v>
      </c>
      <c r="I72" s="178">
        <f t="shared" ref="I72:J72" si="25">SUM(I74:I84)</f>
        <v>0</v>
      </c>
      <c r="J72" s="178">
        <f t="shared" si="25"/>
        <v>4613492</v>
      </c>
    </row>
    <row r="73" spans="1:10" ht="45" hidden="1">
      <c r="A73" s="202"/>
      <c r="B73" s="123"/>
      <c r="C73" s="205">
        <v>2060</v>
      </c>
      <c r="D73" s="127" t="s">
        <v>131</v>
      </c>
      <c r="E73" s="176">
        <v>4613492</v>
      </c>
      <c r="F73" s="176"/>
      <c r="G73" s="177">
        <f>E73+F73</f>
        <v>4613492</v>
      </c>
      <c r="H73" s="178"/>
      <c r="I73" s="206"/>
      <c r="J73" s="184"/>
    </row>
    <row r="74" spans="1:10" hidden="1">
      <c r="A74" s="202"/>
      <c r="B74" s="123"/>
      <c r="C74" s="125" t="s">
        <v>132</v>
      </c>
      <c r="D74" s="127" t="s">
        <v>133</v>
      </c>
      <c r="E74" s="176"/>
      <c r="F74" s="176"/>
      <c r="G74" s="177"/>
      <c r="H74" s="207">
        <v>4510795</v>
      </c>
      <c r="I74" s="181"/>
      <c r="J74" s="184">
        <f>H74+I74</f>
        <v>4510795</v>
      </c>
    </row>
    <row r="75" spans="1:10" hidden="1">
      <c r="A75" s="202"/>
      <c r="B75" s="123"/>
      <c r="C75" s="125" t="s">
        <v>32</v>
      </c>
      <c r="D75" s="127" t="s">
        <v>33</v>
      </c>
      <c r="E75" s="176"/>
      <c r="F75" s="176"/>
      <c r="G75" s="177"/>
      <c r="H75" s="207">
        <v>34177</v>
      </c>
      <c r="I75" s="181"/>
      <c r="J75" s="184">
        <f t="shared" ref="J75:J79" si="26">H75+I75</f>
        <v>34177</v>
      </c>
    </row>
    <row r="76" spans="1:10" hidden="1">
      <c r="A76" s="202"/>
      <c r="B76" s="123"/>
      <c r="C76" s="125" t="s">
        <v>26</v>
      </c>
      <c r="D76" s="127" t="s">
        <v>27</v>
      </c>
      <c r="E76" s="176"/>
      <c r="F76" s="176"/>
      <c r="G76" s="177"/>
      <c r="H76" s="207">
        <v>6760</v>
      </c>
      <c r="I76" s="181"/>
      <c r="J76" s="184">
        <f t="shared" si="26"/>
        <v>6760</v>
      </c>
    </row>
    <row r="77" spans="1:10" hidden="1">
      <c r="A77" s="202"/>
      <c r="B77" s="123"/>
      <c r="C77" s="125" t="s">
        <v>28</v>
      </c>
      <c r="D77" s="127" t="s">
        <v>29</v>
      </c>
      <c r="E77" s="176"/>
      <c r="F77" s="176"/>
      <c r="G77" s="177"/>
      <c r="H77" s="207">
        <v>902</v>
      </c>
      <c r="I77" s="181"/>
      <c r="J77" s="184">
        <f t="shared" si="26"/>
        <v>902</v>
      </c>
    </row>
    <row r="78" spans="1:10" hidden="1">
      <c r="A78" s="202"/>
      <c r="B78" s="123"/>
      <c r="C78" s="125" t="s">
        <v>120</v>
      </c>
      <c r="D78" s="127" t="s">
        <v>121</v>
      </c>
      <c r="E78" s="176"/>
      <c r="F78" s="176"/>
      <c r="G78" s="177"/>
      <c r="H78" s="207">
        <v>2983</v>
      </c>
      <c r="I78" s="181"/>
      <c r="J78" s="184">
        <f t="shared" si="26"/>
        <v>2983</v>
      </c>
    </row>
    <row r="79" spans="1:10" hidden="1">
      <c r="A79" s="202"/>
      <c r="B79" s="123"/>
      <c r="C79" s="125" t="s">
        <v>30</v>
      </c>
      <c r="D79" s="127" t="s">
        <v>31</v>
      </c>
      <c r="E79" s="176"/>
      <c r="F79" s="176"/>
      <c r="G79" s="177"/>
      <c r="H79" s="207">
        <v>29988</v>
      </c>
      <c r="I79" s="181"/>
      <c r="J79" s="184">
        <f t="shared" si="26"/>
        <v>29988</v>
      </c>
    </row>
    <row r="80" spans="1:10" hidden="1">
      <c r="A80" s="202"/>
      <c r="B80" s="123"/>
      <c r="C80" s="125" t="s">
        <v>126</v>
      </c>
      <c r="D80" s="127" t="s">
        <v>127</v>
      </c>
      <c r="E80" s="176"/>
      <c r="F80" s="176"/>
      <c r="G80" s="177"/>
      <c r="H80" s="207">
        <v>3000</v>
      </c>
      <c r="I80" s="206"/>
      <c r="J80" s="184">
        <f>H80+I80</f>
        <v>3000</v>
      </c>
    </row>
    <row r="81" spans="1:10" hidden="1">
      <c r="A81" s="202"/>
      <c r="B81" s="123"/>
      <c r="C81" s="125" t="s">
        <v>20</v>
      </c>
      <c r="D81" s="127" t="s">
        <v>21</v>
      </c>
      <c r="E81" s="176"/>
      <c r="F81" s="176"/>
      <c r="G81" s="177"/>
      <c r="H81" s="207">
        <v>21510</v>
      </c>
      <c r="I81" s="206"/>
      <c r="J81" s="184">
        <f t="shared" ref="J81:J84" si="27">H81+I81</f>
        <v>21510</v>
      </c>
    </row>
    <row r="82" spans="1:10" hidden="1">
      <c r="A82" s="202"/>
      <c r="B82" s="123"/>
      <c r="C82" s="125" t="s">
        <v>134</v>
      </c>
      <c r="D82" s="127" t="s">
        <v>135</v>
      </c>
      <c r="E82" s="176"/>
      <c r="F82" s="176"/>
      <c r="G82" s="177"/>
      <c r="H82" s="207">
        <v>630</v>
      </c>
      <c r="I82" s="181"/>
      <c r="J82" s="184">
        <f t="shared" si="27"/>
        <v>630</v>
      </c>
    </row>
    <row r="83" spans="1:10" hidden="1">
      <c r="A83" s="202"/>
      <c r="B83" s="123"/>
      <c r="C83" s="125" t="s">
        <v>136</v>
      </c>
      <c r="D83" s="127" t="s">
        <v>128</v>
      </c>
      <c r="E83" s="176"/>
      <c r="F83" s="176"/>
      <c r="G83" s="177"/>
      <c r="H83" s="207">
        <v>821</v>
      </c>
      <c r="I83" s="181"/>
      <c r="J83" s="184">
        <f t="shared" si="27"/>
        <v>821</v>
      </c>
    </row>
    <row r="84" spans="1:10" ht="19.5" hidden="1" customHeight="1">
      <c r="A84" s="202"/>
      <c r="B84" s="123"/>
      <c r="C84" s="125" t="s">
        <v>113</v>
      </c>
      <c r="D84" s="127" t="s">
        <v>114</v>
      </c>
      <c r="E84" s="176"/>
      <c r="F84" s="176"/>
      <c r="G84" s="177"/>
      <c r="H84" s="207">
        <v>1926</v>
      </c>
      <c r="I84" s="181"/>
      <c r="J84" s="184">
        <f t="shared" si="27"/>
        <v>1926</v>
      </c>
    </row>
    <row r="85" spans="1:10" ht="28.5" customHeight="1">
      <c r="A85" s="6"/>
      <c r="B85" s="125" t="s">
        <v>92</v>
      </c>
      <c r="C85" s="126"/>
      <c r="D85" s="127" t="s">
        <v>93</v>
      </c>
      <c r="E85" s="176">
        <f>E86</f>
        <v>1362737</v>
      </c>
      <c r="F85" s="176">
        <f t="shared" ref="F85:G85" si="28">F86</f>
        <v>-737</v>
      </c>
      <c r="G85" s="177">
        <f t="shared" si="28"/>
        <v>1362000</v>
      </c>
      <c r="H85" s="178">
        <v>1362737</v>
      </c>
      <c r="I85" s="178">
        <f>I87+I93</f>
        <v>-737</v>
      </c>
      <c r="J85" s="178">
        <f>H85+I85</f>
        <v>1362000</v>
      </c>
    </row>
    <row r="86" spans="1:10" ht="28.5" customHeight="1">
      <c r="A86" s="6"/>
      <c r="B86" s="7"/>
      <c r="C86" s="125" t="s">
        <v>36</v>
      </c>
      <c r="D86" s="127" t="s">
        <v>106</v>
      </c>
      <c r="E86" s="176">
        <v>1362737</v>
      </c>
      <c r="F86" s="176">
        <v>-737</v>
      </c>
      <c r="G86" s="177">
        <f>E86+F86</f>
        <v>1362000</v>
      </c>
      <c r="H86" s="178"/>
      <c r="I86" s="181"/>
      <c r="J86" s="182"/>
    </row>
    <row r="87" spans="1:10">
      <c r="A87" s="7"/>
      <c r="B87" s="7"/>
      <c r="C87" s="125" t="s">
        <v>132</v>
      </c>
      <c r="D87" s="127" t="s">
        <v>133</v>
      </c>
      <c r="E87" s="176"/>
      <c r="F87" s="176"/>
      <c r="G87" s="177"/>
      <c r="H87" s="178">
        <v>1248908</v>
      </c>
      <c r="I87" s="181">
        <v>-715</v>
      </c>
      <c r="J87" s="184">
        <f>H87+I87</f>
        <v>1248193</v>
      </c>
    </row>
    <row r="88" spans="1:10" hidden="1">
      <c r="A88" s="7"/>
      <c r="B88" s="7"/>
      <c r="C88" s="125" t="s">
        <v>32</v>
      </c>
      <c r="D88" s="127" t="s">
        <v>33</v>
      </c>
      <c r="E88" s="176"/>
      <c r="F88" s="176"/>
      <c r="G88" s="177"/>
      <c r="H88" s="178">
        <v>19525</v>
      </c>
      <c r="I88" s="181"/>
      <c r="J88" s="184">
        <f t="shared" ref="J88:J97" si="29">H88+I88</f>
        <v>19525</v>
      </c>
    </row>
    <row r="89" spans="1:10" hidden="1">
      <c r="A89" s="7"/>
      <c r="B89" s="7"/>
      <c r="C89" s="125" t="s">
        <v>26</v>
      </c>
      <c r="D89" s="127" t="s">
        <v>27</v>
      </c>
      <c r="E89" s="176"/>
      <c r="F89" s="176"/>
      <c r="G89" s="177"/>
      <c r="H89" s="178">
        <v>77836</v>
      </c>
      <c r="I89" s="181"/>
      <c r="J89" s="184">
        <f t="shared" si="29"/>
        <v>77836</v>
      </c>
    </row>
    <row r="90" spans="1:10" hidden="1">
      <c r="A90" s="7"/>
      <c r="B90" s="7"/>
      <c r="C90" s="125" t="s">
        <v>28</v>
      </c>
      <c r="D90" s="127" t="s">
        <v>29</v>
      </c>
      <c r="E90" s="176"/>
      <c r="F90" s="176"/>
      <c r="G90" s="177"/>
      <c r="H90" s="178">
        <v>503</v>
      </c>
      <c r="I90" s="181"/>
      <c r="J90" s="184">
        <f t="shared" si="29"/>
        <v>503</v>
      </c>
    </row>
    <row r="91" spans="1:10" hidden="1">
      <c r="A91" s="7"/>
      <c r="B91" s="7"/>
      <c r="C91" s="125" t="s">
        <v>30</v>
      </c>
      <c r="D91" s="127" t="s">
        <v>31</v>
      </c>
      <c r="E91" s="176"/>
      <c r="F91" s="176"/>
      <c r="G91" s="177"/>
      <c r="H91" s="178">
        <v>6220</v>
      </c>
      <c r="I91" s="181"/>
      <c r="J91" s="184">
        <f t="shared" si="29"/>
        <v>6220</v>
      </c>
    </row>
    <row r="92" spans="1:10" hidden="1">
      <c r="A92" s="7"/>
      <c r="B92" s="7"/>
      <c r="C92" s="125" t="s">
        <v>126</v>
      </c>
      <c r="D92" s="127" t="s">
        <v>127</v>
      </c>
      <c r="E92" s="176"/>
      <c r="F92" s="176"/>
      <c r="G92" s="177"/>
      <c r="H92" s="178">
        <v>1500</v>
      </c>
      <c r="I92" s="181"/>
      <c r="J92" s="184">
        <f t="shared" si="29"/>
        <v>1500</v>
      </c>
    </row>
    <row r="93" spans="1:10">
      <c r="A93" s="7"/>
      <c r="B93" s="7"/>
      <c r="C93" s="125" t="s">
        <v>20</v>
      </c>
      <c r="D93" s="127" t="s">
        <v>21</v>
      </c>
      <c r="E93" s="176"/>
      <c r="F93" s="176"/>
      <c r="G93" s="177"/>
      <c r="H93" s="178">
        <v>5301</v>
      </c>
      <c r="I93" s="181">
        <v>-22</v>
      </c>
      <c r="J93" s="184">
        <f t="shared" si="29"/>
        <v>5279</v>
      </c>
    </row>
    <row r="94" spans="1:10" ht="22.5" hidden="1">
      <c r="A94" s="7"/>
      <c r="B94" s="7"/>
      <c r="C94" s="125" t="s">
        <v>137</v>
      </c>
      <c r="D94" s="127" t="s">
        <v>138</v>
      </c>
      <c r="E94" s="176"/>
      <c r="F94" s="176"/>
      <c r="G94" s="177"/>
      <c r="H94" s="178">
        <v>600</v>
      </c>
      <c r="I94" s="181"/>
      <c r="J94" s="184">
        <f t="shared" si="29"/>
        <v>600</v>
      </c>
    </row>
    <row r="95" spans="1:10" hidden="1">
      <c r="A95" s="7"/>
      <c r="B95" s="7"/>
      <c r="C95" s="125" t="s">
        <v>111</v>
      </c>
      <c r="D95" s="127" t="s">
        <v>112</v>
      </c>
      <c r="E95" s="176"/>
      <c r="F95" s="176"/>
      <c r="G95" s="177"/>
      <c r="H95" s="178">
        <v>50</v>
      </c>
      <c r="I95" s="181"/>
      <c r="J95" s="184">
        <f t="shared" si="29"/>
        <v>50</v>
      </c>
    </row>
    <row r="96" spans="1:10" hidden="1">
      <c r="A96" s="7"/>
      <c r="B96" s="7"/>
      <c r="C96" s="125" t="s">
        <v>136</v>
      </c>
      <c r="D96" s="127" t="s">
        <v>128</v>
      </c>
      <c r="E96" s="176"/>
      <c r="F96" s="176"/>
      <c r="G96" s="177"/>
      <c r="H96" s="178">
        <v>1094</v>
      </c>
      <c r="I96" s="181"/>
      <c r="J96" s="184">
        <f t="shared" si="29"/>
        <v>1094</v>
      </c>
    </row>
    <row r="97" spans="1:10" hidden="1">
      <c r="A97" s="7"/>
      <c r="B97" s="7"/>
      <c r="C97" s="125" t="s">
        <v>113</v>
      </c>
      <c r="D97" s="127" t="s">
        <v>114</v>
      </c>
      <c r="E97" s="176"/>
      <c r="F97" s="176"/>
      <c r="G97" s="177"/>
      <c r="H97" s="178">
        <v>1200</v>
      </c>
      <c r="I97" s="181"/>
      <c r="J97" s="184">
        <f t="shared" si="29"/>
        <v>1200</v>
      </c>
    </row>
    <row r="98" spans="1:10" ht="39.75" customHeight="1">
      <c r="A98" s="6"/>
      <c r="B98" s="125" t="s">
        <v>139</v>
      </c>
      <c r="C98" s="126"/>
      <c r="D98" s="127" t="s">
        <v>140</v>
      </c>
      <c r="E98" s="176">
        <f>E99</f>
        <v>6786</v>
      </c>
      <c r="F98" s="176">
        <f t="shared" ref="F98:G98" si="30">F99</f>
        <v>-500</v>
      </c>
      <c r="G98" s="177">
        <f t="shared" si="30"/>
        <v>6286</v>
      </c>
      <c r="H98" s="178">
        <f>SUM(H100)</f>
        <v>6786</v>
      </c>
      <c r="I98" s="187">
        <f t="shared" ref="I98:J98" si="31">SUM(I100)</f>
        <v>-500</v>
      </c>
      <c r="J98" s="188">
        <f t="shared" si="31"/>
        <v>6286</v>
      </c>
    </row>
    <row r="99" spans="1:10" ht="28.5" customHeight="1">
      <c r="A99" s="6"/>
      <c r="B99" s="7"/>
      <c r="C99" s="125" t="s">
        <v>36</v>
      </c>
      <c r="D99" s="127" t="s">
        <v>106</v>
      </c>
      <c r="E99" s="176">
        <v>6786</v>
      </c>
      <c r="F99" s="176">
        <v>-500</v>
      </c>
      <c r="G99" s="177">
        <f>E99+F99</f>
        <v>6286</v>
      </c>
      <c r="H99" s="178"/>
      <c r="I99" s="181"/>
      <c r="J99" s="182"/>
    </row>
    <row r="100" spans="1:10">
      <c r="A100" s="7"/>
      <c r="B100" s="7"/>
      <c r="C100" s="125" t="s">
        <v>141</v>
      </c>
      <c r="D100" s="127" t="s">
        <v>142</v>
      </c>
      <c r="E100" s="176"/>
      <c r="F100" s="176"/>
      <c r="G100" s="177"/>
      <c r="H100" s="178">
        <v>6786</v>
      </c>
      <c r="I100" s="181">
        <v>-500</v>
      </c>
      <c r="J100" s="184">
        <f>H100+I100</f>
        <v>6286</v>
      </c>
    </row>
    <row r="101" spans="1:10" hidden="1">
      <c r="A101" s="7"/>
      <c r="B101" s="125" t="s">
        <v>143</v>
      </c>
      <c r="C101" s="208"/>
      <c r="D101" s="203" t="s">
        <v>144</v>
      </c>
      <c r="E101" s="176">
        <f>E102</f>
        <v>438</v>
      </c>
      <c r="F101" s="176">
        <f>F102</f>
        <v>0</v>
      </c>
      <c r="G101" s="177">
        <f>G102</f>
        <v>438</v>
      </c>
      <c r="H101" s="178">
        <f>SUM(H103:H104)</f>
        <v>438</v>
      </c>
      <c r="I101" s="188">
        <f t="shared" ref="I101:J101" si="32">SUM(I103:I104)</f>
        <v>0</v>
      </c>
      <c r="J101" s="188">
        <f t="shared" si="32"/>
        <v>438</v>
      </c>
    </row>
    <row r="102" spans="1:10" ht="22.5" hidden="1">
      <c r="A102" s="7"/>
      <c r="B102" s="7"/>
      <c r="C102" s="125" t="s">
        <v>36</v>
      </c>
      <c r="D102" s="127" t="s">
        <v>106</v>
      </c>
      <c r="E102" s="176">
        <v>438</v>
      </c>
      <c r="F102" s="176"/>
      <c r="G102" s="177">
        <f>E102+F102</f>
        <v>438</v>
      </c>
      <c r="H102" s="178"/>
      <c r="I102" s="181"/>
      <c r="J102" s="190"/>
    </row>
    <row r="103" spans="1:10" hidden="1">
      <c r="A103" s="7"/>
      <c r="B103" s="7"/>
      <c r="C103" s="125" t="s">
        <v>132</v>
      </c>
      <c r="D103" s="127" t="s">
        <v>133</v>
      </c>
      <c r="E103" s="176"/>
      <c r="F103" s="176"/>
      <c r="G103" s="177"/>
      <c r="H103" s="207">
        <v>430</v>
      </c>
      <c r="I103" s="181"/>
      <c r="J103" s="190">
        <f>H103+I103</f>
        <v>430</v>
      </c>
    </row>
    <row r="104" spans="1:10" hidden="1">
      <c r="A104" s="7"/>
      <c r="B104" s="7"/>
      <c r="C104" s="125" t="s">
        <v>30</v>
      </c>
      <c r="D104" s="127" t="s">
        <v>31</v>
      </c>
      <c r="E104" s="176"/>
      <c r="F104" s="176"/>
      <c r="G104" s="177"/>
      <c r="H104" s="207">
        <v>8</v>
      </c>
      <c r="I104" s="181"/>
      <c r="J104" s="190">
        <f>H104+I104</f>
        <v>8</v>
      </c>
    </row>
    <row r="105" spans="1:10" hidden="1">
      <c r="A105" s="7"/>
      <c r="B105" s="125" t="s">
        <v>145</v>
      </c>
      <c r="C105" s="126"/>
      <c r="D105" s="127" t="s">
        <v>146</v>
      </c>
      <c r="E105" s="176">
        <f>E106</f>
        <v>10608</v>
      </c>
      <c r="F105" s="176">
        <f>F106</f>
        <v>0</v>
      </c>
      <c r="G105" s="177">
        <f>E105+F105</f>
        <v>10608</v>
      </c>
      <c r="H105" s="207">
        <f>H107</f>
        <v>10608</v>
      </c>
      <c r="I105" s="181">
        <f>I107</f>
        <v>0</v>
      </c>
      <c r="J105" s="190">
        <f>H105+I105</f>
        <v>10608</v>
      </c>
    </row>
    <row r="106" spans="1:10" ht="45" hidden="1" customHeight="1">
      <c r="A106" s="7"/>
      <c r="B106" s="7"/>
      <c r="C106" s="125" t="s">
        <v>36</v>
      </c>
      <c r="D106" s="127" t="s">
        <v>37</v>
      </c>
      <c r="E106" s="176">
        <v>10608</v>
      </c>
      <c r="F106" s="176"/>
      <c r="G106" s="177">
        <f>E106+F106</f>
        <v>10608</v>
      </c>
      <c r="H106" s="207"/>
      <c r="I106" s="181"/>
      <c r="J106" s="190"/>
    </row>
    <row r="107" spans="1:10" hidden="1">
      <c r="A107" s="7"/>
      <c r="B107" s="7"/>
      <c r="C107" s="125" t="s">
        <v>20</v>
      </c>
      <c r="D107" s="127" t="s">
        <v>21</v>
      </c>
      <c r="E107" s="176"/>
      <c r="F107" s="176"/>
      <c r="G107" s="177"/>
      <c r="H107" s="207">
        <v>10608</v>
      </c>
      <c r="I107" s="181"/>
      <c r="J107" s="190">
        <f>H107+I107</f>
        <v>10608</v>
      </c>
    </row>
    <row r="108" spans="1:10" hidden="1">
      <c r="A108" s="7"/>
      <c r="B108" s="125" t="s">
        <v>147</v>
      </c>
      <c r="C108" s="125"/>
      <c r="D108" s="127" t="s">
        <v>14</v>
      </c>
      <c r="E108" s="176">
        <f>E109</f>
        <v>306</v>
      </c>
      <c r="F108" s="176">
        <f t="shared" ref="F108:G108" si="33">F109</f>
        <v>0</v>
      </c>
      <c r="G108" s="177">
        <f t="shared" si="33"/>
        <v>306</v>
      </c>
      <c r="H108" s="207">
        <f>SUM(H110:H112)</f>
        <v>306</v>
      </c>
      <c r="I108" s="181">
        <f>SUM(I110:I112)</f>
        <v>0</v>
      </c>
      <c r="J108" s="209">
        <f>H108+I108</f>
        <v>306</v>
      </c>
    </row>
    <row r="109" spans="1:10" ht="22.5" hidden="1">
      <c r="A109" s="7"/>
      <c r="B109" s="7"/>
      <c r="C109" s="125" t="s">
        <v>36</v>
      </c>
      <c r="D109" s="127" t="s">
        <v>106</v>
      </c>
      <c r="E109" s="176">
        <v>306</v>
      </c>
      <c r="F109" s="176"/>
      <c r="G109" s="177">
        <f>E109+F109</f>
        <v>306</v>
      </c>
      <c r="H109" s="207"/>
      <c r="I109" s="181"/>
      <c r="J109" s="190"/>
    </row>
    <row r="110" spans="1:10" hidden="1">
      <c r="A110" s="7"/>
      <c r="B110" s="7"/>
      <c r="C110" s="125" t="s">
        <v>26</v>
      </c>
      <c r="D110" s="127" t="s">
        <v>27</v>
      </c>
      <c r="E110" s="176"/>
      <c r="F110" s="176"/>
      <c r="G110" s="177"/>
      <c r="H110" s="189">
        <v>46</v>
      </c>
      <c r="I110" s="181"/>
      <c r="J110" s="190">
        <f t="shared" ref="J110:J112" si="34">H110+I110</f>
        <v>46</v>
      </c>
    </row>
    <row r="111" spans="1:10" hidden="1">
      <c r="A111" s="7"/>
      <c r="B111" s="7"/>
      <c r="C111" s="125" t="s">
        <v>28</v>
      </c>
      <c r="D111" s="127" t="s">
        <v>29</v>
      </c>
      <c r="E111" s="176"/>
      <c r="F111" s="176"/>
      <c r="G111" s="177"/>
      <c r="H111" s="189">
        <v>6</v>
      </c>
      <c r="I111" s="181"/>
      <c r="J111" s="190">
        <f t="shared" si="34"/>
        <v>6</v>
      </c>
    </row>
    <row r="112" spans="1:10" hidden="1">
      <c r="A112" s="7"/>
      <c r="B112" s="7"/>
      <c r="C112" s="125" t="s">
        <v>120</v>
      </c>
      <c r="D112" s="127" t="s">
        <v>121</v>
      </c>
      <c r="E112" s="176"/>
      <c r="F112" s="176"/>
      <c r="G112" s="177"/>
      <c r="H112" s="189">
        <v>254</v>
      </c>
      <c r="I112" s="181"/>
      <c r="J112" s="190">
        <f t="shared" si="34"/>
        <v>254</v>
      </c>
    </row>
    <row r="113" spans="1:10" ht="23.25" customHeight="1">
      <c r="A113" s="458" t="s">
        <v>15</v>
      </c>
      <c r="B113" s="458"/>
      <c r="C113" s="458"/>
      <c r="D113" s="458"/>
      <c r="E113" s="171">
        <f t="shared" ref="E113:J113" si="35">E60+E32+E20+E11+E52+E39</f>
        <v>6660680.6600000001</v>
      </c>
      <c r="F113" s="171">
        <f t="shared" si="35"/>
        <v>13288</v>
      </c>
      <c r="G113" s="171">
        <f t="shared" si="35"/>
        <v>6673968.6600000001</v>
      </c>
      <c r="H113" s="171">
        <f t="shared" si="35"/>
        <v>6660680.6600000001</v>
      </c>
      <c r="I113" s="171">
        <f t="shared" si="35"/>
        <v>13288</v>
      </c>
      <c r="J113" s="171">
        <f t="shared" si="35"/>
        <v>6673968.6600000001</v>
      </c>
    </row>
    <row r="114" spans="1:10" ht="11.25" customHeight="1">
      <c r="H114" s="5"/>
    </row>
    <row r="115" spans="1:10" ht="19.5" customHeight="1">
      <c r="H115" s="143" t="s">
        <v>85</v>
      </c>
    </row>
    <row r="116" spans="1:10" ht="13.5" customHeight="1">
      <c r="H116" s="143"/>
    </row>
    <row r="117" spans="1:10" ht="19.5" customHeight="1">
      <c r="H117" s="143" t="s">
        <v>86</v>
      </c>
    </row>
  </sheetData>
  <mergeCells count="5">
    <mergeCell ref="A113:D113"/>
    <mergeCell ref="A6:I6"/>
    <mergeCell ref="A7:J7"/>
    <mergeCell ref="E9:G9"/>
    <mergeCell ref="H9:J9"/>
  </mergeCells>
  <pageMargins left="0.70866141732283472" right="0.70866141732283472" top="0.35433070866141736" bottom="0.15748031496062992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D2" sqref="D2"/>
    </sheetView>
  </sheetViews>
  <sheetFormatPr defaultRowHeight="15"/>
  <cols>
    <col min="1" max="1" width="5.5703125" customWidth="1"/>
    <col min="2" max="2" width="7.5703125" customWidth="1"/>
    <col min="3" max="3" width="35.140625" customWidth="1"/>
    <col min="4" max="4" width="11.140625" customWidth="1"/>
    <col min="5" max="5" width="10.5703125" customWidth="1"/>
    <col min="6" max="6" width="11" customWidth="1"/>
    <col min="7" max="8" width="11.42578125" bestFit="1" customWidth="1"/>
  </cols>
  <sheetData>
    <row r="1" spans="1:10">
      <c r="D1" s="149" t="s">
        <v>182</v>
      </c>
    </row>
    <row r="2" spans="1:10">
      <c r="D2" s="4" t="s">
        <v>888</v>
      </c>
    </row>
    <row r="3" spans="1:10">
      <c r="D3" s="4" t="s">
        <v>53</v>
      </c>
    </row>
    <row r="4" spans="1:10">
      <c r="D4" s="4" t="s">
        <v>263</v>
      </c>
    </row>
    <row r="7" spans="1:10" ht="33.75" customHeight="1">
      <c r="A7" s="467" t="s">
        <v>185</v>
      </c>
      <c r="B7" s="467"/>
      <c r="C7" s="467"/>
      <c r="D7" s="467"/>
      <c r="E7" s="467"/>
      <c r="F7" s="467"/>
    </row>
    <row r="8" spans="1:10" ht="15" customHeight="1">
      <c r="A8" s="460" t="s">
        <v>186</v>
      </c>
      <c r="B8" s="468"/>
      <c r="C8" s="468"/>
      <c r="D8" s="468"/>
      <c r="E8" s="468"/>
      <c r="F8" s="468"/>
      <c r="G8" s="221"/>
      <c r="H8" s="221"/>
      <c r="I8" s="221"/>
      <c r="J8" s="221"/>
    </row>
    <row r="9" spans="1:10" ht="33.75" customHeight="1"/>
    <row r="10" spans="1:10" ht="35.25" customHeight="1">
      <c r="A10" s="224" t="s">
        <v>187</v>
      </c>
      <c r="B10" s="224"/>
      <c r="C10" s="224"/>
      <c r="D10" s="469" t="s">
        <v>188</v>
      </c>
      <c r="E10" s="469"/>
      <c r="F10" s="469"/>
    </row>
    <row r="11" spans="1:10" ht="22.5">
      <c r="A11" s="225" t="s">
        <v>7</v>
      </c>
      <c r="B11" s="225" t="s">
        <v>89</v>
      </c>
      <c r="C11" s="225" t="s">
        <v>189</v>
      </c>
      <c r="D11" s="226" t="s">
        <v>190</v>
      </c>
      <c r="E11" s="226" t="s">
        <v>191</v>
      </c>
      <c r="F11" s="226" t="s">
        <v>192</v>
      </c>
    </row>
    <row r="12" spans="1:10" ht="33.75" hidden="1">
      <c r="A12" s="227">
        <v>600</v>
      </c>
      <c r="B12" s="227">
        <v>60004</v>
      </c>
      <c r="C12" s="228" t="s">
        <v>193</v>
      </c>
      <c r="D12" s="229"/>
      <c r="E12" s="229"/>
      <c r="F12" s="230">
        <v>64000</v>
      </c>
    </row>
    <row r="13" spans="1:10" ht="33.75">
      <c r="A13" s="227">
        <v>801</v>
      </c>
      <c r="B13" s="227">
        <v>80103</v>
      </c>
      <c r="C13" s="231" t="s">
        <v>194</v>
      </c>
      <c r="D13" s="232"/>
      <c r="E13" s="229"/>
      <c r="F13" s="235" t="s">
        <v>703</v>
      </c>
    </row>
    <row r="14" spans="1:10" ht="34.5">
      <c r="A14" s="227">
        <v>801</v>
      </c>
      <c r="B14" s="227">
        <v>80104</v>
      </c>
      <c r="C14" s="233" t="s">
        <v>195</v>
      </c>
      <c r="D14" s="232"/>
      <c r="E14" s="234"/>
      <c r="F14" s="235" t="s">
        <v>701</v>
      </c>
    </row>
    <row r="15" spans="1:10" ht="33.75">
      <c r="A15" s="227">
        <v>801</v>
      </c>
      <c r="B15" s="227">
        <v>80106</v>
      </c>
      <c r="C15" s="231" t="s">
        <v>196</v>
      </c>
      <c r="D15" s="232"/>
      <c r="E15" s="229"/>
      <c r="F15" s="235" t="s">
        <v>702</v>
      </c>
    </row>
    <row r="16" spans="1:10" ht="22.5" hidden="1">
      <c r="A16" s="227">
        <v>900</v>
      </c>
      <c r="B16" s="227">
        <v>90017</v>
      </c>
      <c r="C16" s="228" t="s">
        <v>197</v>
      </c>
      <c r="D16" s="234"/>
      <c r="E16" s="235" t="s">
        <v>198</v>
      </c>
      <c r="F16" s="235" t="s">
        <v>199</v>
      </c>
    </row>
    <row r="17" spans="1:8" ht="22.5" hidden="1">
      <c r="A17" s="227">
        <v>900</v>
      </c>
      <c r="B17" s="227">
        <v>90002</v>
      </c>
      <c r="C17" s="236" t="s">
        <v>200</v>
      </c>
      <c r="D17" s="234"/>
      <c r="E17" s="237"/>
      <c r="F17" s="237">
        <v>30000</v>
      </c>
    </row>
    <row r="18" spans="1:8" ht="33.75" hidden="1" customHeight="1">
      <c r="A18" s="238">
        <v>921</v>
      </c>
      <c r="B18" s="238">
        <v>92114</v>
      </c>
      <c r="C18" s="470" t="s">
        <v>201</v>
      </c>
      <c r="D18" s="235" t="s">
        <v>202</v>
      </c>
      <c r="E18" s="239"/>
      <c r="F18" s="235" t="s">
        <v>203</v>
      </c>
    </row>
    <row r="19" spans="1:8" hidden="1">
      <c r="A19" s="227">
        <v>921</v>
      </c>
      <c r="B19" s="227">
        <v>92116</v>
      </c>
      <c r="C19" s="471"/>
      <c r="D19" s="237">
        <v>173074</v>
      </c>
      <c r="E19" s="234"/>
      <c r="F19" s="234"/>
    </row>
    <row r="20" spans="1:8" ht="21.75" customHeight="1">
      <c r="A20" s="227"/>
      <c r="B20" s="227"/>
      <c r="C20" s="240" t="s">
        <v>55</v>
      </c>
      <c r="D20" s="241">
        <v>1237348</v>
      </c>
      <c r="E20" s="241">
        <v>1911864</v>
      </c>
      <c r="F20" s="241">
        <v>2356940</v>
      </c>
      <c r="G20" s="145"/>
      <c r="H20" s="145"/>
    </row>
    <row r="21" spans="1:8" ht="21" customHeight="1">
      <c r="A21" s="242"/>
      <c r="B21" s="243"/>
      <c r="C21" s="244" t="s">
        <v>204</v>
      </c>
      <c r="D21" s="241"/>
      <c r="E21" s="245"/>
      <c r="F21" s="241">
        <v>-34600</v>
      </c>
      <c r="G21" s="145"/>
      <c r="H21" s="145"/>
    </row>
    <row r="22" spans="1:8" ht="21" customHeight="1">
      <c r="A22" s="242"/>
      <c r="B22" s="243"/>
      <c r="C22" s="244" t="s">
        <v>205</v>
      </c>
      <c r="D22" s="241">
        <f>D20+D21</f>
        <v>1237348</v>
      </c>
      <c r="E22" s="241">
        <f t="shared" ref="E22:F22" si="0">E20+E21</f>
        <v>1911864</v>
      </c>
      <c r="F22" s="241">
        <f t="shared" si="0"/>
        <v>2322340</v>
      </c>
      <c r="G22" s="145"/>
      <c r="H22" s="145"/>
    </row>
    <row r="23" spans="1:8" ht="22.5" customHeight="1">
      <c r="A23" s="246"/>
      <c r="B23" s="247"/>
      <c r="C23" s="248" t="s">
        <v>206</v>
      </c>
      <c r="D23" s="472">
        <f>D22+E22+F22</f>
        <v>5471552</v>
      </c>
      <c r="E23" s="473"/>
      <c r="F23" s="473"/>
      <c r="G23" s="145"/>
      <c r="H23" s="145"/>
    </row>
    <row r="24" spans="1:8">
      <c r="H24" s="145"/>
    </row>
    <row r="25" spans="1:8">
      <c r="H25" s="145"/>
    </row>
    <row r="26" spans="1:8" ht="19.5" customHeight="1">
      <c r="A26" s="224" t="s">
        <v>207</v>
      </c>
      <c r="B26" s="249"/>
      <c r="C26" s="224"/>
      <c r="D26" s="474" t="s">
        <v>188</v>
      </c>
      <c r="E26" s="475"/>
      <c r="F26" s="476"/>
    </row>
    <row r="27" spans="1:8" ht="22.5">
      <c r="A27" s="225" t="s">
        <v>7</v>
      </c>
      <c r="B27" s="225" t="s">
        <v>89</v>
      </c>
      <c r="C27" s="225" t="s">
        <v>189</v>
      </c>
      <c r="D27" s="226" t="s">
        <v>190</v>
      </c>
      <c r="E27" s="226" t="s">
        <v>191</v>
      </c>
      <c r="F27" s="226" t="s">
        <v>192</v>
      </c>
    </row>
    <row r="28" spans="1:8" ht="42.75" hidden="1" customHeight="1">
      <c r="A28" s="227">
        <v>801</v>
      </c>
      <c r="B28" s="227">
        <v>80101</v>
      </c>
      <c r="C28" s="228" t="s">
        <v>208</v>
      </c>
      <c r="D28" s="286">
        <v>213000</v>
      </c>
      <c r="E28" s="226"/>
      <c r="F28" s="226"/>
    </row>
    <row r="29" spans="1:8" ht="33.75">
      <c r="A29" s="227">
        <v>801</v>
      </c>
      <c r="B29" s="227">
        <v>80101</v>
      </c>
      <c r="C29" s="228" t="s">
        <v>209</v>
      </c>
      <c r="D29" s="235" t="s">
        <v>697</v>
      </c>
      <c r="E29" s="234"/>
      <c r="F29" s="234"/>
    </row>
    <row r="30" spans="1:8" ht="50.25" hidden="1" customHeight="1">
      <c r="A30" s="227">
        <v>801</v>
      </c>
      <c r="B30" s="227">
        <v>80103</v>
      </c>
      <c r="C30" s="228" t="s">
        <v>210</v>
      </c>
      <c r="D30" s="235" t="s">
        <v>211</v>
      </c>
      <c r="E30" s="234"/>
      <c r="F30" s="234"/>
    </row>
    <row r="31" spans="1:8" ht="33.75">
      <c r="A31" s="227">
        <v>801</v>
      </c>
      <c r="B31" s="227">
        <v>80104</v>
      </c>
      <c r="C31" s="228" t="s">
        <v>212</v>
      </c>
      <c r="D31" s="235" t="s">
        <v>704</v>
      </c>
      <c r="E31" s="234"/>
      <c r="F31" s="234"/>
      <c r="G31" s="145"/>
    </row>
    <row r="32" spans="1:8" ht="33.75">
      <c r="A32" s="227">
        <v>801</v>
      </c>
      <c r="B32" s="227">
        <v>80104</v>
      </c>
      <c r="C32" s="228" t="s">
        <v>213</v>
      </c>
      <c r="D32" s="235" t="s">
        <v>698</v>
      </c>
      <c r="E32" s="234"/>
      <c r="F32" s="234"/>
      <c r="G32" s="145"/>
    </row>
    <row r="33" spans="1:8" ht="33.75">
      <c r="A33" s="227">
        <v>801</v>
      </c>
      <c r="B33" s="227">
        <v>80104</v>
      </c>
      <c r="C33" s="228" t="s">
        <v>214</v>
      </c>
      <c r="D33" s="235" t="s">
        <v>699</v>
      </c>
      <c r="E33" s="234"/>
      <c r="F33" s="234"/>
      <c r="G33" s="145"/>
    </row>
    <row r="34" spans="1:8" ht="33.75" hidden="1">
      <c r="A34" s="227">
        <v>801</v>
      </c>
      <c r="B34" s="227">
        <v>80149</v>
      </c>
      <c r="C34" s="228" t="s">
        <v>212</v>
      </c>
      <c r="D34" s="237">
        <v>890000</v>
      </c>
      <c r="E34" s="234"/>
      <c r="F34" s="234"/>
      <c r="G34" s="145"/>
    </row>
    <row r="35" spans="1:8" ht="39" hidden="1" customHeight="1">
      <c r="A35" s="227">
        <v>801</v>
      </c>
      <c r="B35" s="227">
        <v>80149</v>
      </c>
      <c r="C35" s="228" t="s">
        <v>213</v>
      </c>
      <c r="D35" s="235" t="s">
        <v>215</v>
      </c>
      <c r="E35" s="234"/>
      <c r="F35" s="234"/>
      <c r="G35" s="145"/>
    </row>
    <row r="36" spans="1:8" ht="26.25" hidden="1" customHeight="1">
      <c r="A36" s="227">
        <v>801</v>
      </c>
      <c r="B36" s="227">
        <v>80150</v>
      </c>
      <c r="C36" s="228" t="s">
        <v>208</v>
      </c>
      <c r="D36" s="237">
        <v>212000</v>
      </c>
      <c r="E36" s="234"/>
      <c r="F36" s="234"/>
      <c r="G36" s="145"/>
    </row>
    <row r="37" spans="1:8" ht="33.75">
      <c r="A37" s="227">
        <v>801</v>
      </c>
      <c r="B37" s="227">
        <v>80150</v>
      </c>
      <c r="C37" s="228" t="s">
        <v>209</v>
      </c>
      <c r="D37" s="235" t="s">
        <v>700</v>
      </c>
      <c r="E37" s="234"/>
      <c r="F37" s="234"/>
      <c r="G37" s="145"/>
    </row>
    <row r="38" spans="1:8" ht="45" hidden="1">
      <c r="A38" s="227">
        <v>853</v>
      </c>
      <c r="B38" s="227">
        <v>85395</v>
      </c>
      <c r="C38" s="228" t="s">
        <v>216</v>
      </c>
      <c r="D38" s="234"/>
      <c r="E38" s="234"/>
      <c r="F38" s="237">
        <v>12000</v>
      </c>
    </row>
    <row r="39" spans="1:8" ht="22.5" hidden="1">
      <c r="A39" s="227">
        <v>926</v>
      </c>
      <c r="B39" s="227">
        <v>92695</v>
      </c>
      <c r="C39" s="228" t="s">
        <v>217</v>
      </c>
      <c r="D39" s="234"/>
      <c r="E39" s="234"/>
      <c r="F39" s="237">
        <v>46000</v>
      </c>
    </row>
    <row r="40" spans="1:8" ht="33" hidden="1" customHeight="1">
      <c r="A40" s="264">
        <v>921</v>
      </c>
      <c r="B40" s="264">
        <v>92120</v>
      </c>
      <c r="C40" s="265" t="s">
        <v>243</v>
      </c>
      <c r="D40" s="266"/>
      <c r="E40" s="266"/>
      <c r="F40" s="287">
        <v>30000</v>
      </c>
      <c r="H40" s="145"/>
    </row>
    <row r="41" spans="1:8">
      <c r="A41" s="225"/>
      <c r="B41" s="225"/>
      <c r="C41" s="250" t="s">
        <v>55</v>
      </c>
      <c r="D41" s="251">
        <v>3461910</v>
      </c>
      <c r="E41" s="251">
        <f>SUM(E28:E39)</f>
        <v>0</v>
      </c>
      <c r="F41" s="251">
        <v>88000</v>
      </c>
      <c r="G41" s="145"/>
    </row>
    <row r="42" spans="1:8">
      <c r="A42" s="225"/>
      <c r="B42" s="225"/>
      <c r="C42" s="250" t="s">
        <v>1</v>
      </c>
      <c r="D42" s="251">
        <v>-140000</v>
      </c>
      <c r="E42" s="251">
        <v>0</v>
      </c>
      <c r="F42" s="251"/>
    </row>
    <row r="43" spans="1:8">
      <c r="A43" s="225"/>
      <c r="B43" s="225"/>
      <c r="C43" s="250" t="s">
        <v>8</v>
      </c>
      <c r="D43" s="251">
        <f>D41+D42</f>
        <v>3321910</v>
      </c>
      <c r="E43" s="251">
        <f t="shared" ref="E43:F43" si="1">E41+E42</f>
        <v>0</v>
      </c>
      <c r="F43" s="251">
        <f t="shared" si="1"/>
        <v>88000</v>
      </c>
    </row>
    <row r="44" spans="1:8">
      <c r="A44" s="225"/>
      <c r="B44" s="225"/>
      <c r="C44" s="252" t="s">
        <v>206</v>
      </c>
      <c r="D44" s="466">
        <f>SUM(D43:F43)</f>
        <v>3409910</v>
      </c>
      <c r="E44" s="466"/>
      <c r="F44" s="466"/>
      <c r="H44" s="145"/>
    </row>
    <row r="45" spans="1:8">
      <c r="C45" s="253"/>
    </row>
    <row r="46" spans="1:8">
      <c r="D46" s="10"/>
      <c r="E46" s="10"/>
      <c r="F46" s="254"/>
    </row>
    <row r="47" spans="1:8">
      <c r="D47" s="222" t="s">
        <v>183</v>
      </c>
      <c r="E47" s="10"/>
      <c r="F47" s="10"/>
    </row>
    <row r="48" spans="1:8">
      <c r="D48" s="10"/>
      <c r="E48" s="10"/>
      <c r="F48" s="10"/>
    </row>
    <row r="49" spans="4:4">
      <c r="D49" s="223" t="s">
        <v>184</v>
      </c>
    </row>
    <row r="50" spans="4:4">
      <c r="D50" s="3"/>
    </row>
  </sheetData>
  <mergeCells count="7">
    <mergeCell ref="D44:F44"/>
    <mergeCell ref="A7:F7"/>
    <mergeCell ref="A8:F8"/>
    <mergeCell ref="D10:F10"/>
    <mergeCell ref="C18:C19"/>
    <mergeCell ref="D23:F23"/>
    <mergeCell ref="D26:F26"/>
  </mergeCells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I2" sqref="I2"/>
    </sheetView>
  </sheetViews>
  <sheetFormatPr defaultRowHeight="15"/>
  <cols>
    <col min="1" max="1" width="5.28515625" customWidth="1"/>
    <col min="4" max="4" width="10.7109375" customWidth="1"/>
    <col min="5" max="5" width="11.7109375" customWidth="1"/>
    <col min="6" max="6" width="15.140625" customWidth="1"/>
    <col min="7" max="7" width="11.42578125" customWidth="1"/>
    <col min="8" max="8" width="11" customWidth="1"/>
    <col min="9" max="9" width="11.140625" customWidth="1"/>
    <col min="10" max="10" width="10" bestFit="1" customWidth="1"/>
    <col min="11" max="11" width="9.7109375" bestFit="1" customWidth="1"/>
    <col min="12" max="12" width="10.7109375" customWidth="1"/>
  </cols>
  <sheetData>
    <row r="1" spans="1:12">
      <c r="A1" s="151"/>
      <c r="B1" s="151"/>
      <c r="C1" s="151"/>
      <c r="D1" s="151"/>
      <c r="E1" s="151"/>
      <c r="F1" s="290"/>
      <c r="G1" s="151"/>
      <c r="H1" s="151"/>
      <c r="I1" s="149" t="s">
        <v>711</v>
      </c>
    </row>
    <row r="2" spans="1:12">
      <c r="A2" s="151"/>
      <c r="B2" s="151"/>
      <c r="C2" s="151"/>
      <c r="D2" s="151"/>
      <c r="E2" s="151"/>
      <c r="F2" s="8"/>
      <c r="G2" s="151"/>
      <c r="H2" s="151"/>
      <c r="I2" s="4" t="s">
        <v>888</v>
      </c>
    </row>
    <row r="3" spans="1:12">
      <c r="A3" s="151"/>
      <c r="B3" s="151"/>
      <c r="C3" s="151"/>
      <c r="D3" s="151"/>
      <c r="E3" s="151"/>
      <c r="F3" s="8"/>
      <c r="G3" s="151"/>
      <c r="H3" s="151"/>
      <c r="I3" s="4" t="s">
        <v>53</v>
      </c>
    </row>
    <row r="4" spans="1:12">
      <c r="A4" s="151"/>
      <c r="B4" s="151"/>
      <c r="C4" s="151"/>
      <c r="D4" s="151"/>
      <c r="E4" s="151"/>
      <c r="F4" s="8"/>
      <c r="G4" s="151"/>
      <c r="H4" s="151"/>
      <c r="I4" s="4" t="s">
        <v>263</v>
      </c>
    </row>
    <row r="5" spans="1:12">
      <c r="A5" s="151"/>
      <c r="B5" s="151"/>
      <c r="C5" s="151"/>
      <c r="D5" s="151"/>
      <c r="E5" s="151"/>
      <c r="F5" s="290"/>
      <c r="G5" s="151"/>
      <c r="H5" s="151"/>
    </row>
    <row r="6" spans="1:12" ht="36.75" customHeight="1">
      <c r="A6" s="486" t="s">
        <v>712</v>
      </c>
      <c r="B6" s="486"/>
      <c r="C6" s="486"/>
      <c r="D6" s="486"/>
      <c r="E6" s="486"/>
      <c r="F6" s="486"/>
      <c r="G6" s="486"/>
      <c r="H6" s="486"/>
      <c r="I6" s="487"/>
      <c r="J6" s="487"/>
      <c r="K6" s="487"/>
      <c r="L6" s="487"/>
    </row>
    <row r="7" spans="1:12" ht="13.5" customHeight="1">
      <c r="A7" s="460" t="s">
        <v>710</v>
      </c>
      <c r="B7" s="488"/>
      <c r="C7" s="488"/>
      <c r="D7" s="488"/>
      <c r="E7" s="488"/>
      <c r="F7" s="488"/>
      <c r="G7" s="488"/>
      <c r="H7" s="488"/>
      <c r="I7" s="487"/>
      <c r="J7" s="487"/>
      <c r="K7" s="487"/>
      <c r="L7" s="487"/>
    </row>
    <row r="8" spans="1:12">
      <c r="A8" s="288"/>
      <c r="B8" s="291"/>
      <c r="C8" s="291"/>
      <c r="D8" s="291"/>
      <c r="E8" s="291"/>
      <c r="F8" s="291"/>
      <c r="G8" s="291"/>
      <c r="H8" s="291"/>
      <c r="I8" s="289"/>
      <c r="J8" s="289"/>
    </row>
    <row r="9" spans="1:12" s="295" customFormat="1" ht="24.75" customHeight="1">
      <c r="A9" s="294" t="s">
        <v>713</v>
      </c>
      <c r="B9" s="482" t="s">
        <v>720</v>
      </c>
      <c r="C9" s="483"/>
      <c r="D9" s="483"/>
      <c r="E9" s="483"/>
      <c r="F9" s="483"/>
      <c r="G9" s="484"/>
      <c r="H9" s="484"/>
      <c r="I9" s="485"/>
      <c r="J9" s="485"/>
      <c r="K9" s="485"/>
      <c r="L9" s="485"/>
    </row>
    <row r="10" spans="1:12">
      <c r="A10" s="496" t="s">
        <v>9</v>
      </c>
      <c r="B10" s="496" t="s">
        <v>40</v>
      </c>
      <c r="C10" s="498" t="s">
        <v>16</v>
      </c>
      <c r="D10" s="499"/>
      <c r="E10" s="499"/>
      <c r="F10" s="500"/>
      <c r="G10" s="492" t="s">
        <v>97</v>
      </c>
      <c r="H10" s="493"/>
      <c r="I10" s="494"/>
      <c r="J10" s="495" t="s">
        <v>98</v>
      </c>
      <c r="K10" s="493"/>
      <c r="L10" s="493"/>
    </row>
    <row r="11" spans="1:12" ht="30">
      <c r="A11" s="497"/>
      <c r="B11" s="497"/>
      <c r="C11" s="501"/>
      <c r="D11" s="502"/>
      <c r="E11" s="502"/>
      <c r="F11" s="503"/>
      <c r="G11" s="296" t="s">
        <v>54</v>
      </c>
      <c r="H11" s="307" t="s">
        <v>11</v>
      </c>
      <c r="I11" s="309" t="s">
        <v>0</v>
      </c>
      <c r="J11" s="312" t="s">
        <v>54</v>
      </c>
      <c r="K11" s="307" t="s">
        <v>11</v>
      </c>
      <c r="L11" s="308" t="s">
        <v>0</v>
      </c>
    </row>
    <row r="12" spans="1:12">
      <c r="A12" s="297">
        <v>80148</v>
      </c>
      <c r="B12" s="298"/>
      <c r="C12" s="477" t="s">
        <v>496</v>
      </c>
      <c r="D12" s="478"/>
      <c r="E12" s="478"/>
      <c r="F12" s="479"/>
      <c r="G12" s="292">
        <f>SUM(G13:G18)</f>
        <v>517200</v>
      </c>
      <c r="H12" s="292">
        <f t="shared" ref="H12:I12" si="0">SUM(H13:H18)</f>
        <v>-34200</v>
      </c>
      <c r="I12" s="310">
        <f t="shared" si="0"/>
        <v>483000</v>
      </c>
      <c r="J12" s="313">
        <f>SUM(J13:J18)</f>
        <v>517200</v>
      </c>
      <c r="K12" s="292">
        <f t="shared" ref="K12:L12" si="1">SUM(K13:K18)</f>
        <v>-34200</v>
      </c>
      <c r="L12" s="292">
        <f t="shared" si="1"/>
        <v>483000</v>
      </c>
    </row>
    <row r="13" spans="1:12" ht="27" customHeight="1">
      <c r="A13" s="297"/>
      <c r="B13" s="299" t="s">
        <v>714</v>
      </c>
      <c r="C13" s="477" t="s">
        <v>715</v>
      </c>
      <c r="D13" s="480"/>
      <c r="E13" s="480"/>
      <c r="F13" s="481"/>
      <c r="G13" s="292">
        <v>240000</v>
      </c>
      <c r="H13" s="335">
        <v>-14000</v>
      </c>
      <c r="I13" s="336">
        <f>G13+H13</f>
        <v>226000</v>
      </c>
      <c r="J13" s="314"/>
      <c r="K13" s="335"/>
      <c r="L13" s="335">
        <f>J13+K13</f>
        <v>0</v>
      </c>
    </row>
    <row r="14" spans="1:12">
      <c r="A14" s="297"/>
      <c r="B14" s="299" t="s">
        <v>253</v>
      </c>
      <c r="C14" s="477" t="s">
        <v>254</v>
      </c>
      <c r="D14" s="478"/>
      <c r="E14" s="478"/>
      <c r="F14" s="479"/>
      <c r="G14" s="292">
        <v>277000</v>
      </c>
      <c r="H14" s="335">
        <v>-20000</v>
      </c>
      <c r="I14" s="336">
        <f t="shared" ref="I14:I18" si="2">G14+H14</f>
        <v>257000</v>
      </c>
      <c r="J14" s="315"/>
      <c r="K14" s="335"/>
      <c r="L14" s="335">
        <f t="shared" ref="L14:L24" si="3">J14+K14</f>
        <v>0</v>
      </c>
    </row>
    <row r="15" spans="1:12">
      <c r="A15" s="297"/>
      <c r="B15" s="299" t="s">
        <v>250</v>
      </c>
      <c r="C15" s="477" t="s">
        <v>716</v>
      </c>
      <c r="D15" s="478"/>
      <c r="E15" s="478"/>
      <c r="F15" s="479"/>
      <c r="G15" s="292">
        <v>200</v>
      </c>
      <c r="H15" s="335">
        <v>-200</v>
      </c>
      <c r="I15" s="336">
        <f t="shared" si="2"/>
        <v>0</v>
      </c>
      <c r="J15" s="315"/>
      <c r="K15" s="335"/>
      <c r="L15" s="335">
        <f t="shared" si="3"/>
        <v>0</v>
      </c>
    </row>
    <row r="16" spans="1:12">
      <c r="A16" s="297"/>
      <c r="B16" s="298">
        <v>4210</v>
      </c>
      <c r="C16" s="477" t="s">
        <v>31</v>
      </c>
      <c r="D16" s="506"/>
      <c r="E16" s="506"/>
      <c r="F16" s="507"/>
      <c r="G16" s="292"/>
      <c r="H16" s="335"/>
      <c r="I16" s="336">
        <f t="shared" si="2"/>
        <v>0</v>
      </c>
      <c r="J16" s="314">
        <v>3000</v>
      </c>
      <c r="K16" s="335">
        <v>2400</v>
      </c>
      <c r="L16" s="335">
        <f t="shared" si="3"/>
        <v>5400</v>
      </c>
    </row>
    <row r="17" spans="1:12">
      <c r="A17" s="297"/>
      <c r="B17" s="298">
        <v>4220</v>
      </c>
      <c r="C17" s="477" t="s">
        <v>125</v>
      </c>
      <c r="D17" s="478"/>
      <c r="E17" s="478"/>
      <c r="F17" s="479"/>
      <c r="G17" s="292"/>
      <c r="H17" s="335"/>
      <c r="I17" s="336">
        <f t="shared" si="2"/>
        <v>0</v>
      </c>
      <c r="J17" s="314">
        <v>512200</v>
      </c>
      <c r="K17" s="335">
        <v>-34600</v>
      </c>
      <c r="L17" s="335">
        <f t="shared" si="3"/>
        <v>477600</v>
      </c>
    </row>
    <row r="18" spans="1:12">
      <c r="A18" s="297"/>
      <c r="B18" s="298">
        <v>4300</v>
      </c>
      <c r="C18" s="477" t="s">
        <v>21</v>
      </c>
      <c r="D18" s="478"/>
      <c r="E18" s="478"/>
      <c r="F18" s="479"/>
      <c r="G18" s="292"/>
      <c r="H18" s="335"/>
      <c r="I18" s="336">
        <f t="shared" si="2"/>
        <v>0</v>
      </c>
      <c r="J18" s="314">
        <v>2000</v>
      </c>
      <c r="K18" s="335">
        <v>-2000</v>
      </c>
      <c r="L18" s="335">
        <f t="shared" si="3"/>
        <v>0</v>
      </c>
    </row>
    <row r="19" spans="1:12">
      <c r="A19" s="297">
        <v>85495</v>
      </c>
      <c r="B19" s="298"/>
      <c r="C19" s="477" t="s">
        <v>14</v>
      </c>
      <c r="D19" s="478"/>
      <c r="E19" s="478"/>
      <c r="F19" s="479"/>
      <c r="G19" s="292">
        <f>SUM(G20:G22)</f>
        <v>29400</v>
      </c>
      <c r="H19" s="292">
        <f t="shared" ref="H19:I19" si="4">SUM(H20:H22)</f>
        <v>0</v>
      </c>
      <c r="I19" s="310">
        <f t="shared" si="4"/>
        <v>29400</v>
      </c>
      <c r="J19" s="314">
        <f>SUM(J21:J24)</f>
        <v>29400</v>
      </c>
      <c r="K19" s="335"/>
      <c r="L19" s="335">
        <f>SUM(L20:L24)</f>
        <v>29400</v>
      </c>
    </row>
    <row r="20" spans="1:12">
      <c r="A20" s="297"/>
      <c r="B20" s="299" t="s">
        <v>253</v>
      </c>
      <c r="C20" s="477" t="s">
        <v>254</v>
      </c>
      <c r="D20" s="478"/>
      <c r="E20" s="478"/>
      <c r="F20" s="479"/>
      <c r="G20" s="292">
        <v>29000</v>
      </c>
      <c r="H20" s="335">
        <v>200</v>
      </c>
      <c r="I20" s="336">
        <f>G20+H20</f>
        <v>29200</v>
      </c>
      <c r="J20" s="314"/>
      <c r="K20" s="335"/>
      <c r="L20" s="335">
        <f>J20+K20</f>
        <v>0</v>
      </c>
    </row>
    <row r="21" spans="1:12">
      <c r="A21" s="297"/>
      <c r="B21" s="299" t="s">
        <v>247</v>
      </c>
      <c r="C21" s="477" t="s">
        <v>717</v>
      </c>
      <c r="D21" s="504"/>
      <c r="E21" s="504"/>
      <c r="F21" s="505"/>
      <c r="G21" s="292">
        <v>200</v>
      </c>
      <c r="H21" s="335"/>
      <c r="I21" s="336">
        <f t="shared" ref="I21:I24" si="5">G21+H21</f>
        <v>200</v>
      </c>
      <c r="J21" s="314"/>
      <c r="K21" s="335"/>
      <c r="L21" s="335">
        <f t="shared" si="3"/>
        <v>0</v>
      </c>
    </row>
    <row r="22" spans="1:12">
      <c r="A22" s="297"/>
      <c r="B22" s="299" t="s">
        <v>250</v>
      </c>
      <c r="C22" s="477" t="s">
        <v>716</v>
      </c>
      <c r="D22" s="478"/>
      <c r="E22" s="478"/>
      <c r="F22" s="479"/>
      <c r="G22" s="292">
        <v>200</v>
      </c>
      <c r="H22" s="335">
        <v>-200</v>
      </c>
      <c r="I22" s="336">
        <f t="shared" si="5"/>
        <v>0</v>
      </c>
      <c r="J22" s="314"/>
      <c r="K22" s="335"/>
      <c r="L22" s="335">
        <f t="shared" si="3"/>
        <v>0</v>
      </c>
    </row>
    <row r="23" spans="1:12">
      <c r="A23" s="297"/>
      <c r="B23" s="298">
        <v>4210</v>
      </c>
      <c r="C23" s="477" t="s">
        <v>31</v>
      </c>
      <c r="D23" s="506"/>
      <c r="E23" s="506"/>
      <c r="F23" s="507"/>
      <c r="G23" s="292"/>
      <c r="H23" s="335"/>
      <c r="I23" s="336">
        <f t="shared" si="5"/>
        <v>0</v>
      </c>
      <c r="J23" s="314">
        <v>17200</v>
      </c>
      <c r="K23" s="335">
        <v>3700</v>
      </c>
      <c r="L23" s="335">
        <f t="shared" si="3"/>
        <v>20900</v>
      </c>
    </row>
    <row r="24" spans="1:12">
      <c r="A24" s="297"/>
      <c r="B24" s="298">
        <v>4300</v>
      </c>
      <c r="C24" s="477" t="s">
        <v>21</v>
      </c>
      <c r="D24" s="478"/>
      <c r="E24" s="478"/>
      <c r="F24" s="479"/>
      <c r="G24" s="292"/>
      <c r="H24" s="335"/>
      <c r="I24" s="336">
        <f t="shared" si="5"/>
        <v>0</v>
      </c>
      <c r="J24" s="314">
        <v>12200</v>
      </c>
      <c r="K24" s="335">
        <v>-3700</v>
      </c>
      <c r="L24" s="335">
        <f t="shared" si="3"/>
        <v>8500</v>
      </c>
    </row>
    <row r="25" spans="1:12">
      <c r="A25" s="489" t="s">
        <v>718</v>
      </c>
      <c r="B25" s="490"/>
      <c r="C25" s="490"/>
      <c r="D25" s="490"/>
      <c r="E25" s="490"/>
      <c r="F25" s="491"/>
      <c r="G25" s="300">
        <f>G12+G19</f>
        <v>546600</v>
      </c>
      <c r="H25" s="300">
        <f t="shared" ref="H25:I25" si="6">H12+H19</f>
        <v>-34200</v>
      </c>
      <c r="I25" s="311">
        <f t="shared" si="6"/>
        <v>512400</v>
      </c>
      <c r="J25" s="316">
        <f>J12+J19</f>
        <v>546600</v>
      </c>
      <c r="K25" s="300">
        <f t="shared" ref="K25:L25" si="7">K12+K19</f>
        <v>-34200</v>
      </c>
      <c r="L25" s="300">
        <f t="shared" si="7"/>
        <v>512400</v>
      </c>
    </row>
    <row r="26" spans="1:12" ht="6.75" customHeight="1">
      <c r="A26" s="301"/>
      <c r="B26" s="302"/>
      <c r="C26" s="303"/>
      <c r="D26" s="304"/>
      <c r="E26" s="304"/>
      <c r="F26" s="304"/>
      <c r="G26" s="305"/>
      <c r="H26" s="306"/>
    </row>
    <row r="27" spans="1:12" ht="24.75" customHeight="1">
      <c r="J27" s="293" t="s">
        <v>85</v>
      </c>
      <c r="K27" s="293"/>
    </row>
    <row r="28" spans="1:12" ht="25.5" customHeight="1">
      <c r="J28" s="293" t="s">
        <v>719</v>
      </c>
      <c r="K28" s="293"/>
    </row>
  </sheetData>
  <mergeCells count="22">
    <mergeCell ref="A25:F25"/>
    <mergeCell ref="G10:I10"/>
    <mergeCell ref="J10:L10"/>
    <mergeCell ref="A10:A11"/>
    <mergeCell ref="B10:B11"/>
    <mergeCell ref="C10:F11"/>
    <mergeCell ref="C20:F20"/>
    <mergeCell ref="C21:F21"/>
    <mergeCell ref="C22:F22"/>
    <mergeCell ref="C23:F23"/>
    <mergeCell ref="C24:F24"/>
    <mergeCell ref="C15:F15"/>
    <mergeCell ref="C16:F16"/>
    <mergeCell ref="C17:F17"/>
    <mergeCell ref="C18:F18"/>
    <mergeCell ref="C19:F19"/>
    <mergeCell ref="C12:F12"/>
    <mergeCell ref="C13:F13"/>
    <mergeCell ref="C14:F14"/>
    <mergeCell ref="B9:L9"/>
    <mergeCell ref="A6:L6"/>
    <mergeCell ref="A7:L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workbookViewId="0">
      <selection activeCell="B6" sqref="B6:AB6"/>
    </sheetView>
  </sheetViews>
  <sheetFormatPr defaultRowHeight="12"/>
  <cols>
    <col min="1" max="1" width="4.28515625" style="337" customWidth="1"/>
    <col min="2" max="2" width="24.5703125" style="338" customWidth="1"/>
    <col min="3" max="3" width="7.140625" style="339" customWidth="1"/>
    <col min="4" max="4" width="5.5703125" style="339" customWidth="1"/>
    <col min="5" max="5" width="6.140625" style="339" customWidth="1"/>
    <col min="6" max="6" width="5.5703125" style="340" customWidth="1"/>
    <col min="7" max="7" width="5.140625" style="340" customWidth="1"/>
    <col min="8" max="8" width="4.85546875" style="340" customWidth="1"/>
    <col min="9" max="9" width="5.42578125" style="340" customWidth="1"/>
    <col min="10" max="10" width="5.28515625" style="340" customWidth="1"/>
    <col min="11" max="11" width="6.28515625" style="340" customWidth="1"/>
    <col min="12" max="12" width="4.7109375" style="340" customWidth="1"/>
    <col min="13" max="13" width="6.7109375" style="340" customWidth="1"/>
    <col min="14" max="14" width="5.85546875" style="340" customWidth="1"/>
    <col min="15" max="15" width="4.85546875" style="340" customWidth="1"/>
    <col min="16" max="16" width="6.28515625" style="340" customWidth="1"/>
    <col min="17" max="17" width="4.140625" style="340" customWidth="1"/>
    <col min="18" max="18" width="5.5703125" style="340" customWidth="1"/>
    <col min="19" max="19" width="6.7109375" style="340" customWidth="1"/>
    <col min="20" max="20" width="6" style="340" customWidth="1"/>
    <col min="21" max="21" width="5.7109375" style="340" customWidth="1"/>
    <col min="22" max="22" width="5.140625" style="340" customWidth="1"/>
    <col min="23" max="23" width="5.5703125" style="340" customWidth="1"/>
    <col min="24" max="24" width="4.7109375" style="340" customWidth="1"/>
    <col min="25" max="25" width="4.28515625" style="340" customWidth="1"/>
    <col min="26" max="26" width="4.85546875" style="340" customWidth="1"/>
    <col min="27" max="27" width="5" style="340" customWidth="1"/>
    <col min="28" max="28" width="5.28515625" style="340" customWidth="1"/>
    <col min="29" max="29" width="6.140625" style="340" customWidth="1"/>
    <col min="30" max="256" width="9.140625" style="342"/>
    <col min="257" max="257" width="4.28515625" style="342" customWidth="1"/>
    <col min="258" max="258" width="24.5703125" style="342" customWidth="1"/>
    <col min="259" max="259" width="7.7109375" style="342" customWidth="1"/>
    <col min="260" max="260" width="7" style="342" customWidth="1"/>
    <col min="261" max="261" width="9.42578125" style="342" customWidth="1"/>
    <col min="262" max="262" width="8" style="342" customWidth="1"/>
    <col min="263" max="264" width="7.85546875" style="342" customWidth="1"/>
    <col min="265" max="266" width="7" style="342" customWidth="1"/>
    <col min="267" max="267" width="6.85546875" style="342" customWidth="1"/>
    <col min="268" max="268" width="7.7109375" style="342" customWidth="1"/>
    <col min="269" max="269" width="7.85546875" style="342" customWidth="1"/>
    <col min="270" max="270" width="9.28515625" style="342" customWidth="1"/>
    <col min="271" max="271" width="0" style="342" hidden="1" customWidth="1"/>
    <col min="272" max="272" width="8.42578125" style="342" customWidth="1"/>
    <col min="273" max="273" width="5.7109375" style="342" customWidth="1"/>
    <col min="274" max="274" width="7.7109375" style="342" customWidth="1"/>
    <col min="275" max="275" width="8.5703125" style="342" customWidth="1"/>
    <col min="276" max="276" width="8.42578125" style="342" customWidth="1"/>
    <col min="277" max="277" width="9.140625" style="342" customWidth="1"/>
    <col min="278" max="278" width="6" style="342" customWidth="1"/>
    <col min="279" max="279" width="7" style="342" customWidth="1"/>
    <col min="280" max="280" width="0" style="342" hidden="1" customWidth="1"/>
    <col min="281" max="512" width="9.140625" style="342"/>
    <col min="513" max="513" width="4.28515625" style="342" customWidth="1"/>
    <col min="514" max="514" width="24.5703125" style="342" customWidth="1"/>
    <col min="515" max="515" width="7.7109375" style="342" customWidth="1"/>
    <col min="516" max="516" width="7" style="342" customWidth="1"/>
    <col min="517" max="517" width="9.42578125" style="342" customWidth="1"/>
    <col min="518" max="518" width="8" style="342" customWidth="1"/>
    <col min="519" max="520" width="7.85546875" style="342" customWidth="1"/>
    <col min="521" max="522" width="7" style="342" customWidth="1"/>
    <col min="523" max="523" width="6.85546875" style="342" customWidth="1"/>
    <col min="524" max="524" width="7.7109375" style="342" customWidth="1"/>
    <col min="525" max="525" width="7.85546875" style="342" customWidth="1"/>
    <col min="526" max="526" width="9.28515625" style="342" customWidth="1"/>
    <col min="527" max="527" width="0" style="342" hidden="1" customWidth="1"/>
    <col min="528" max="528" width="8.42578125" style="342" customWidth="1"/>
    <col min="529" max="529" width="5.7109375" style="342" customWidth="1"/>
    <col min="530" max="530" width="7.7109375" style="342" customWidth="1"/>
    <col min="531" max="531" width="8.5703125" style="342" customWidth="1"/>
    <col min="532" max="532" width="8.42578125" style="342" customWidth="1"/>
    <col min="533" max="533" width="9.140625" style="342" customWidth="1"/>
    <col min="534" max="534" width="6" style="342" customWidth="1"/>
    <col min="535" max="535" width="7" style="342" customWidth="1"/>
    <col min="536" max="536" width="0" style="342" hidden="1" customWidth="1"/>
    <col min="537" max="768" width="9.140625" style="342"/>
    <col min="769" max="769" width="4.28515625" style="342" customWidth="1"/>
    <col min="770" max="770" width="24.5703125" style="342" customWidth="1"/>
    <col min="771" max="771" width="7.7109375" style="342" customWidth="1"/>
    <col min="772" max="772" width="7" style="342" customWidth="1"/>
    <col min="773" max="773" width="9.42578125" style="342" customWidth="1"/>
    <col min="774" max="774" width="8" style="342" customWidth="1"/>
    <col min="775" max="776" width="7.85546875" style="342" customWidth="1"/>
    <col min="777" max="778" width="7" style="342" customWidth="1"/>
    <col min="779" max="779" width="6.85546875" style="342" customWidth="1"/>
    <col min="780" max="780" width="7.7109375" style="342" customWidth="1"/>
    <col min="781" max="781" width="7.85546875" style="342" customWidth="1"/>
    <col min="782" max="782" width="9.28515625" style="342" customWidth="1"/>
    <col min="783" max="783" width="0" style="342" hidden="1" customWidth="1"/>
    <col min="784" max="784" width="8.42578125" style="342" customWidth="1"/>
    <col min="785" max="785" width="5.7109375" style="342" customWidth="1"/>
    <col min="786" max="786" width="7.7109375" style="342" customWidth="1"/>
    <col min="787" max="787" width="8.5703125" style="342" customWidth="1"/>
    <col min="788" max="788" width="8.42578125" style="342" customWidth="1"/>
    <col min="789" max="789" width="9.140625" style="342" customWidth="1"/>
    <col min="790" max="790" width="6" style="342" customWidth="1"/>
    <col min="791" max="791" width="7" style="342" customWidth="1"/>
    <col min="792" max="792" width="0" style="342" hidden="1" customWidth="1"/>
    <col min="793" max="1024" width="9.140625" style="342"/>
    <col min="1025" max="1025" width="4.28515625" style="342" customWidth="1"/>
    <col min="1026" max="1026" width="24.5703125" style="342" customWidth="1"/>
    <col min="1027" max="1027" width="7.7109375" style="342" customWidth="1"/>
    <col min="1028" max="1028" width="7" style="342" customWidth="1"/>
    <col min="1029" max="1029" width="9.42578125" style="342" customWidth="1"/>
    <col min="1030" max="1030" width="8" style="342" customWidth="1"/>
    <col min="1031" max="1032" width="7.85546875" style="342" customWidth="1"/>
    <col min="1033" max="1034" width="7" style="342" customWidth="1"/>
    <col min="1035" max="1035" width="6.85546875" style="342" customWidth="1"/>
    <col min="1036" max="1036" width="7.7109375" style="342" customWidth="1"/>
    <col min="1037" max="1037" width="7.85546875" style="342" customWidth="1"/>
    <col min="1038" max="1038" width="9.28515625" style="342" customWidth="1"/>
    <col min="1039" max="1039" width="0" style="342" hidden="1" customWidth="1"/>
    <col min="1040" max="1040" width="8.42578125" style="342" customWidth="1"/>
    <col min="1041" max="1041" width="5.7109375" style="342" customWidth="1"/>
    <col min="1042" max="1042" width="7.7109375" style="342" customWidth="1"/>
    <col min="1043" max="1043" width="8.5703125" style="342" customWidth="1"/>
    <col min="1044" max="1044" width="8.42578125" style="342" customWidth="1"/>
    <col min="1045" max="1045" width="9.140625" style="342" customWidth="1"/>
    <col min="1046" max="1046" width="6" style="342" customWidth="1"/>
    <col min="1047" max="1047" width="7" style="342" customWidth="1"/>
    <col min="1048" max="1048" width="0" style="342" hidden="1" customWidth="1"/>
    <col min="1049" max="1280" width="9.140625" style="342"/>
    <col min="1281" max="1281" width="4.28515625" style="342" customWidth="1"/>
    <col min="1282" max="1282" width="24.5703125" style="342" customWidth="1"/>
    <col min="1283" max="1283" width="7.7109375" style="342" customWidth="1"/>
    <col min="1284" max="1284" width="7" style="342" customWidth="1"/>
    <col min="1285" max="1285" width="9.42578125" style="342" customWidth="1"/>
    <col min="1286" max="1286" width="8" style="342" customWidth="1"/>
    <col min="1287" max="1288" width="7.85546875" style="342" customWidth="1"/>
    <col min="1289" max="1290" width="7" style="342" customWidth="1"/>
    <col min="1291" max="1291" width="6.85546875" style="342" customWidth="1"/>
    <col min="1292" max="1292" width="7.7109375" style="342" customWidth="1"/>
    <col min="1293" max="1293" width="7.85546875" style="342" customWidth="1"/>
    <col min="1294" max="1294" width="9.28515625" style="342" customWidth="1"/>
    <col min="1295" max="1295" width="0" style="342" hidden="1" customWidth="1"/>
    <col min="1296" max="1296" width="8.42578125" style="342" customWidth="1"/>
    <col min="1297" max="1297" width="5.7109375" style="342" customWidth="1"/>
    <col min="1298" max="1298" width="7.7109375" style="342" customWidth="1"/>
    <col min="1299" max="1299" width="8.5703125" style="342" customWidth="1"/>
    <col min="1300" max="1300" width="8.42578125" style="342" customWidth="1"/>
    <col min="1301" max="1301" width="9.140625" style="342" customWidth="1"/>
    <col min="1302" max="1302" width="6" style="342" customWidth="1"/>
    <col min="1303" max="1303" width="7" style="342" customWidth="1"/>
    <col min="1304" max="1304" width="0" style="342" hidden="1" customWidth="1"/>
    <col min="1305" max="1536" width="9.140625" style="342"/>
    <col min="1537" max="1537" width="4.28515625" style="342" customWidth="1"/>
    <col min="1538" max="1538" width="24.5703125" style="342" customWidth="1"/>
    <col min="1539" max="1539" width="7.7109375" style="342" customWidth="1"/>
    <col min="1540" max="1540" width="7" style="342" customWidth="1"/>
    <col min="1541" max="1541" width="9.42578125" style="342" customWidth="1"/>
    <col min="1542" max="1542" width="8" style="342" customWidth="1"/>
    <col min="1543" max="1544" width="7.85546875" style="342" customWidth="1"/>
    <col min="1545" max="1546" width="7" style="342" customWidth="1"/>
    <col min="1547" max="1547" width="6.85546875" style="342" customWidth="1"/>
    <col min="1548" max="1548" width="7.7109375" style="342" customWidth="1"/>
    <col min="1549" max="1549" width="7.85546875" style="342" customWidth="1"/>
    <col min="1550" max="1550" width="9.28515625" style="342" customWidth="1"/>
    <col min="1551" max="1551" width="0" style="342" hidden="1" customWidth="1"/>
    <col min="1552" max="1552" width="8.42578125" style="342" customWidth="1"/>
    <col min="1553" max="1553" width="5.7109375" style="342" customWidth="1"/>
    <col min="1554" max="1554" width="7.7109375" style="342" customWidth="1"/>
    <col min="1555" max="1555" width="8.5703125" style="342" customWidth="1"/>
    <col min="1556" max="1556" width="8.42578125" style="342" customWidth="1"/>
    <col min="1557" max="1557" width="9.140625" style="342" customWidth="1"/>
    <col min="1558" max="1558" width="6" style="342" customWidth="1"/>
    <col min="1559" max="1559" width="7" style="342" customWidth="1"/>
    <col min="1560" max="1560" width="0" style="342" hidden="1" customWidth="1"/>
    <col min="1561" max="1792" width="9.140625" style="342"/>
    <col min="1793" max="1793" width="4.28515625" style="342" customWidth="1"/>
    <col min="1794" max="1794" width="24.5703125" style="342" customWidth="1"/>
    <col min="1795" max="1795" width="7.7109375" style="342" customWidth="1"/>
    <col min="1796" max="1796" width="7" style="342" customWidth="1"/>
    <col min="1797" max="1797" width="9.42578125" style="342" customWidth="1"/>
    <col min="1798" max="1798" width="8" style="342" customWidth="1"/>
    <col min="1799" max="1800" width="7.85546875" style="342" customWidth="1"/>
    <col min="1801" max="1802" width="7" style="342" customWidth="1"/>
    <col min="1803" max="1803" width="6.85546875" style="342" customWidth="1"/>
    <col min="1804" max="1804" width="7.7109375" style="342" customWidth="1"/>
    <col min="1805" max="1805" width="7.85546875" style="342" customWidth="1"/>
    <col min="1806" max="1806" width="9.28515625" style="342" customWidth="1"/>
    <col min="1807" max="1807" width="0" style="342" hidden="1" customWidth="1"/>
    <col min="1808" max="1808" width="8.42578125" style="342" customWidth="1"/>
    <col min="1809" max="1809" width="5.7109375" style="342" customWidth="1"/>
    <col min="1810" max="1810" width="7.7109375" style="342" customWidth="1"/>
    <col min="1811" max="1811" width="8.5703125" style="342" customWidth="1"/>
    <col min="1812" max="1812" width="8.42578125" style="342" customWidth="1"/>
    <col min="1813" max="1813" width="9.140625" style="342" customWidth="1"/>
    <col min="1814" max="1814" width="6" style="342" customWidth="1"/>
    <col min="1815" max="1815" width="7" style="342" customWidth="1"/>
    <col min="1816" max="1816" width="0" style="342" hidden="1" customWidth="1"/>
    <col min="1817" max="2048" width="9.140625" style="342"/>
    <col min="2049" max="2049" width="4.28515625" style="342" customWidth="1"/>
    <col min="2050" max="2050" width="24.5703125" style="342" customWidth="1"/>
    <col min="2051" max="2051" width="7.7109375" style="342" customWidth="1"/>
    <col min="2052" max="2052" width="7" style="342" customWidth="1"/>
    <col min="2053" max="2053" width="9.42578125" style="342" customWidth="1"/>
    <col min="2054" max="2054" width="8" style="342" customWidth="1"/>
    <col min="2055" max="2056" width="7.85546875" style="342" customWidth="1"/>
    <col min="2057" max="2058" width="7" style="342" customWidth="1"/>
    <col min="2059" max="2059" width="6.85546875" style="342" customWidth="1"/>
    <col min="2060" max="2060" width="7.7109375" style="342" customWidth="1"/>
    <col min="2061" max="2061" width="7.85546875" style="342" customWidth="1"/>
    <col min="2062" max="2062" width="9.28515625" style="342" customWidth="1"/>
    <col min="2063" max="2063" width="0" style="342" hidden="1" customWidth="1"/>
    <col min="2064" max="2064" width="8.42578125" style="342" customWidth="1"/>
    <col min="2065" max="2065" width="5.7109375" style="342" customWidth="1"/>
    <col min="2066" max="2066" width="7.7109375" style="342" customWidth="1"/>
    <col min="2067" max="2067" width="8.5703125" style="342" customWidth="1"/>
    <col min="2068" max="2068" width="8.42578125" style="342" customWidth="1"/>
    <col min="2069" max="2069" width="9.140625" style="342" customWidth="1"/>
    <col min="2070" max="2070" width="6" style="342" customWidth="1"/>
    <col min="2071" max="2071" width="7" style="342" customWidth="1"/>
    <col min="2072" max="2072" width="0" style="342" hidden="1" customWidth="1"/>
    <col min="2073" max="2304" width="9.140625" style="342"/>
    <col min="2305" max="2305" width="4.28515625" style="342" customWidth="1"/>
    <col min="2306" max="2306" width="24.5703125" style="342" customWidth="1"/>
    <col min="2307" max="2307" width="7.7109375" style="342" customWidth="1"/>
    <col min="2308" max="2308" width="7" style="342" customWidth="1"/>
    <col min="2309" max="2309" width="9.42578125" style="342" customWidth="1"/>
    <col min="2310" max="2310" width="8" style="342" customWidth="1"/>
    <col min="2311" max="2312" width="7.85546875" style="342" customWidth="1"/>
    <col min="2313" max="2314" width="7" style="342" customWidth="1"/>
    <col min="2315" max="2315" width="6.85546875" style="342" customWidth="1"/>
    <col min="2316" max="2316" width="7.7109375" style="342" customWidth="1"/>
    <col min="2317" max="2317" width="7.85546875" style="342" customWidth="1"/>
    <col min="2318" max="2318" width="9.28515625" style="342" customWidth="1"/>
    <col min="2319" max="2319" width="0" style="342" hidden="1" customWidth="1"/>
    <col min="2320" max="2320" width="8.42578125" style="342" customWidth="1"/>
    <col min="2321" max="2321" width="5.7109375" style="342" customWidth="1"/>
    <col min="2322" max="2322" width="7.7109375" style="342" customWidth="1"/>
    <col min="2323" max="2323" width="8.5703125" style="342" customWidth="1"/>
    <col min="2324" max="2324" width="8.42578125" style="342" customWidth="1"/>
    <col min="2325" max="2325" width="9.140625" style="342" customWidth="1"/>
    <col min="2326" max="2326" width="6" style="342" customWidth="1"/>
    <col min="2327" max="2327" width="7" style="342" customWidth="1"/>
    <col min="2328" max="2328" width="0" style="342" hidden="1" customWidth="1"/>
    <col min="2329" max="2560" width="9.140625" style="342"/>
    <col min="2561" max="2561" width="4.28515625" style="342" customWidth="1"/>
    <col min="2562" max="2562" width="24.5703125" style="342" customWidth="1"/>
    <col min="2563" max="2563" width="7.7109375" style="342" customWidth="1"/>
    <col min="2564" max="2564" width="7" style="342" customWidth="1"/>
    <col min="2565" max="2565" width="9.42578125" style="342" customWidth="1"/>
    <col min="2566" max="2566" width="8" style="342" customWidth="1"/>
    <col min="2567" max="2568" width="7.85546875" style="342" customWidth="1"/>
    <col min="2569" max="2570" width="7" style="342" customWidth="1"/>
    <col min="2571" max="2571" width="6.85546875" style="342" customWidth="1"/>
    <col min="2572" max="2572" width="7.7109375" style="342" customWidth="1"/>
    <col min="2573" max="2573" width="7.85546875" style="342" customWidth="1"/>
    <col min="2574" max="2574" width="9.28515625" style="342" customWidth="1"/>
    <col min="2575" max="2575" width="0" style="342" hidden="1" customWidth="1"/>
    <col min="2576" max="2576" width="8.42578125" style="342" customWidth="1"/>
    <col min="2577" max="2577" width="5.7109375" style="342" customWidth="1"/>
    <col min="2578" max="2578" width="7.7109375" style="342" customWidth="1"/>
    <col min="2579" max="2579" width="8.5703125" style="342" customWidth="1"/>
    <col min="2580" max="2580" width="8.42578125" style="342" customWidth="1"/>
    <col min="2581" max="2581" width="9.140625" style="342" customWidth="1"/>
    <col min="2582" max="2582" width="6" style="342" customWidth="1"/>
    <col min="2583" max="2583" width="7" style="342" customWidth="1"/>
    <col min="2584" max="2584" width="0" style="342" hidden="1" customWidth="1"/>
    <col min="2585" max="2816" width="9.140625" style="342"/>
    <col min="2817" max="2817" width="4.28515625" style="342" customWidth="1"/>
    <col min="2818" max="2818" width="24.5703125" style="342" customWidth="1"/>
    <col min="2819" max="2819" width="7.7109375" style="342" customWidth="1"/>
    <col min="2820" max="2820" width="7" style="342" customWidth="1"/>
    <col min="2821" max="2821" width="9.42578125" style="342" customWidth="1"/>
    <col min="2822" max="2822" width="8" style="342" customWidth="1"/>
    <col min="2823" max="2824" width="7.85546875" style="342" customWidth="1"/>
    <col min="2825" max="2826" width="7" style="342" customWidth="1"/>
    <col min="2827" max="2827" width="6.85546875" style="342" customWidth="1"/>
    <col min="2828" max="2828" width="7.7109375" style="342" customWidth="1"/>
    <col min="2829" max="2829" width="7.85546875" style="342" customWidth="1"/>
    <col min="2830" max="2830" width="9.28515625" style="342" customWidth="1"/>
    <col min="2831" max="2831" width="0" style="342" hidden="1" customWidth="1"/>
    <col min="2832" max="2832" width="8.42578125" style="342" customWidth="1"/>
    <col min="2833" max="2833" width="5.7109375" style="342" customWidth="1"/>
    <col min="2834" max="2834" width="7.7109375" style="342" customWidth="1"/>
    <col min="2835" max="2835" width="8.5703125" style="342" customWidth="1"/>
    <col min="2836" max="2836" width="8.42578125" style="342" customWidth="1"/>
    <col min="2837" max="2837" width="9.140625" style="342" customWidth="1"/>
    <col min="2838" max="2838" width="6" style="342" customWidth="1"/>
    <col min="2839" max="2839" width="7" style="342" customWidth="1"/>
    <col min="2840" max="2840" width="0" style="342" hidden="1" customWidth="1"/>
    <col min="2841" max="3072" width="9.140625" style="342"/>
    <col min="3073" max="3073" width="4.28515625" style="342" customWidth="1"/>
    <col min="3074" max="3074" width="24.5703125" style="342" customWidth="1"/>
    <col min="3075" max="3075" width="7.7109375" style="342" customWidth="1"/>
    <col min="3076" max="3076" width="7" style="342" customWidth="1"/>
    <col min="3077" max="3077" width="9.42578125" style="342" customWidth="1"/>
    <col min="3078" max="3078" width="8" style="342" customWidth="1"/>
    <col min="3079" max="3080" width="7.85546875" style="342" customWidth="1"/>
    <col min="3081" max="3082" width="7" style="342" customWidth="1"/>
    <col min="3083" max="3083" width="6.85546875" style="342" customWidth="1"/>
    <col min="3084" max="3084" width="7.7109375" style="342" customWidth="1"/>
    <col min="3085" max="3085" width="7.85546875" style="342" customWidth="1"/>
    <col min="3086" max="3086" width="9.28515625" style="342" customWidth="1"/>
    <col min="3087" max="3087" width="0" style="342" hidden="1" customWidth="1"/>
    <col min="3088" max="3088" width="8.42578125" style="342" customWidth="1"/>
    <col min="3089" max="3089" width="5.7109375" style="342" customWidth="1"/>
    <col min="3090" max="3090" width="7.7109375" style="342" customWidth="1"/>
    <col min="3091" max="3091" width="8.5703125" style="342" customWidth="1"/>
    <col min="3092" max="3092" width="8.42578125" style="342" customWidth="1"/>
    <col min="3093" max="3093" width="9.140625" style="342" customWidth="1"/>
    <col min="3094" max="3094" width="6" style="342" customWidth="1"/>
    <col min="3095" max="3095" width="7" style="342" customWidth="1"/>
    <col min="3096" max="3096" width="0" style="342" hidden="1" customWidth="1"/>
    <col min="3097" max="3328" width="9.140625" style="342"/>
    <col min="3329" max="3329" width="4.28515625" style="342" customWidth="1"/>
    <col min="3330" max="3330" width="24.5703125" style="342" customWidth="1"/>
    <col min="3331" max="3331" width="7.7109375" style="342" customWidth="1"/>
    <col min="3332" max="3332" width="7" style="342" customWidth="1"/>
    <col min="3333" max="3333" width="9.42578125" style="342" customWidth="1"/>
    <col min="3334" max="3334" width="8" style="342" customWidth="1"/>
    <col min="3335" max="3336" width="7.85546875" style="342" customWidth="1"/>
    <col min="3337" max="3338" width="7" style="342" customWidth="1"/>
    <col min="3339" max="3339" width="6.85546875" style="342" customWidth="1"/>
    <col min="3340" max="3340" width="7.7109375" style="342" customWidth="1"/>
    <col min="3341" max="3341" width="7.85546875" style="342" customWidth="1"/>
    <col min="3342" max="3342" width="9.28515625" style="342" customWidth="1"/>
    <col min="3343" max="3343" width="0" style="342" hidden="1" customWidth="1"/>
    <col min="3344" max="3344" width="8.42578125" style="342" customWidth="1"/>
    <col min="3345" max="3345" width="5.7109375" style="342" customWidth="1"/>
    <col min="3346" max="3346" width="7.7109375" style="342" customWidth="1"/>
    <col min="3347" max="3347" width="8.5703125" style="342" customWidth="1"/>
    <col min="3348" max="3348" width="8.42578125" style="342" customWidth="1"/>
    <col min="3349" max="3349" width="9.140625" style="342" customWidth="1"/>
    <col min="3350" max="3350" width="6" style="342" customWidth="1"/>
    <col min="3351" max="3351" width="7" style="342" customWidth="1"/>
    <col min="3352" max="3352" width="0" style="342" hidden="1" customWidth="1"/>
    <col min="3353" max="3584" width="9.140625" style="342"/>
    <col min="3585" max="3585" width="4.28515625" style="342" customWidth="1"/>
    <col min="3586" max="3586" width="24.5703125" style="342" customWidth="1"/>
    <col min="3587" max="3587" width="7.7109375" style="342" customWidth="1"/>
    <col min="3588" max="3588" width="7" style="342" customWidth="1"/>
    <col min="3589" max="3589" width="9.42578125" style="342" customWidth="1"/>
    <col min="3590" max="3590" width="8" style="342" customWidth="1"/>
    <col min="3591" max="3592" width="7.85546875" style="342" customWidth="1"/>
    <col min="3593" max="3594" width="7" style="342" customWidth="1"/>
    <col min="3595" max="3595" width="6.85546875" style="342" customWidth="1"/>
    <col min="3596" max="3596" width="7.7109375" style="342" customWidth="1"/>
    <col min="3597" max="3597" width="7.85546875" style="342" customWidth="1"/>
    <col min="3598" max="3598" width="9.28515625" style="342" customWidth="1"/>
    <col min="3599" max="3599" width="0" style="342" hidden="1" customWidth="1"/>
    <col min="3600" max="3600" width="8.42578125" style="342" customWidth="1"/>
    <col min="3601" max="3601" width="5.7109375" style="342" customWidth="1"/>
    <col min="3602" max="3602" width="7.7109375" style="342" customWidth="1"/>
    <col min="3603" max="3603" width="8.5703125" style="342" customWidth="1"/>
    <col min="3604" max="3604" width="8.42578125" style="342" customWidth="1"/>
    <col min="3605" max="3605" width="9.140625" style="342" customWidth="1"/>
    <col min="3606" max="3606" width="6" style="342" customWidth="1"/>
    <col min="3607" max="3607" width="7" style="342" customWidth="1"/>
    <col min="3608" max="3608" width="0" style="342" hidden="1" customWidth="1"/>
    <col min="3609" max="3840" width="9.140625" style="342"/>
    <col min="3841" max="3841" width="4.28515625" style="342" customWidth="1"/>
    <col min="3842" max="3842" width="24.5703125" style="342" customWidth="1"/>
    <col min="3843" max="3843" width="7.7109375" style="342" customWidth="1"/>
    <col min="3844" max="3844" width="7" style="342" customWidth="1"/>
    <col min="3845" max="3845" width="9.42578125" style="342" customWidth="1"/>
    <col min="3846" max="3846" width="8" style="342" customWidth="1"/>
    <col min="3847" max="3848" width="7.85546875" style="342" customWidth="1"/>
    <col min="3849" max="3850" width="7" style="342" customWidth="1"/>
    <col min="3851" max="3851" width="6.85546875" style="342" customWidth="1"/>
    <col min="3852" max="3852" width="7.7109375" style="342" customWidth="1"/>
    <col min="3853" max="3853" width="7.85546875" style="342" customWidth="1"/>
    <col min="3854" max="3854" width="9.28515625" style="342" customWidth="1"/>
    <col min="3855" max="3855" width="0" style="342" hidden="1" customWidth="1"/>
    <col min="3856" max="3856" width="8.42578125" style="342" customWidth="1"/>
    <col min="3857" max="3857" width="5.7109375" style="342" customWidth="1"/>
    <col min="3858" max="3858" width="7.7109375" style="342" customWidth="1"/>
    <col min="3859" max="3859" width="8.5703125" style="342" customWidth="1"/>
    <col min="3860" max="3860" width="8.42578125" style="342" customWidth="1"/>
    <col min="3861" max="3861" width="9.140625" style="342" customWidth="1"/>
    <col min="3862" max="3862" width="6" style="342" customWidth="1"/>
    <col min="3863" max="3863" width="7" style="342" customWidth="1"/>
    <col min="3864" max="3864" width="0" style="342" hidden="1" customWidth="1"/>
    <col min="3865" max="4096" width="9.140625" style="342"/>
    <col min="4097" max="4097" width="4.28515625" style="342" customWidth="1"/>
    <col min="4098" max="4098" width="24.5703125" style="342" customWidth="1"/>
    <col min="4099" max="4099" width="7.7109375" style="342" customWidth="1"/>
    <col min="4100" max="4100" width="7" style="342" customWidth="1"/>
    <col min="4101" max="4101" width="9.42578125" style="342" customWidth="1"/>
    <col min="4102" max="4102" width="8" style="342" customWidth="1"/>
    <col min="4103" max="4104" width="7.85546875" style="342" customWidth="1"/>
    <col min="4105" max="4106" width="7" style="342" customWidth="1"/>
    <col min="4107" max="4107" width="6.85546875" style="342" customWidth="1"/>
    <col min="4108" max="4108" width="7.7109375" style="342" customWidth="1"/>
    <col min="4109" max="4109" width="7.85546875" style="342" customWidth="1"/>
    <col min="4110" max="4110" width="9.28515625" style="342" customWidth="1"/>
    <col min="4111" max="4111" width="0" style="342" hidden="1" customWidth="1"/>
    <col min="4112" max="4112" width="8.42578125" style="342" customWidth="1"/>
    <col min="4113" max="4113" width="5.7109375" style="342" customWidth="1"/>
    <col min="4114" max="4114" width="7.7109375" style="342" customWidth="1"/>
    <col min="4115" max="4115" width="8.5703125" style="342" customWidth="1"/>
    <col min="4116" max="4116" width="8.42578125" style="342" customWidth="1"/>
    <col min="4117" max="4117" width="9.140625" style="342" customWidth="1"/>
    <col min="4118" max="4118" width="6" style="342" customWidth="1"/>
    <col min="4119" max="4119" width="7" style="342" customWidth="1"/>
    <col min="4120" max="4120" width="0" style="342" hidden="1" customWidth="1"/>
    <col min="4121" max="4352" width="9.140625" style="342"/>
    <col min="4353" max="4353" width="4.28515625" style="342" customWidth="1"/>
    <col min="4354" max="4354" width="24.5703125" style="342" customWidth="1"/>
    <col min="4355" max="4355" width="7.7109375" style="342" customWidth="1"/>
    <col min="4356" max="4356" width="7" style="342" customWidth="1"/>
    <col min="4357" max="4357" width="9.42578125" style="342" customWidth="1"/>
    <col min="4358" max="4358" width="8" style="342" customWidth="1"/>
    <col min="4359" max="4360" width="7.85546875" style="342" customWidth="1"/>
    <col min="4361" max="4362" width="7" style="342" customWidth="1"/>
    <col min="4363" max="4363" width="6.85546875" style="342" customWidth="1"/>
    <col min="4364" max="4364" width="7.7109375" style="342" customWidth="1"/>
    <col min="4365" max="4365" width="7.85546875" style="342" customWidth="1"/>
    <col min="4366" max="4366" width="9.28515625" style="342" customWidth="1"/>
    <col min="4367" max="4367" width="0" style="342" hidden="1" customWidth="1"/>
    <col min="4368" max="4368" width="8.42578125" style="342" customWidth="1"/>
    <col min="4369" max="4369" width="5.7109375" style="342" customWidth="1"/>
    <col min="4370" max="4370" width="7.7109375" style="342" customWidth="1"/>
    <col min="4371" max="4371" width="8.5703125" style="342" customWidth="1"/>
    <col min="4372" max="4372" width="8.42578125" style="342" customWidth="1"/>
    <col min="4373" max="4373" width="9.140625" style="342" customWidth="1"/>
    <col min="4374" max="4374" width="6" style="342" customWidth="1"/>
    <col min="4375" max="4375" width="7" style="342" customWidth="1"/>
    <col min="4376" max="4376" width="0" style="342" hidden="1" customWidth="1"/>
    <col min="4377" max="4608" width="9.140625" style="342"/>
    <col min="4609" max="4609" width="4.28515625" style="342" customWidth="1"/>
    <col min="4610" max="4610" width="24.5703125" style="342" customWidth="1"/>
    <col min="4611" max="4611" width="7.7109375" style="342" customWidth="1"/>
    <col min="4612" max="4612" width="7" style="342" customWidth="1"/>
    <col min="4613" max="4613" width="9.42578125" style="342" customWidth="1"/>
    <col min="4614" max="4614" width="8" style="342" customWidth="1"/>
    <col min="4615" max="4616" width="7.85546875" style="342" customWidth="1"/>
    <col min="4617" max="4618" width="7" style="342" customWidth="1"/>
    <col min="4619" max="4619" width="6.85546875" style="342" customWidth="1"/>
    <col min="4620" max="4620" width="7.7109375" style="342" customWidth="1"/>
    <col min="4621" max="4621" width="7.85546875" style="342" customWidth="1"/>
    <col min="4622" max="4622" width="9.28515625" style="342" customWidth="1"/>
    <col min="4623" max="4623" width="0" style="342" hidden="1" customWidth="1"/>
    <col min="4624" max="4624" width="8.42578125" style="342" customWidth="1"/>
    <col min="4625" max="4625" width="5.7109375" style="342" customWidth="1"/>
    <col min="4626" max="4626" width="7.7109375" style="342" customWidth="1"/>
    <col min="4627" max="4627" width="8.5703125" style="342" customWidth="1"/>
    <col min="4628" max="4628" width="8.42578125" style="342" customWidth="1"/>
    <col min="4629" max="4629" width="9.140625" style="342" customWidth="1"/>
    <col min="4630" max="4630" width="6" style="342" customWidth="1"/>
    <col min="4631" max="4631" width="7" style="342" customWidth="1"/>
    <col min="4632" max="4632" width="0" style="342" hidden="1" customWidth="1"/>
    <col min="4633" max="4864" width="9.140625" style="342"/>
    <col min="4865" max="4865" width="4.28515625" style="342" customWidth="1"/>
    <col min="4866" max="4866" width="24.5703125" style="342" customWidth="1"/>
    <col min="4867" max="4867" width="7.7109375" style="342" customWidth="1"/>
    <col min="4868" max="4868" width="7" style="342" customWidth="1"/>
    <col min="4869" max="4869" width="9.42578125" style="342" customWidth="1"/>
    <col min="4870" max="4870" width="8" style="342" customWidth="1"/>
    <col min="4871" max="4872" width="7.85546875" style="342" customWidth="1"/>
    <col min="4873" max="4874" width="7" style="342" customWidth="1"/>
    <col min="4875" max="4875" width="6.85546875" style="342" customWidth="1"/>
    <col min="4876" max="4876" width="7.7109375" style="342" customWidth="1"/>
    <col min="4877" max="4877" width="7.85546875" style="342" customWidth="1"/>
    <col min="4878" max="4878" width="9.28515625" style="342" customWidth="1"/>
    <col min="4879" max="4879" width="0" style="342" hidden="1" customWidth="1"/>
    <col min="4880" max="4880" width="8.42578125" style="342" customWidth="1"/>
    <col min="4881" max="4881" width="5.7109375" style="342" customWidth="1"/>
    <col min="4882" max="4882" width="7.7109375" style="342" customWidth="1"/>
    <col min="4883" max="4883" width="8.5703125" style="342" customWidth="1"/>
    <col min="4884" max="4884" width="8.42578125" style="342" customWidth="1"/>
    <col min="4885" max="4885" width="9.140625" style="342" customWidth="1"/>
    <col min="4886" max="4886" width="6" style="342" customWidth="1"/>
    <col min="4887" max="4887" width="7" style="342" customWidth="1"/>
    <col min="4888" max="4888" width="0" style="342" hidden="1" customWidth="1"/>
    <col min="4889" max="5120" width="9.140625" style="342"/>
    <col min="5121" max="5121" width="4.28515625" style="342" customWidth="1"/>
    <col min="5122" max="5122" width="24.5703125" style="342" customWidth="1"/>
    <col min="5123" max="5123" width="7.7109375" style="342" customWidth="1"/>
    <col min="5124" max="5124" width="7" style="342" customWidth="1"/>
    <col min="5125" max="5125" width="9.42578125" style="342" customWidth="1"/>
    <col min="5126" max="5126" width="8" style="342" customWidth="1"/>
    <col min="5127" max="5128" width="7.85546875" style="342" customWidth="1"/>
    <col min="5129" max="5130" width="7" style="342" customWidth="1"/>
    <col min="5131" max="5131" width="6.85546875" style="342" customWidth="1"/>
    <col min="5132" max="5132" width="7.7109375" style="342" customWidth="1"/>
    <col min="5133" max="5133" width="7.85546875" style="342" customWidth="1"/>
    <col min="5134" max="5134" width="9.28515625" style="342" customWidth="1"/>
    <col min="5135" max="5135" width="0" style="342" hidden="1" customWidth="1"/>
    <col min="5136" max="5136" width="8.42578125" style="342" customWidth="1"/>
    <col min="5137" max="5137" width="5.7109375" style="342" customWidth="1"/>
    <col min="5138" max="5138" width="7.7109375" style="342" customWidth="1"/>
    <col min="5139" max="5139" width="8.5703125" style="342" customWidth="1"/>
    <col min="5140" max="5140" width="8.42578125" style="342" customWidth="1"/>
    <col min="5141" max="5141" width="9.140625" style="342" customWidth="1"/>
    <col min="5142" max="5142" width="6" style="342" customWidth="1"/>
    <col min="5143" max="5143" width="7" style="342" customWidth="1"/>
    <col min="5144" max="5144" width="0" style="342" hidden="1" customWidth="1"/>
    <col min="5145" max="5376" width="9.140625" style="342"/>
    <col min="5377" max="5377" width="4.28515625" style="342" customWidth="1"/>
    <col min="5378" max="5378" width="24.5703125" style="342" customWidth="1"/>
    <col min="5379" max="5379" width="7.7109375" style="342" customWidth="1"/>
    <col min="5380" max="5380" width="7" style="342" customWidth="1"/>
    <col min="5381" max="5381" width="9.42578125" style="342" customWidth="1"/>
    <col min="5382" max="5382" width="8" style="342" customWidth="1"/>
    <col min="5383" max="5384" width="7.85546875" style="342" customWidth="1"/>
    <col min="5385" max="5386" width="7" style="342" customWidth="1"/>
    <col min="5387" max="5387" width="6.85546875" style="342" customWidth="1"/>
    <col min="5388" max="5388" width="7.7109375" style="342" customWidth="1"/>
    <col min="5389" max="5389" width="7.85546875" style="342" customWidth="1"/>
    <col min="5390" max="5390" width="9.28515625" style="342" customWidth="1"/>
    <col min="5391" max="5391" width="0" style="342" hidden="1" customWidth="1"/>
    <col min="5392" max="5392" width="8.42578125" style="342" customWidth="1"/>
    <col min="5393" max="5393" width="5.7109375" style="342" customWidth="1"/>
    <col min="5394" max="5394" width="7.7109375" style="342" customWidth="1"/>
    <col min="5395" max="5395" width="8.5703125" style="342" customWidth="1"/>
    <col min="5396" max="5396" width="8.42578125" style="342" customWidth="1"/>
    <col min="5397" max="5397" width="9.140625" style="342" customWidth="1"/>
    <col min="5398" max="5398" width="6" style="342" customWidth="1"/>
    <col min="5399" max="5399" width="7" style="342" customWidth="1"/>
    <col min="5400" max="5400" width="0" style="342" hidden="1" customWidth="1"/>
    <col min="5401" max="5632" width="9.140625" style="342"/>
    <col min="5633" max="5633" width="4.28515625" style="342" customWidth="1"/>
    <col min="5634" max="5634" width="24.5703125" style="342" customWidth="1"/>
    <col min="5635" max="5635" width="7.7109375" style="342" customWidth="1"/>
    <col min="5636" max="5636" width="7" style="342" customWidth="1"/>
    <col min="5637" max="5637" width="9.42578125" style="342" customWidth="1"/>
    <col min="5638" max="5638" width="8" style="342" customWidth="1"/>
    <col min="5639" max="5640" width="7.85546875" style="342" customWidth="1"/>
    <col min="5641" max="5642" width="7" style="342" customWidth="1"/>
    <col min="5643" max="5643" width="6.85546875" style="342" customWidth="1"/>
    <col min="5644" max="5644" width="7.7109375" style="342" customWidth="1"/>
    <col min="5645" max="5645" width="7.85546875" style="342" customWidth="1"/>
    <col min="5646" max="5646" width="9.28515625" style="342" customWidth="1"/>
    <col min="5647" max="5647" width="0" style="342" hidden="1" customWidth="1"/>
    <col min="5648" max="5648" width="8.42578125" style="342" customWidth="1"/>
    <col min="5649" max="5649" width="5.7109375" style="342" customWidth="1"/>
    <col min="5650" max="5650" width="7.7109375" style="342" customWidth="1"/>
    <col min="5651" max="5651" width="8.5703125" style="342" customWidth="1"/>
    <col min="5652" max="5652" width="8.42578125" style="342" customWidth="1"/>
    <col min="5653" max="5653" width="9.140625" style="342" customWidth="1"/>
    <col min="5654" max="5654" width="6" style="342" customWidth="1"/>
    <col min="5655" max="5655" width="7" style="342" customWidth="1"/>
    <col min="5656" max="5656" width="0" style="342" hidden="1" customWidth="1"/>
    <col min="5657" max="5888" width="9.140625" style="342"/>
    <col min="5889" max="5889" width="4.28515625" style="342" customWidth="1"/>
    <col min="5890" max="5890" width="24.5703125" style="342" customWidth="1"/>
    <col min="5891" max="5891" width="7.7109375" style="342" customWidth="1"/>
    <col min="5892" max="5892" width="7" style="342" customWidth="1"/>
    <col min="5893" max="5893" width="9.42578125" style="342" customWidth="1"/>
    <col min="5894" max="5894" width="8" style="342" customWidth="1"/>
    <col min="5895" max="5896" width="7.85546875" style="342" customWidth="1"/>
    <col min="5897" max="5898" width="7" style="342" customWidth="1"/>
    <col min="5899" max="5899" width="6.85546875" style="342" customWidth="1"/>
    <col min="5900" max="5900" width="7.7109375" style="342" customWidth="1"/>
    <col min="5901" max="5901" width="7.85546875" style="342" customWidth="1"/>
    <col min="5902" max="5902" width="9.28515625" style="342" customWidth="1"/>
    <col min="5903" max="5903" width="0" style="342" hidden="1" customWidth="1"/>
    <col min="5904" max="5904" width="8.42578125" style="342" customWidth="1"/>
    <col min="5905" max="5905" width="5.7109375" style="342" customWidth="1"/>
    <col min="5906" max="5906" width="7.7109375" style="342" customWidth="1"/>
    <col min="5907" max="5907" width="8.5703125" style="342" customWidth="1"/>
    <col min="5908" max="5908" width="8.42578125" style="342" customWidth="1"/>
    <col min="5909" max="5909" width="9.140625" style="342" customWidth="1"/>
    <col min="5910" max="5910" width="6" style="342" customWidth="1"/>
    <col min="5911" max="5911" width="7" style="342" customWidth="1"/>
    <col min="5912" max="5912" width="0" style="342" hidden="1" customWidth="1"/>
    <col min="5913" max="6144" width="9.140625" style="342"/>
    <col min="6145" max="6145" width="4.28515625" style="342" customWidth="1"/>
    <col min="6146" max="6146" width="24.5703125" style="342" customWidth="1"/>
    <col min="6147" max="6147" width="7.7109375" style="342" customWidth="1"/>
    <col min="6148" max="6148" width="7" style="342" customWidth="1"/>
    <col min="6149" max="6149" width="9.42578125" style="342" customWidth="1"/>
    <col min="6150" max="6150" width="8" style="342" customWidth="1"/>
    <col min="6151" max="6152" width="7.85546875" style="342" customWidth="1"/>
    <col min="6153" max="6154" width="7" style="342" customWidth="1"/>
    <col min="6155" max="6155" width="6.85546875" style="342" customWidth="1"/>
    <col min="6156" max="6156" width="7.7109375" style="342" customWidth="1"/>
    <col min="6157" max="6157" width="7.85546875" style="342" customWidth="1"/>
    <col min="6158" max="6158" width="9.28515625" style="342" customWidth="1"/>
    <col min="6159" max="6159" width="0" style="342" hidden="1" customWidth="1"/>
    <col min="6160" max="6160" width="8.42578125" style="342" customWidth="1"/>
    <col min="6161" max="6161" width="5.7109375" style="342" customWidth="1"/>
    <col min="6162" max="6162" width="7.7109375" style="342" customWidth="1"/>
    <col min="6163" max="6163" width="8.5703125" style="342" customWidth="1"/>
    <col min="6164" max="6164" width="8.42578125" style="342" customWidth="1"/>
    <col min="6165" max="6165" width="9.140625" style="342" customWidth="1"/>
    <col min="6166" max="6166" width="6" style="342" customWidth="1"/>
    <col min="6167" max="6167" width="7" style="342" customWidth="1"/>
    <col min="6168" max="6168" width="0" style="342" hidden="1" customWidth="1"/>
    <col min="6169" max="6400" width="9.140625" style="342"/>
    <col min="6401" max="6401" width="4.28515625" style="342" customWidth="1"/>
    <col min="6402" max="6402" width="24.5703125" style="342" customWidth="1"/>
    <col min="6403" max="6403" width="7.7109375" style="342" customWidth="1"/>
    <col min="6404" max="6404" width="7" style="342" customWidth="1"/>
    <col min="6405" max="6405" width="9.42578125" style="342" customWidth="1"/>
    <col min="6406" max="6406" width="8" style="342" customWidth="1"/>
    <col min="6407" max="6408" width="7.85546875" style="342" customWidth="1"/>
    <col min="6409" max="6410" width="7" style="342" customWidth="1"/>
    <col min="6411" max="6411" width="6.85546875" style="342" customWidth="1"/>
    <col min="6412" max="6412" width="7.7109375" style="342" customWidth="1"/>
    <col min="6413" max="6413" width="7.85546875" style="342" customWidth="1"/>
    <col min="6414" max="6414" width="9.28515625" style="342" customWidth="1"/>
    <col min="6415" max="6415" width="0" style="342" hidden="1" customWidth="1"/>
    <col min="6416" max="6416" width="8.42578125" style="342" customWidth="1"/>
    <col min="6417" max="6417" width="5.7109375" style="342" customWidth="1"/>
    <col min="6418" max="6418" width="7.7109375" style="342" customWidth="1"/>
    <col min="6419" max="6419" width="8.5703125" style="342" customWidth="1"/>
    <col min="6420" max="6420" width="8.42578125" style="342" customWidth="1"/>
    <col min="6421" max="6421" width="9.140625" style="342" customWidth="1"/>
    <col min="6422" max="6422" width="6" style="342" customWidth="1"/>
    <col min="6423" max="6423" width="7" style="342" customWidth="1"/>
    <col min="6424" max="6424" width="0" style="342" hidden="1" customWidth="1"/>
    <col min="6425" max="6656" width="9.140625" style="342"/>
    <col min="6657" max="6657" width="4.28515625" style="342" customWidth="1"/>
    <col min="6658" max="6658" width="24.5703125" style="342" customWidth="1"/>
    <col min="6659" max="6659" width="7.7109375" style="342" customWidth="1"/>
    <col min="6660" max="6660" width="7" style="342" customWidth="1"/>
    <col min="6661" max="6661" width="9.42578125" style="342" customWidth="1"/>
    <col min="6662" max="6662" width="8" style="342" customWidth="1"/>
    <col min="6663" max="6664" width="7.85546875" style="342" customWidth="1"/>
    <col min="6665" max="6666" width="7" style="342" customWidth="1"/>
    <col min="6667" max="6667" width="6.85546875" style="342" customWidth="1"/>
    <col min="6668" max="6668" width="7.7109375" style="342" customWidth="1"/>
    <col min="6669" max="6669" width="7.85546875" style="342" customWidth="1"/>
    <col min="6670" max="6670" width="9.28515625" style="342" customWidth="1"/>
    <col min="6671" max="6671" width="0" style="342" hidden="1" customWidth="1"/>
    <col min="6672" max="6672" width="8.42578125" style="342" customWidth="1"/>
    <col min="6673" max="6673" width="5.7109375" style="342" customWidth="1"/>
    <col min="6674" max="6674" width="7.7109375" style="342" customWidth="1"/>
    <col min="6675" max="6675" width="8.5703125" style="342" customWidth="1"/>
    <col min="6676" max="6676" width="8.42578125" style="342" customWidth="1"/>
    <col min="6677" max="6677" width="9.140625" style="342" customWidth="1"/>
    <col min="6678" max="6678" width="6" style="342" customWidth="1"/>
    <col min="6679" max="6679" width="7" style="342" customWidth="1"/>
    <col min="6680" max="6680" width="0" style="342" hidden="1" customWidth="1"/>
    <col min="6681" max="6912" width="9.140625" style="342"/>
    <col min="6913" max="6913" width="4.28515625" style="342" customWidth="1"/>
    <col min="6914" max="6914" width="24.5703125" style="342" customWidth="1"/>
    <col min="6915" max="6915" width="7.7109375" style="342" customWidth="1"/>
    <col min="6916" max="6916" width="7" style="342" customWidth="1"/>
    <col min="6917" max="6917" width="9.42578125" style="342" customWidth="1"/>
    <col min="6918" max="6918" width="8" style="342" customWidth="1"/>
    <col min="6919" max="6920" width="7.85546875" style="342" customWidth="1"/>
    <col min="6921" max="6922" width="7" style="342" customWidth="1"/>
    <col min="6923" max="6923" width="6.85546875" style="342" customWidth="1"/>
    <col min="6924" max="6924" width="7.7109375" style="342" customWidth="1"/>
    <col min="6925" max="6925" width="7.85546875" style="342" customWidth="1"/>
    <col min="6926" max="6926" width="9.28515625" style="342" customWidth="1"/>
    <col min="6927" max="6927" width="0" style="342" hidden="1" customWidth="1"/>
    <col min="6928" max="6928" width="8.42578125" style="342" customWidth="1"/>
    <col min="6929" max="6929" width="5.7109375" style="342" customWidth="1"/>
    <col min="6930" max="6930" width="7.7109375" style="342" customWidth="1"/>
    <col min="6931" max="6931" width="8.5703125" style="342" customWidth="1"/>
    <col min="6932" max="6932" width="8.42578125" style="342" customWidth="1"/>
    <col min="6933" max="6933" width="9.140625" style="342" customWidth="1"/>
    <col min="6934" max="6934" width="6" style="342" customWidth="1"/>
    <col min="6935" max="6935" width="7" style="342" customWidth="1"/>
    <col min="6936" max="6936" width="0" style="342" hidden="1" customWidth="1"/>
    <col min="6937" max="7168" width="9.140625" style="342"/>
    <col min="7169" max="7169" width="4.28515625" style="342" customWidth="1"/>
    <col min="7170" max="7170" width="24.5703125" style="342" customWidth="1"/>
    <col min="7171" max="7171" width="7.7109375" style="342" customWidth="1"/>
    <col min="7172" max="7172" width="7" style="342" customWidth="1"/>
    <col min="7173" max="7173" width="9.42578125" style="342" customWidth="1"/>
    <col min="7174" max="7174" width="8" style="342" customWidth="1"/>
    <col min="7175" max="7176" width="7.85546875" style="342" customWidth="1"/>
    <col min="7177" max="7178" width="7" style="342" customWidth="1"/>
    <col min="7179" max="7179" width="6.85546875" style="342" customWidth="1"/>
    <col min="7180" max="7180" width="7.7109375" style="342" customWidth="1"/>
    <col min="7181" max="7181" width="7.85546875" style="342" customWidth="1"/>
    <col min="7182" max="7182" width="9.28515625" style="342" customWidth="1"/>
    <col min="7183" max="7183" width="0" style="342" hidden="1" customWidth="1"/>
    <col min="7184" max="7184" width="8.42578125" style="342" customWidth="1"/>
    <col min="7185" max="7185" width="5.7109375" style="342" customWidth="1"/>
    <col min="7186" max="7186" width="7.7109375" style="342" customWidth="1"/>
    <col min="7187" max="7187" width="8.5703125" style="342" customWidth="1"/>
    <col min="7188" max="7188" width="8.42578125" style="342" customWidth="1"/>
    <col min="7189" max="7189" width="9.140625" style="342" customWidth="1"/>
    <col min="7190" max="7190" width="6" style="342" customWidth="1"/>
    <col min="7191" max="7191" width="7" style="342" customWidth="1"/>
    <col min="7192" max="7192" width="0" style="342" hidden="1" customWidth="1"/>
    <col min="7193" max="7424" width="9.140625" style="342"/>
    <col min="7425" max="7425" width="4.28515625" style="342" customWidth="1"/>
    <col min="7426" max="7426" width="24.5703125" style="342" customWidth="1"/>
    <col min="7427" max="7427" width="7.7109375" style="342" customWidth="1"/>
    <col min="7428" max="7428" width="7" style="342" customWidth="1"/>
    <col min="7429" max="7429" width="9.42578125" style="342" customWidth="1"/>
    <col min="7430" max="7430" width="8" style="342" customWidth="1"/>
    <col min="7431" max="7432" width="7.85546875" style="342" customWidth="1"/>
    <col min="7433" max="7434" width="7" style="342" customWidth="1"/>
    <col min="7435" max="7435" width="6.85546875" style="342" customWidth="1"/>
    <col min="7436" max="7436" width="7.7109375" style="342" customWidth="1"/>
    <col min="7437" max="7437" width="7.85546875" style="342" customWidth="1"/>
    <col min="7438" max="7438" width="9.28515625" style="342" customWidth="1"/>
    <col min="7439" max="7439" width="0" style="342" hidden="1" customWidth="1"/>
    <col min="7440" max="7440" width="8.42578125" style="342" customWidth="1"/>
    <col min="7441" max="7441" width="5.7109375" style="342" customWidth="1"/>
    <col min="7442" max="7442" width="7.7109375" style="342" customWidth="1"/>
    <col min="7443" max="7443" width="8.5703125" style="342" customWidth="1"/>
    <col min="7444" max="7444" width="8.42578125" style="342" customWidth="1"/>
    <col min="7445" max="7445" width="9.140625" style="342" customWidth="1"/>
    <col min="7446" max="7446" width="6" style="342" customWidth="1"/>
    <col min="7447" max="7447" width="7" style="342" customWidth="1"/>
    <col min="7448" max="7448" width="0" style="342" hidden="1" customWidth="1"/>
    <col min="7449" max="7680" width="9.140625" style="342"/>
    <col min="7681" max="7681" width="4.28515625" style="342" customWidth="1"/>
    <col min="7682" max="7682" width="24.5703125" style="342" customWidth="1"/>
    <col min="7683" max="7683" width="7.7109375" style="342" customWidth="1"/>
    <col min="7684" max="7684" width="7" style="342" customWidth="1"/>
    <col min="7685" max="7685" width="9.42578125" style="342" customWidth="1"/>
    <col min="7686" max="7686" width="8" style="342" customWidth="1"/>
    <col min="7687" max="7688" width="7.85546875" style="342" customWidth="1"/>
    <col min="7689" max="7690" width="7" style="342" customWidth="1"/>
    <col min="7691" max="7691" width="6.85546875" style="342" customWidth="1"/>
    <col min="7692" max="7692" width="7.7109375" style="342" customWidth="1"/>
    <col min="7693" max="7693" width="7.85546875" style="342" customWidth="1"/>
    <col min="7694" max="7694" width="9.28515625" style="342" customWidth="1"/>
    <col min="7695" max="7695" width="0" style="342" hidden="1" customWidth="1"/>
    <col min="7696" max="7696" width="8.42578125" style="342" customWidth="1"/>
    <col min="7697" max="7697" width="5.7109375" style="342" customWidth="1"/>
    <col min="7698" max="7698" width="7.7109375" style="342" customWidth="1"/>
    <col min="7699" max="7699" width="8.5703125" style="342" customWidth="1"/>
    <col min="7700" max="7700" width="8.42578125" style="342" customWidth="1"/>
    <col min="7701" max="7701" width="9.140625" style="342" customWidth="1"/>
    <col min="7702" max="7702" width="6" style="342" customWidth="1"/>
    <col min="7703" max="7703" width="7" style="342" customWidth="1"/>
    <col min="7704" max="7704" width="0" style="342" hidden="1" customWidth="1"/>
    <col min="7705" max="7936" width="9.140625" style="342"/>
    <col min="7937" max="7937" width="4.28515625" style="342" customWidth="1"/>
    <col min="7938" max="7938" width="24.5703125" style="342" customWidth="1"/>
    <col min="7939" max="7939" width="7.7109375" style="342" customWidth="1"/>
    <col min="7940" max="7940" width="7" style="342" customWidth="1"/>
    <col min="7941" max="7941" width="9.42578125" style="342" customWidth="1"/>
    <col min="7942" max="7942" width="8" style="342" customWidth="1"/>
    <col min="7943" max="7944" width="7.85546875" style="342" customWidth="1"/>
    <col min="7945" max="7946" width="7" style="342" customWidth="1"/>
    <col min="7947" max="7947" width="6.85546875" style="342" customWidth="1"/>
    <col min="7948" max="7948" width="7.7109375" style="342" customWidth="1"/>
    <col min="7949" max="7949" width="7.85546875" style="342" customWidth="1"/>
    <col min="7950" max="7950" width="9.28515625" style="342" customWidth="1"/>
    <col min="7951" max="7951" width="0" style="342" hidden="1" customWidth="1"/>
    <col min="7952" max="7952" width="8.42578125" style="342" customWidth="1"/>
    <col min="7953" max="7953" width="5.7109375" style="342" customWidth="1"/>
    <col min="7954" max="7954" width="7.7109375" style="342" customWidth="1"/>
    <col min="7955" max="7955" width="8.5703125" style="342" customWidth="1"/>
    <col min="7956" max="7956" width="8.42578125" style="342" customWidth="1"/>
    <col min="7957" max="7957" width="9.140625" style="342" customWidth="1"/>
    <col min="7958" max="7958" width="6" style="342" customWidth="1"/>
    <col min="7959" max="7959" width="7" style="342" customWidth="1"/>
    <col min="7960" max="7960" width="0" style="342" hidden="1" customWidth="1"/>
    <col min="7961" max="8192" width="9.140625" style="342"/>
    <col min="8193" max="8193" width="4.28515625" style="342" customWidth="1"/>
    <col min="8194" max="8194" width="24.5703125" style="342" customWidth="1"/>
    <col min="8195" max="8195" width="7.7109375" style="342" customWidth="1"/>
    <col min="8196" max="8196" width="7" style="342" customWidth="1"/>
    <col min="8197" max="8197" width="9.42578125" style="342" customWidth="1"/>
    <col min="8198" max="8198" width="8" style="342" customWidth="1"/>
    <col min="8199" max="8200" width="7.85546875" style="342" customWidth="1"/>
    <col min="8201" max="8202" width="7" style="342" customWidth="1"/>
    <col min="8203" max="8203" width="6.85546875" style="342" customWidth="1"/>
    <col min="8204" max="8204" width="7.7109375" style="342" customWidth="1"/>
    <col min="8205" max="8205" width="7.85546875" style="342" customWidth="1"/>
    <col min="8206" max="8206" width="9.28515625" style="342" customWidth="1"/>
    <col min="8207" max="8207" width="0" style="342" hidden="1" customWidth="1"/>
    <col min="8208" max="8208" width="8.42578125" style="342" customWidth="1"/>
    <col min="8209" max="8209" width="5.7109375" style="342" customWidth="1"/>
    <col min="8210" max="8210" width="7.7109375" style="342" customWidth="1"/>
    <col min="8211" max="8211" width="8.5703125" style="342" customWidth="1"/>
    <col min="8212" max="8212" width="8.42578125" style="342" customWidth="1"/>
    <col min="8213" max="8213" width="9.140625" style="342" customWidth="1"/>
    <col min="8214" max="8214" width="6" style="342" customWidth="1"/>
    <col min="8215" max="8215" width="7" style="342" customWidth="1"/>
    <col min="8216" max="8216" width="0" style="342" hidden="1" customWidth="1"/>
    <col min="8217" max="8448" width="9.140625" style="342"/>
    <col min="8449" max="8449" width="4.28515625" style="342" customWidth="1"/>
    <col min="8450" max="8450" width="24.5703125" style="342" customWidth="1"/>
    <col min="8451" max="8451" width="7.7109375" style="342" customWidth="1"/>
    <col min="8452" max="8452" width="7" style="342" customWidth="1"/>
    <col min="8453" max="8453" width="9.42578125" style="342" customWidth="1"/>
    <col min="8454" max="8454" width="8" style="342" customWidth="1"/>
    <col min="8455" max="8456" width="7.85546875" style="342" customWidth="1"/>
    <col min="8457" max="8458" width="7" style="342" customWidth="1"/>
    <col min="8459" max="8459" width="6.85546875" style="342" customWidth="1"/>
    <col min="8460" max="8460" width="7.7109375" style="342" customWidth="1"/>
    <col min="8461" max="8461" width="7.85546875" style="342" customWidth="1"/>
    <col min="8462" max="8462" width="9.28515625" style="342" customWidth="1"/>
    <col min="8463" max="8463" width="0" style="342" hidden="1" customWidth="1"/>
    <col min="8464" max="8464" width="8.42578125" style="342" customWidth="1"/>
    <col min="8465" max="8465" width="5.7109375" style="342" customWidth="1"/>
    <col min="8466" max="8466" width="7.7109375" style="342" customWidth="1"/>
    <col min="8467" max="8467" width="8.5703125" style="342" customWidth="1"/>
    <col min="8468" max="8468" width="8.42578125" style="342" customWidth="1"/>
    <col min="8469" max="8469" width="9.140625" style="342" customWidth="1"/>
    <col min="8470" max="8470" width="6" style="342" customWidth="1"/>
    <col min="8471" max="8471" width="7" style="342" customWidth="1"/>
    <col min="8472" max="8472" width="0" style="342" hidden="1" customWidth="1"/>
    <col min="8473" max="8704" width="9.140625" style="342"/>
    <col min="8705" max="8705" width="4.28515625" style="342" customWidth="1"/>
    <col min="8706" max="8706" width="24.5703125" style="342" customWidth="1"/>
    <col min="8707" max="8707" width="7.7109375" style="342" customWidth="1"/>
    <col min="8708" max="8708" width="7" style="342" customWidth="1"/>
    <col min="8709" max="8709" width="9.42578125" style="342" customWidth="1"/>
    <col min="8710" max="8710" width="8" style="342" customWidth="1"/>
    <col min="8711" max="8712" width="7.85546875" style="342" customWidth="1"/>
    <col min="8713" max="8714" width="7" style="342" customWidth="1"/>
    <col min="8715" max="8715" width="6.85546875" style="342" customWidth="1"/>
    <col min="8716" max="8716" width="7.7109375" style="342" customWidth="1"/>
    <col min="8717" max="8717" width="7.85546875" style="342" customWidth="1"/>
    <col min="8718" max="8718" width="9.28515625" style="342" customWidth="1"/>
    <col min="8719" max="8719" width="0" style="342" hidden="1" customWidth="1"/>
    <col min="8720" max="8720" width="8.42578125" style="342" customWidth="1"/>
    <col min="8721" max="8721" width="5.7109375" style="342" customWidth="1"/>
    <col min="8722" max="8722" width="7.7109375" style="342" customWidth="1"/>
    <col min="8723" max="8723" width="8.5703125" style="342" customWidth="1"/>
    <col min="8724" max="8724" width="8.42578125" style="342" customWidth="1"/>
    <col min="8725" max="8725" width="9.140625" style="342" customWidth="1"/>
    <col min="8726" max="8726" width="6" style="342" customWidth="1"/>
    <col min="8727" max="8727" width="7" style="342" customWidth="1"/>
    <col min="8728" max="8728" width="0" style="342" hidden="1" customWidth="1"/>
    <col min="8729" max="8960" width="9.140625" style="342"/>
    <col min="8961" max="8961" width="4.28515625" style="342" customWidth="1"/>
    <col min="8962" max="8962" width="24.5703125" style="342" customWidth="1"/>
    <col min="8963" max="8963" width="7.7109375" style="342" customWidth="1"/>
    <col min="8964" max="8964" width="7" style="342" customWidth="1"/>
    <col min="8965" max="8965" width="9.42578125" style="342" customWidth="1"/>
    <col min="8966" max="8966" width="8" style="342" customWidth="1"/>
    <col min="8967" max="8968" width="7.85546875" style="342" customWidth="1"/>
    <col min="8969" max="8970" width="7" style="342" customWidth="1"/>
    <col min="8971" max="8971" width="6.85546875" style="342" customWidth="1"/>
    <col min="8972" max="8972" width="7.7109375" style="342" customWidth="1"/>
    <col min="8973" max="8973" width="7.85546875" style="342" customWidth="1"/>
    <col min="8974" max="8974" width="9.28515625" style="342" customWidth="1"/>
    <col min="8975" max="8975" width="0" style="342" hidden="1" customWidth="1"/>
    <col min="8976" max="8976" width="8.42578125" style="342" customWidth="1"/>
    <col min="8977" max="8977" width="5.7109375" style="342" customWidth="1"/>
    <col min="8978" max="8978" width="7.7109375" style="342" customWidth="1"/>
    <col min="8979" max="8979" width="8.5703125" style="342" customWidth="1"/>
    <col min="8980" max="8980" width="8.42578125" style="342" customWidth="1"/>
    <col min="8981" max="8981" width="9.140625" style="342" customWidth="1"/>
    <col min="8982" max="8982" width="6" style="342" customWidth="1"/>
    <col min="8983" max="8983" width="7" style="342" customWidth="1"/>
    <col min="8984" max="8984" width="0" style="342" hidden="1" customWidth="1"/>
    <col min="8985" max="9216" width="9.140625" style="342"/>
    <col min="9217" max="9217" width="4.28515625" style="342" customWidth="1"/>
    <col min="9218" max="9218" width="24.5703125" style="342" customWidth="1"/>
    <col min="9219" max="9219" width="7.7109375" style="342" customWidth="1"/>
    <col min="9220" max="9220" width="7" style="342" customWidth="1"/>
    <col min="9221" max="9221" width="9.42578125" style="342" customWidth="1"/>
    <col min="9222" max="9222" width="8" style="342" customWidth="1"/>
    <col min="9223" max="9224" width="7.85546875" style="342" customWidth="1"/>
    <col min="9225" max="9226" width="7" style="342" customWidth="1"/>
    <col min="9227" max="9227" width="6.85546875" style="342" customWidth="1"/>
    <col min="9228" max="9228" width="7.7109375" style="342" customWidth="1"/>
    <col min="9229" max="9229" width="7.85546875" style="342" customWidth="1"/>
    <col min="9230" max="9230" width="9.28515625" style="342" customWidth="1"/>
    <col min="9231" max="9231" width="0" style="342" hidden="1" customWidth="1"/>
    <col min="9232" max="9232" width="8.42578125" style="342" customWidth="1"/>
    <col min="9233" max="9233" width="5.7109375" style="342" customWidth="1"/>
    <col min="9234" max="9234" width="7.7109375" style="342" customWidth="1"/>
    <col min="9235" max="9235" width="8.5703125" style="342" customWidth="1"/>
    <col min="9236" max="9236" width="8.42578125" style="342" customWidth="1"/>
    <col min="9237" max="9237" width="9.140625" style="342" customWidth="1"/>
    <col min="9238" max="9238" width="6" style="342" customWidth="1"/>
    <col min="9239" max="9239" width="7" style="342" customWidth="1"/>
    <col min="9240" max="9240" width="0" style="342" hidden="1" customWidth="1"/>
    <col min="9241" max="9472" width="9.140625" style="342"/>
    <col min="9473" max="9473" width="4.28515625" style="342" customWidth="1"/>
    <col min="9474" max="9474" width="24.5703125" style="342" customWidth="1"/>
    <col min="9475" max="9475" width="7.7109375" style="342" customWidth="1"/>
    <col min="9476" max="9476" width="7" style="342" customWidth="1"/>
    <col min="9477" max="9477" width="9.42578125" style="342" customWidth="1"/>
    <col min="9478" max="9478" width="8" style="342" customWidth="1"/>
    <col min="9479" max="9480" width="7.85546875" style="342" customWidth="1"/>
    <col min="9481" max="9482" width="7" style="342" customWidth="1"/>
    <col min="9483" max="9483" width="6.85546875" style="342" customWidth="1"/>
    <col min="9484" max="9484" width="7.7109375" style="342" customWidth="1"/>
    <col min="9485" max="9485" width="7.85546875" style="342" customWidth="1"/>
    <col min="9486" max="9486" width="9.28515625" style="342" customWidth="1"/>
    <col min="9487" max="9487" width="0" style="342" hidden="1" customWidth="1"/>
    <col min="9488" max="9488" width="8.42578125" style="342" customWidth="1"/>
    <col min="9489" max="9489" width="5.7109375" style="342" customWidth="1"/>
    <col min="9490" max="9490" width="7.7109375" style="342" customWidth="1"/>
    <col min="9491" max="9491" width="8.5703125" style="342" customWidth="1"/>
    <col min="9492" max="9492" width="8.42578125" style="342" customWidth="1"/>
    <col min="9493" max="9493" width="9.140625" style="342" customWidth="1"/>
    <col min="9494" max="9494" width="6" style="342" customWidth="1"/>
    <col min="9495" max="9495" width="7" style="342" customWidth="1"/>
    <col min="9496" max="9496" width="0" style="342" hidden="1" customWidth="1"/>
    <col min="9497" max="9728" width="9.140625" style="342"/>
    <col min="9729" max="9729" width="4.28515625" style="342" customWidth="1"/>
    <col min="9730" max="9730" width="24.5703125" style="342" customWidth="1"/>
    <col min="9731" max="9731" width="7.7109375" style="342" customWidth="1"/>
    <col min="9732" max="9732" width="7" style="342" customWidth="1"/>
    <col min="9733" max="9733" width="9.42578125" style="342" customWidth="1"/>
    <col min="9734" max="9734" width="8" style="342" customWidth="1"/>
    <col min="9735" max="9736" width="7.85546875" style="342" customWidth="1"/>
    <col min="9737" max="9738" width="7" style="342" customWidth="1"/>
    <col min="9739" max="9739" width="6.85546875" style="342" customWidth="1"/>
    <col min="9740" max="9740" width="7.7109375" style="342" customWidth="1"/>
    <col min="9741" max="9741" width="7.85546875" style="342" customWidth="1"/>
    <col min="9742" max="9742" width="9.28515625" style="342" customWidth="1"/>
    <col min="9743" max="9743" width="0" style="342" hidden="1" customWidth="1"/>
    <col min="9744" max="9744" width="8.42578125" style="342" customWidth="1"/>
    <col min="9745" max="9745" width="5.7109375" style="342" customWidth="1"/>
    <col min="9746" max="9746" width="7.7109375" style="342" customWidth="1"/>
    <col min="9747" max="9747" width="8.5703125" style="342" customWidth="1"/>
    <col min="9748" max="9748" width="8.42578125" style="342" customWidth="1"/>
    <col min="9749" max="9749" width="9.140625" style="342" customWidth="1"/>
    <col min="9750" max="9750" width="6" style="342" customWidth="1"/>
    <col min="9751" max="9751" width="7" style="342" customWidth="1"/>
    <col min="9752" max="9752" width="0" style="342" hidden="1" customWidth="1"/>
    <col min="9753" max="9984" width="9.140625" style="342"/>
    <col min="9985" max="9985" width="4.28515625" style="342" customWidth="1"/>
    <col min="9986" max="9986" width="24.5703125" style="342" customWidth="1"/>
    <col min="9987" max="9987" width="7.7109375" style="342" customWidth="1"/>
    <col min="9988" max="9988" width="7" style="342" customWidth="1"/>
    <col min="9989" max="9989" width="9.42578125" style="342" customWidth="1"/>
    <col min="9990" max="9990" width="8" style="342" customWidth="1"/>
    <col min="9991" max="9992" width="7.85546875" style="342" customWidth="1"/>
    <col min="9993" max="9994" width="7" style="342" customWidth="1"/>
    <col min="9995" max="9995" width="6.85546875" style="342" customWidth="1"/>
    <col min="9996" max="9996" width="7.7109375" style="342" customWidth="1"/>
    <col min="9997" max="9997" width="7.85546875" style="342" customWidth="1"/>
    <col min="9998" max="9998" width="9.28515625" style="342" customWidth="1"/>
    <col min="9999" max="9999" width="0" style="342" hidden="1" customWidth="1"/>
    <col min="10000" max="10000" width="8.42578125" style="342" customWidth="1"/>
    <col min="10001" max="10001" width="5.7109375" style="342" customWidth="1"/>
    <col min="10002" max="10002" width="7.7109375" style="342" customWidth="1"/>
    <col min="10003" max="10003" width="8.5703125" style="342" customWidth="1"/>
    <col min="10004" max="10004" width="8.42578125" style="342" customWidth="1"/>
    <col min="10005" max="10005" width="9.140625" style="342" customWidth="1"/>
    <col min="10006" max="10006" width="6" style="342" customWidth="1"/>
    <col min="10007" max="10007" width="7" style="342" customWidth="1"/>
    <col min="10008" max="10008" width="0" style="342" hidden="1" customWidth="1"/>
    <col min="10009" max="10240" width="9.140625" style="342"/>
    <col min="10241" max="10241" width="4.28515625" style="342" customWidth="1"/>
    <col min="10242" max="10242" width="24.5703125" style="342" customWidth="1"/>
    <col min="10243" max="10243" width="7.7109375" style="342" customWidth="1"/>
    <col min="10244" max="10244" width="7" style="342" customWidth="1"/>
    <col min="10245" max="10245" width="9.42578125" style="342" customWidth="1"/>
    <col min="10246" max="10246" width="8" style="342" customWidth="1"/>
    <col min="10247" max="10248" width="7.85546875" style="342" customWidth="1"/>
    <col min="10249" max="10250" width="7" style="342" customWidth="1"/>
    <col min="10251" max="10251" width="6.85546875" style="342" customWidth="1"/>
    <col min="10252" max="10252" width="7.7109375" style="342" customWidth="1"/>
    <col min="10253" max="10253" width="7.85546875" style="342" customWidth="1"/>
    <col min="10254" max="10254" width="9.28515625" style="342" customWidth="1"/>
    <col min="10255" max="10255" width="0" style="342" hidden="1" customWidth="1"/>
    <col min="10256" max="10256" width="8.42578125" style="342" customWidth="1"/>
    <col min="10257" max="10257" width="5.7109375" style="342" customWidth="1"/>
    <col min="10258" max="10258" width="7.7109375" style="342" customWidth="1"/>
    <col min="10259" max="10259" width="8.5703125" style="342" customWidth="1"/>
    <col min="10260" max="10260" width="8.42578125" style="342" customWidth="1"/>
    <col min="10261" max="10261" width="9.140625" style="342" customWidth="1"/>
    <col min="10262" max="10262" width="6" style="342" customWidth="1"/>
    <col min="10263" max="10263" width="7" style="342" customWidth="1"/>
    <col min="10264" max="10264" width="0" style="342" hidden="1" customWidth="1"/>
    <col min="10265" max="10496" width="9.140625" style="342"/>
    <col min="10497" max="10497" width="4.28515625" style="342" customWidth="1"/>
    <col min="10498" max="10498" width="24.5703125" style="342" customWidth="1"/>
    <col min="10499" max="10499" width="7.7109375" style="342" customWidth="1"/>
    <col min="10500" max="10500" width="7" style="342" customWidth="1"/>
    <col min="10501" max="10501" width="9.42578125" style="342" customWidth="1"/>
    <col min="10502" max="10502" width="8" style="342" customWidth="1"/>
    <col min="10503" max="10504" width="7.85546875" style="342" customWidth="1"/>
    <col min="10505" max="10506" width="7" style="342" customWidth="1"/>
    <col min="10507" max="10507" width="6.85546875" style="342" customWidth="1"/>
    <col min="10508" max="10508" width="7.7109375" style="342" customWidth="1"/>
    <col min="10509" max="10509" width="7.85546875" style="342" customWidth="1"/>
    <col min="10510" max="10510" width="9.28515625" style="342" customWidth="1"/>
    <col min="10511" max="10511" width="0" style="342" hidden="1" customWidth="1"/>
    <col min="10512" max="10512" width="8.42578125" style="342" customWidth="1"/>
    <col min="10513" max="10513" width="5.7109375" style="342" customWidth="1"/>
    <col min="10514" max="10514" width="7.7109375" style="342" customWidth="1"/>
    <col min="10515" max="10515" width="8.5703125" style="342" customWidth="1"/>
    <col min="10516" max="10516" width="8.42578125" style="342" customWidth="1"/>
    <col min="10517" max="10517" width="9.140625" style="342" customWidth="1"/>
    <col min="10518" max="10518" width="6" style="342" customWidth="1"/>
    <col min="10519" max="10519" width="7" style="342" customWidth="1"/>
    <col min="10520" max="10520" width="0" style="342" hidden="1" customWidth="1"/>
    <col min="10521" max="10752" width="9.140625" style="342"/>
    <col min="10753" max="10753" width="4.28515625" style="342" customWidth="1"/>
    <col min="10754" max="10754" width="24.5703125" style="342" customWidth="1"/>
    <col min="10755" max="10755" width="7.7109375" style="342" customWidth="1"/>
    <col min="10756" max="10756" width="7" style="342" customWidth="1"/>
    <col min="10757" max="10757" width="9.42578125" style="342" customWidth="1"/>
    <col min="10758" max="10758" width="8" style="342" customWidth="1"/>
    <col min="10759" max="10760" width="7.85546875" style="342" customWidth="1"/>
    <col min="10761" max="10762" width="7" style="342" customWidth="1"/>
    <col min="10763" max="10763" width="6.85546875" style="342" customWidth="1"/>
    <col min="10764" max="10764" width="7.7109375" style="342" customWidth="1"/>
    <col min="10765" max="10765" width="7.85546875" style="342" customWidth="1"/>
    <col min="10766" max="10766" width="9.28515625" style="342" customWidth="1"/>
    <col min="10767" max="10767" width="0" style="342" hidden="1" customWidth="1"/>
    <col min="10768" max="10768" width="8.42578125" style="342" customWidth="1"/>
    <col min="10769" max="10769" width="5.7109375" style="342" customWidth="1"/>
    <col min="10770" max="10770" width="7.7109375" style="342" customWidth="1"/>
    <col min="10771" max="10771" width="8.5703125" style="342" customWidth="1"/>
    <col min="10772" max="10772" width="8.42578125" style="342" customWidth="1"/>
    <col min="10773" max="10773" width="9.140625" style="342" customWidth="1"/>
    <col min="10774" max="10774" width="6" style="342" customWidth="1"/>
    <col min="10775" max="10775" width="7" style="342" customWidth="1"/>
    <col min="10776" max="10776" width="0" style="342" hidden="1" customWidth="1"/>
    <col min="10777" max="11008" width="9.140625" style="342"/>
    <col min="11009" max="11009" width="4.28515625" style="342" customWidth="1"/>
    <col min="11010" max="11010" width="24.5703125" style="342" customWidth="1"/>
    <col min="11011" max="11011" width="7.7109375" style="342" customWidth="1"/>
    <col min="11012" max="11012" width="7" style="342" customWidth="1"/>
    <col min="11013" max="11013" width="9.42578125" style="342" customWidth="1"/>
    <col min="11014" max="11014" width="8" style="342" customWidth="1"/>
    <col min="11015" max="11016" width="7.85546875" style="342" customWidth="1"/>
    <col min="11017" max="11018" width="7" style="342" customWidth="1"/>
    <col min="11019" max="11019" width="6.85546875" style="342" customWidth="1"/>
    <col min="11020" max="11020" width="7.7109375" style="342" customWidth="1"/>
    <col min="11021" max="11021" width="7.85546875" style="342" customWidth="1"/>
    <col min="11022" max="11022" width="9.28515625" style="342" customWidth="1"/>
    <col min="11023" max="11023" width="0" style="342" hidden="1" customWidth="1"/>
    <col min="11024" max="11024" width="8.42578125" style="342" customWidth="1"/>
    <col min="11025" max="11025" width="5.7109375" style="342" customWidth="1"/>
    <col min="11026" max="11026" width="7.7109375" style="342" customWidth="1"/>
    <col min="11027" max="11027" width="8.5703125" style="342" customWidth="1"/>
    <col min="11028" max="11028" width="8.42578125" style="342" customWidth="1"/>
    <col min="11029" max="11029" width="9.140625" style="342" customWidth="1"/>
    <col min="11030" max="11030" width="6" style="342" customWidth="1"/>
    <col min="11031" max="11031" width="7" style="342" customWidth="1"/>
    <col min="11032" max="11032" width="0" style="342" hidden="1" customWidth="1"/>
    <col min="11033" max="11264" width="9.140625" style="342"/>
    <col min="11265" max="11265" width="4.28515625" style="342" customWidth="1"/>
    <col min="11266" max="11266" width="24.5703125" style="342" customWidth="1"/>
    <col min="11267" max="11267" width="7.7109375" style="342" customWidth="1"/>
    <col min="11268" max="11268" width="7" style="342" customWidth="1"/>
    <col min="11269" max="11269" width="9.42578125" style="342" customWidth="1"/>
    <col min="11270" max="11270" width="8" style="342" customWidth="1"/>
    <col min="11271" max="11272" width="7.85546875" style="342" customWidth="1"/>
    <col min="11273" max="11274" width="7" style="342" customWidth="1"/>
    <col min="11275" max="11275" width="6.85546875" style="342" customWidth="1"/>
    <col min="11276" max="11276" width="7.7109375" style="342" customWidth="1"/>
    <col min="11277" max="11277" width="7.85546875" style="342" customWidth="1"/>
    <col min="11278" max="11278" width="9.28515625" style="342" customWidth="1"/>
    <col min="11279" max="11279" width="0" style="342" hidden="1" customWidth="1"/>
    <col min="11280" max="11280" width="8.42578125" style="342" customWidth="1"/>
    <col min="11281" max="11281" width="5.7109375" style="342" customWidth="1"/>
    <col min="11282" max="11282" width="7.7109375" style="342" customWidth="1"/>
    <col min="11283" max="11283" width="8.5703125" style="342" customWidth="1"/>
    <col min="11284" max="11284" width="8.42578125" style="342" customWidth="1"/>
    <col min="11285" max="11285" width="9.140625" style="342" customWidth="1"/>
    <col min="11286" max="11286" width="6" style="342" customWidth="1"/>
    <col min="11287" max="11287" width="7" style="342" customWidth="1"/>
    <col min="11288" max="11288" width="0" style="342" hidden="1" customWidth="1"/>
    <col min="11289" max="11520" width="9.140625" style="342"/>
    <col min="11521" max="11521" width="4.28515625" style="342" customWidth="1"/>
    <col min="11522" max="11522" width="24.5703125" style="342" customWidth="1"/>
    <col min="11523" max="11523" width="7.7109375" style="342" customWidth="1"/>
    <col min="11524" max="11524" width="7" style="342" customWidth="1"/>
    <col min="11525" max="11525" width="9.42578125" style="342" customWidth="1"/>
    <col min="11526" max="11526" width="8" style="342" customWidth="1"/>
    <col min="11527" max="11528" width="7.85546875" style="342" customWidth="1"/>
    <col min="11529" max="11530" width="7" style="342" customWidth="1"/>
    <col min="11531" max="11531" width="6.85546875" style="342" customWidth="1"/>
    <col min="11532" max="11532" width="7.7109375" style="342" customWidth="1"/>
    <col min="11533" max="11533" width="7.85546875" style="342" customWidth="1"/>
    <col min="11534" max="11534" width="9.28515625" style="342" customWidth="1"/>
    <col min="11535" max="11535" width="0" style="342" hidden="1" customWidth="1"/>
    <col min="11536" max="11536" width="8.42578125" style="342" customWidth="1"/>
    <col min="11537" max="11537" width="5.7109375" style="342" customWidth="1"/>
    <col min="11538" max="11538" width="7.7109375" style="342" customWidth="1"/>
    <col min="11539" max="11539" width="8.5703125" style="342" customWidth="1"/>
    <col min="11540" max="11540" width="8.42578125" style="342" customWidth="1"/>
    <col min="11541" max="11541" width="9.140625" style="342" customWidth="1"/>
    <col min="11542" max="11542" width="6" style="342" customWidth="1"/>
    <col min="11543" max="11543" width="7" style="342" customWidth="1"/>
    <col min="11544" max="11544" width="0" style="342" hidden="1" customWidth="1"/>
    <col min="11545" max="11776" width="9.140625" style="342"/>
    <col min="11777" max="11777" width="4.28515625" style="342" customWidth="1"/>
    <col min="11778" max="11778" width="24.5703125" style="342" customWidth="1"/>
    <col min="11779" max="11779" width="7.7109375" style="342" customWidth="1"/>
    <col min="11780" max="11780" width="7" style="342" customWidth="1"/>
    <col min="11781" max="11781" width="9.42578125" style="342" customWidth="1"/>
    <col min="11782" max="11782" width="8" style="342" customWidth="1"/>
    <col min="11783" max="11784" width="7.85546875" style="342" customWidth="1"/>
    <col min="11785" max="11786" width="7" style="342" customWidth="1"/>
    <col min="11787" max="11787" width="6.85546875" style="342" customWidth="1"/>
    <col min="11788" max="11788" width="7.7109375" style="342" customWidth="1"/>
    <col min="11789" max="11789" width="7.85546875" style="342" customWidth="1"/>
    <col min="11790" max="11790" width="9.28515625" style="342" customWidth="1"/>
    <col min="11791" max="11791" width="0" style="342" hidden="1" customWidth="1"/>
    <col min="11792" max="11792" width="8.42578125" style="342" customWidth="1"/>
    <col min="11793" max="11793" width="5.7109375" style="342" customWidth="1"/>
    <col min="11794" max="11794" width="7.7109375" style="342" customWidth="1"/>
    <col min="11795" max="11795" width="8.5703125" style="342" customWidth="1"/>
    <col min="11796" max="11796" width="8.42578125" style="342" customWidth="1"/>
    <col min="11797" max="11797" width="9.140625" style="342" customWidth="1"/>
    <col min="11798" max="11798" width="6" style="342" customWidth="1"/>
    <col min="11799" max="11799" width="7" style="342" customWidth="1"/>
    <col min="11800" max="11800" width="0" style="342" hidden="1" customWidth="1"/>
    <col min="11801" max="12032" width="9.140625" style="342"/>
    <col min="12033" max="12033" width="4.28515625" style="342" customWidth="1"/>
    <col min="12034" max="12034" width="24.5703125" style="342" customWidth="1"/>
    <col min="12035" max="12035" width="7.7109375" style="342" customWidth="1"/>
    <col min="12036" max="12036" width="7" style="342" customWidth="1"/>
    <col min="12037" max="12037" width="9.42578125" style="342" customWidth="1"/>
    <col min="12038" max="12038" width="8" style="342" customWidth="1"/>
    <col min="12039" max="12040" width="7.85546875" style="342" customWidth="1"/>
    <col min="12041" max="12042" width="7" style="342" customWidth="1"/>
    <col min="12043" max="12043" width="6.85546875" style="342" customWidth="1"/>
    <col min="12044" max="12044" width="7.7109375" style="342" customWidth="1"/>
    <col min="12045" max="12045" width="7.85546875" style="342" customWidth="1"/>
    <col min="12046" max="12046" width="9.28515625" style="342" customWidth="1"/>
    <col min="12047" max="12047" width="0" style="342" hidden="1" customWidth="1"/>
    <col min="12048" max="12048" width="8.42578125" style="342" customWidth="1"/>
    <col min="12049" max="12049" width="5.7109375" style="342" customWidth="1"/>
    <col min="12050" max="12050" width="7.7109375" style="342" customWidth="1"/>
    <col min="12051" max="12051" width="8.5703125" style="342" customWidth="1"/>
    <col min="12052" max="12052" width="8.42578125" style="342" customWidth="1"/>
    <col min="12053" max="12053" width="9.140625" style="342" customWidth="1"/>
    <col min="12054" max="12054" width="6" style="342" customWidth="1"/>
    <col min="12055" max="12055" width="7" style="342" customWidth="1"/>
    <col min="12056" max="12056" width="0" style="342" hidden="1" customWidth="1"/>
    <col min="12057" max="12288" width="9.140625" style="342"/>
    <col min="12289" max="12289" width="4.28515625" style="342" customWidth="1"/>
    <col min="12290" max="12290" width="24.5703125" style="342" customWidth="1"/>
    <col min="12291" max="12291" width="7.7109375" style="342" customWidth="1"/>
    <col min="12292" max="12292" width="7" style="342" customWidth="1"/>
    <col min="12293" max="12293" width="9.42578125" style="342" customWidth="1"/>
    <col min="12294" max="12294" width="8" style="342" customWidth="1"/>
    <col min="12295" max="12296" width="7.85546875" style="342" customWidth="1"/>
    <col min="12297" max="12298" width="7" style="342" customWidth="1"/>
    <col min="12299" max="12299" width="6.85546875" style="342" customWidth="1"/>
    <col min="12300" max="12300" width="7.7109375" style="342" customWidth="1"/>
    <col min="12301" max="12301" width="7.85546875" style="342" customWidth="1"/>
    <col min="12302" max="12302" width="9.28515625" style="342" customWidth="1"/>
    <col min="12303" max="12303" width="0" style="342" hidden="1" customWidth="1"/>
    <col min="12304" max="12304" width="8.42578125" style="342" customWidth="1"/>
    <col min="12305" max="12305" width="5.7109375" style="342" customWidth="1"/>
    <col min="12306" max="12306" width="7.7109375" style="342" customWidth="1"/>
    <col min="12307" max="12307" width="8.5703125" style="342" customWidth="1"/>
    <col min="12308" max="12308" width="8.42578125" style="342" customWidth="1"/>
    <col min="12309" max="12309" width="9.140625" style="342" customWidth="1"/>
    <col min="12310" max="12310" width="6" style="342" customWidth="1"/>
    <col min="12311" max="12311" width="7" style="342" customWidth="1"/>
    <col min="12312" max="12312" width="0" style="342" hidden="1" customWidth="1"/>
    <col min="12313" max="12544" width="9.140625" style="342"/>
    <col min="12545" max="12545" width="4.28515625" style="342" customWidth="1"/>
    <col min="12546" max="12546" width="24.5703125" style="342" customWidth="1"/>
    <col min="12547" max="12547" width="7.7109375" style="342" customWidth="1"/>
    <col min="12548" max="12548" width="7" style="342" customWidth="1"/>
    <col min="12549" max="12549" width="9.42578125" style="342" customWidth="1"/>
    <col min="12550" max="12550" width="8" style="342" customWidth="1"/>
    <col min="12551" max="12552" width="7.85546875" style="342" customWidth="1"/>
    <col min="12553" max="12554" width="7" style="342" customWidth="1"/>
    <col min="12555" max="12555" width="6.85546875" style="342" customWidth="1"/>
    <col min="12556" max="12556" width="7.7109375" style="342" customWidth="1"/>
    <col min="12557" max="12557" width="7.85546875" style="342" customWidth="1"/>
    <col min="12558" max="12558" width="9.28515625" style="342" customWidth="1"/>
    <col min="12559" max="12559" width="0" style="342" hidden="1" customWidth="1"/>
    <col min="12560" max="12560" width="8.42578125" style="342" customWidth="1"/>
    <col min="12561" max="12561" width="5.7109375" style="342" customWidth="1"/>
    <col min="12562" max="12562" width="7.7109375" style="342" customWidth="1"/>
    <col min="12563" max="12563" width="8.5703125" style="342" customWidth="1"/>
    <col min="12564" max="12564" width="8.42578125" style="342" customWidth="1"/>
    <col min="12565" max="12565" width="9.140625" style="342" customWidth="1"/>
    <col min="12566" max="12566" width="6" style="342" customWidth="1"/>
    <col min="12567" max="12567" width="7" style="342" customWidth="1"/>
    <col min="12568" max="12568" width="0" style="342" hidden="1" customWidth="1"/>
    <col min="12569" max="12800" width="9.140625" style="342"/>
    <col min="12801" max="12801" width="4.28515625" style="342" customWidth="1"/>
    <col min="12802" max="12802" width="24.5703125" style="342" customWidth="1"/>
    <col min="12803" max="12803" width="7.7109375" style="342" customWidth="1"/>
    <col min="12804" max="12804" width="7" style="342" customWidth="1"/>
    <col min="12805" max="12805" width="9.42578125" style="342" customWidth="1"/>
    <col min="12806" max="12806" width="8" style="342" customWidth="1"/>
    <col min="12807" max="12808" width="7.85546875" style="342" customWidth="1"/>
    <col min="12809" max="12810" width="7" style="342" customWidth="1"/>
    <col min="12811" max="12811" width="6.85546875" style="342" customWidth="1"/>
    <col min="12812" max="12812" width="7.7109375" style="342" customWidth="1"/>
    <col min="12813" max="12813" width="7.85546875" style="342" customWidth="1"/>
    <col min="12814" max="12814" width="9.28515625" style="342" customWidth="1"/>
    <col min="12815" max="12815" width="0" style="342" hidden="1" customWidth="1"/>
    <col min="12816" max="12816" width="8.42578125" style="342" customWidth="1"/>
    <col min="12817" max="12817" width="5.7109375" style="342" customWidth="1"/>
    <col min="12818" max="12818" width="7.7109375" style="342" customWidth="1"/>
    <col min="12819" max="12819" width="8.5703125" style="342" customWidth="1"/>
    <col min="12820" max="12820" width="8.42578125" style="342" customWidth="1"/>
    <col min="12821" max="12821" width="9.140625" style="342" customWidth="1"/>
    <col min="12822" max="12822" width="6" style="342" customWidth="1"/>
    <col min="12823" max="12823" width="7" style="342" customWidth="1"/>
    <col min="12824" max="12824" width="0" style="342" hidden="1" customWidth="1"/>
    <col min="12825" max="13056" width="9.140625" style="342"/>
    <col min="13057" max="13057" width="4.28515625" style="342" customWidth="1"/>
    <col min="13058" max="13058" width="24.5703125" style="342" customWidth="1"/>
    <col min="13059" max="13059" width="7.7109375" style="342" customWidth="1"/>
    <col min="13060" max="13060" width="7" style="342" customWidth="1"/>
    <col min="13061" max="13061" width="9.42578125" style="342" customWidth="1"/>
    <col min="13062" max="13062" width="8" style="342" customWidth="1"/>
    <col min="13063" max="13064" width="7.85546875" style="342" customWidth="1"/>
    <col min="13065" max="13066" width="7" style="342" customWidth="1"/>
    <col min="13067" max="13067" width="6.85546875" style="342" customWidth="1"/>
    <col min="13068" max="13068" width="7.7109375" style="342" customWidth="1"/>
    <col min="13069" max="13069" width="7.85546875" style="342" customWidth="1"/>
    <col min="13070" max="13070" width="9.28515625" style="342" customWidth="1"/>
    <col min="13071" max="13071" width="0" style="342" hidden="1" customWidth="1"/>
    <col min="13072" max="13072" width="8.42578125" style="342" customWidth="1"/>
    <col min="13073" max="13073" width="5.7109375" style="342" customWidth="1"/>
    <col min="13074" max="13074" width="7.7109375" style="342" customWidth="1"/>
    <col min="13075" max="13075" width="8.5703125" style="342" customWidth="1"/>
    <col min="13076" max="13076" width="8.42578125" style="342" customWidth="1"/>
    <col min="13077" max="13077" width="9.140625" style="342" customWidth="1"/>
    <col min="13078" max="13078" width="6" style="342" customWidth="1"/>
    <col min="13079" max="13079" width="7" style="342" customWidth="1"/>
    <col min="13080" max="13080" width="0" style="342" hidden="1" customWidth="1"/>
    <col min="13081" max="13312" width="9.140625" style="342"/>
    <col min="13313" max="13313" width="4.28515625" style="342" customWidth="1"/>
    <col min="13314" max="13314" width="24.5703125" style="342" customWidth="1"/>
    <col min="13315" max="13315" width="7.7109375" style="342" customWidth="1"/>
    <col min="13316" max="13316" width="7" style="342" customWidth="1"/>
    <col min="13317" max="13317" width="9.42578125" style="342" customWidth="1"/>
    <col min="13318" max="13318" width="8" style="342" customWidth="1"/>
    <col min="13319" max="13320" width="7.85546875" style="342" customWidth="1"/>
    <col min="13321" max="13322" width="7" style="342" customWidth="1"/>
    <col min="13323" max="13323" width="6.85546875" style="342" customWidth="1"/>
    <col min="13324" max="13324" width="7.7109375" style="342" customWidth="1"/>
    <col min="13325" max="13325" width="7.85546875" style="342" customWidth="1"/>
    <col min="13326" max="13326" width="9.28515625" style="342" customWidth="1"/>
    <col min="13327" max="13327" width="0" style="342" hidden="1" customWidth="1"/>
    <col min="13328" max="13328" width="8.42578125" style="342" customWidth="1"/>
    <col min="13329" max="13329" width="5.7109375" style="342" customWidth="1"/>
    <col min="13330" max="13330" width="7.7109375" style="342" customWidth="1"/>
    <col min="13331" max="13331" width="8.5703125" style="342" customWidth="1"/>
    <col min="13332" max="13332" width="8.42578125" style="342" customWidth="1"/>
    <col min="13333" max="13333" width="9.140625" style="342" customWidth="1"/>
    <col min="13334" max="13334" width="6" style="342" customWidth="1"/>
    <col min="13335" max="13335" width="7" style="342" customWidth="1"/>
    <col min="13336" max="13336" width="0" style="342" hidden="1" customWidth="1"/>
    <col min="13337" max="13568" width="9.140625" style="342"/>
    <col min="13569" max="13569" width="4.28515625" style="342" customWidth="1"/>
    <col min="13570" max="13570" width="24.5703125" style="342" customWidth="1"/>
    <col min="13571" max="13571" width="7.7109375" style="342" customWidth="1"/>
    <col min="13572" max="13572" width="7" style="342" customWidth="1"/>
    <col min="13573" max="13573" width="9.42578125" style="342" customWidth="1"/>
    <col min="13574" max="13574" width="8" style="342" customWidth="1"/>
    <col min="13575" max="13576" width="7.85546875" style="342" customWidth="1"/>
    <col min="13577" max="13578" width="7" style="342" customWidth="1"/>
    <col min="13579" max="13579" width="6.85546875" style="342" customWidth="1"/>
    <col min="13580" max="13580" width="7.7109375" style="342" customWidth="1"/>
    <col min="13581" max="13581" width="7.85546875" style="342" customWidth="1"/>
    <col min="13582" max="13582" width="9.28515625" style="342" customWidth="1"/>
    <col min="13583" max="13583" width="0" style="342" hidden="1" customWidth="1"/>
    <col min="13584" max="13584" width="8.42578125" style="342" customWidth="1"/>
    <col min="13585" max="13585" width="5.7109375" style="342" customWidth="1"/>
    <col min="13586" max="13586" width="7.7109375" style="342" customWidth="1"/>
    <col min="13587" max="13587" width="8.5703125" style="342" customWidth="1"/>
    <col min="13588" max="13588" width="8.42578125" style="342" customWidth="1"/>
    <col min="13589" max="13589" width="9.140625" style="342" customWidth="1"/>
    <col min="13590" max="13590" width="6" style="342" customWidth="1"/>
    <col min="13591" max="13591" width="7" style="342" customWidth="1"/>
    <col min="13592" max="13592" width="0" style="342" hidden="1" customWidth="1"/>
    <col min="13593" max="13824" width="9.140625" style="342"/>
    <col min="13825" max="13825" width="4.28515625" style="342" customWidth="1"/>
    <col min="13826" max="13826" width="24.5703125" style="342" customWidth="1"/>
    <col min="13827" max="13827" width="7.7109375" style="342" customWidth="1"/>
    <col min="13828" max="13828" width="7" style="342" customWidth="1"/>
    <col min="13829" max="13829" width="9.42578125" style="342" customWidth="1"/>
    <col min="13830" max="13830" width="8" style="342" customWidth="1"/>
    <col min="13831" max="13832" width="7.85546875" style="342" customWidth="1"/>
    <col min="13833" max="13834" width="7" style="342" customWidth="1"/>
    <col min="13835" max="13835" width="6.85546875" style="342" customWidth="1"/>
    <col min="13836" max="13836" width="7.7109375" style="342" customWidth="1"/>
    <col min="13837" max="13837" width="7.85546875" style="342" customWidth="1"/>
    <col min="13838" max="13838" width="9.28515625" style="342" customWidth="1"/>
    <col min="13839" max="13839" width="0" style="342" hidden="1" customWidth="1"/>
    <col min="13840" max="13840" width="8.42578125" style="342" customWidth="1"/>
    <col min="13841" max="13841" width="5.7109375" style="342" customWidth="1"/>
    <col min="13842" max="13842" width="7.7109375" style="342" customWidth="1"/>
    <col min="13843" max="13843" width="8.5703125" style="342" customWidth="1"/>
    <col min="13844" max="13844" width="8.42578125" style="342" customWidth="1"/>
    <col min="13845" max="13845" width="9.140625" style="342" customWidth="1"/>
    <col min="13846" max="13846" width="6" style="342" customWidth="1"/>
    <col min="13847" max="13847" width="7" style="342" customWidth="1"/>
    <col min="13848" max="13848" width="0" style="342" hidden="1" customWidth="1"/>
    <col min="13849" max="14080" width="9.140625" style="342"/>
    <col min="14081" max="14081" width="4.28515625" style="342" customWidth="1"/>
    <col min="14082" max="14082" width="24.5703125" style="342" customWidth="1"/>
    <col min="14083" max="14083" width="7.7109375" style="342" customWidth="1"/>
    <col min="14084" max="14084" width="7" style="342" customWidth="1"/>
    <col min="14085" max="14085" width="9.42578125" style="342" customWidth="1"/>
    <col min="14086" max="14086" width="8" style="342" customWidth="1"/>
    <col min="14087" max="14088" width="7.85546875" style="342" customWidth="1"/>
    <col min="14089" max="14090" width="7" style="342" customWidth="1"/>
    <col min="14091" max="14091" width="6.85546875" style="342" customWidth="1"/>
    <col min="14092" max="14092" width="7.7109375" style="342" customWidth="1"/>
    <col min="14093" max="14093" width="7.85546875" style="342" customWidth="1"/>
    <col min="14094" max="14094" width="9.28515625" style="342" customWidth="1"/>
    <col min="14095" max="14095" width="0" style="342" hidden="1" customWidth="1"/>
    <col min="14096" max="14096" width="8.42578125" style="342" customWidth="1"/>
    <col min="14097" max="14097" width="5.7109375" style="342" customWidth="1"/>
    <col min="14098" max="14098" width="7.7109375" style="342" customWidth="1"/>
    <col min="14099" max="14099" width="8.5703125" style="342" customWidth="1"/>
    <col min="14100" max="14100" width="8.42578125" style="342" customWidth="1"/>
    <col min="14101" max="14101" width="9.140625" style="342" customWidth="1"/>
    <col min="14102" max="14102" width="6" style="342" customWidth="1"/>
    <col min="14103" max="14103" width="7" style="342" customWidth="1"/>
    <col min="14104" max="14104" width="0" style="342" hidden="1" customWidth="1"/>
    <col min="14105" max="14336" width="9.140625" style="342"/>
    <col min="14337" max="14337" width="4.28515625" style="342" customWidth="1"/>
    <col min="14338" max="14338" width="24.5703125" style="342" customWidth="1"/>
    <col min="14339" max="14339" width="7.7109375" style="342" customWidth="1"/>
    <col min="14340" max="14340" width="7" style="342" customWidth="1"/>
    <col min="14341" max="14341" width="9.42578125" style="342" customWidth="1"/>
    <col min="14342" max="14342" width="8" style="342" customWidth="1"/>
    <col min="14343" max="14344" width="7.85546875" style="342" customWidth="1"/>
    <col min="14345" max="14346" width="7" style="342" customWidth="1"/>
    <col min="14347" max="14347" width="6.85546875" style="342" customWidth="1"/>
    <col min="14348" max="14348" width="7.7109375" style="342" customWidth="1"/>
    <col min="14349" max="14349" width="7.85546875" style="342" customWidth="1"/>
    <col min="14350" max="14350" width="9.28515625" style="342" customWidth="1"/>
    <col min="14351" max="14351" width="0" style="342" hidden="1" customWidth="1"/>
    <col min="14352" max="14352" width="8.42578125" style="342" customWidth="1"/>
    <col min="14353" max="14353" width="5.7109375" style="342" customWidth="1"/>
    <col min="14354" max="14354" width="7.7109375" style="342" customWidth="1"/>
    <col min="14355" max="14355" width="8.5703125" style="342" customWidth="1"/>
    <col min="14356" max="14356" width="8.42578125" style="342" customWidth="1"/>
    <col min="14357" max="14357" width="9.140625" style="342" customWidth="1"/>
    <col min="14358" max="14358" width="6" style="342" customWidth="1"/>
    <col min="14359" max="14359" width="7" style="342" customWidth="1"/>
    <col min="14360" max="14360" width="0" style="342" hidden="1" customWidth="1"/>
    <col min="14361" max="14592" width="9.140625" style="342"/>
    <col min="14593" max="14593" width="4.28515625" style="342" customWidth="1"/>
    <col min="14594" max="14594" width="24.5703125" style="342" customWidth="1"/>
    <col min="14595" max="14595" width="7.7109375" style="342" customWidth="1"/>
    <col min="14596" max="14596" width="7" style="342" customWidth="1"/>
    <col min="14597" max="14597" width="9.42578125" style="342" customWidth="1"/>
    <col min="14598" max="14598" width="8" style="342" customWidth="1"/>
    <col min="14599" max="14600" width="7.85546875" style="342" customWidth="1"/>
    <col min="14601" max="14602" width="7" style="342" customWidth="1"/>
    <col min="14603" max="14603" width="6.85546875" style="342" customWidth="1"/>
    <col min="14604" max="14604" width="7.7109375" style="342" customWidth="1"/>
    <col min="14605" max="14605" width="7.85546875" style="342" customWidth="1"/>
    <col min="14606" max="14606" width="9.28515625" style="342" customWidth="1"/>
    <col min="14607" max="14607" width="0" style="342" hidden="1" customWidth="1"/>
    <col min="14608" max="14608" width="8.42578125" style="342" customWidth="1"/>
    <col min="14609" max="14609" width="5.7109375" style="342" customWidth="1"/>
    <col min="14610" max="14610" width="7.7109375" style="342" customWidth="1"/>
    <col min="14611" max="14611" width="8.5703125" style="342" customWidth="1"/>
    <col min="14612" max="14612" width="8.42578125" style="342" customWidth="1"/>
    <col min="14613" max="14613" width="9.140625" style="342" customWidth="1"/>
    <col min="14614" max="14614" width="6" style="342" customWidth="1"/>
    <col min="14615" max="14615" width="7" style="342" customWidth="1"/>
    <col min="14616" max="14616" width="0" style="342" hidden="1" customWidth="1"/>
    <col min="14617" max="14848" width="9.140625" style="342"/>
    <col min="14849" max="14849" width="4.28515625" style="342" customWidth="1"/>
    <col min="14850" max="14850" width="24.5703125" style="342" customWidth="1"/>
    <col min="14851" max="14851" width="7.7109375" style="342" customWidth="1"/>
    <col min="14852" max="14852" width="7" style="342" customWidth="1"/>
    <col min="14853" max="14853" width="9.42578125" style="342" customWidth="1"/>
    <col min="14854" max="14854" width="8" style="342" customWidth="1"/>
    <col min="14855" max="14856" width="7.85546875" style="342" customWidth="1"/>
    <col min="14857" max="14858" width="7" style="342" customWidth="1"/>
    <col min="14859" max="14859" width="6.85546875" style="342" customWidth="1"/>
    <col min="14860" max="14860" width="7.7109375" style="342" customWidth="1"/>
    <col min="14861" max="14861" width="7.85546875" style="342" customWidth="1"/>
    <col min="14862" max="14862" width="9.28515625" style="342" customWidth="1"/>
    <col min="14863" max="14863" width="0" style="342" hidden="1" customWidth="1"/>
    <col min="14864" max="14864" width="8.42578125" style="342" customWidth="1"/>
    <col min="14865" max="14865" width="5.7109375" style="342" customWidth="1"/>
    <col min="14866" max="14866" width="7.7109375" style="342" customWidth="1"/>
    <col min="14867" max="14867" width="8.5703125" style="342" customWidth="1"/>
    <col min="14868" max="14868" width="8.42578125" style="342" customWidth="1"/>
    <col min="14869" max="14869" width="9.140625" style="342" customWidth="1"/>
    <col min="14870" max="14870" width="6" style="342" customWidth="1"/>
    <col min="14871" max="14871" width="7" style="342" customWidth="1"/>
    <col min="14872" max="14872" width="0" style="342" hidden="1" customWidth="1"/>
    <col min="14873" max="15104" width="9.140625" style="342"/>
    <col min="15105" max="15105" width="4.28515625" style="342" customWidth="1"/>
    <col min="15106" max="15106" width="24.5703125" style="342" customWidth="1"/>
    <col min="15107" max="15107" width="7.7109375" style="342" customWidth="1"/>
    <col min="15108" max="15108" width="7" style="342" customWidth="1"/>
    <col min="15109" max="15109" width="9.42578125" style="342" customWidth="1"/>
    <col min="15110" max="15110" width="8" style="342" customWidth="1"/>
    <col min="15111" max="15112" width="7.85546875" style="342" customWidth="1"/>
    <col min="15113" max="15114" width="7" style="342" customWidth="1"/>
    <col min="15115" max="15115" width="6.85546875" style="342" customWidth="1"/>
    <col min="15116" max="15116" width="7.7109375" style="342" customWidth="1"/>
    <col min="15117" max="15117" width="7.85546875" style="342" customWidth="1"/>
    <col min="15118" max="15118" width="9.28515625" style="342" customWidth="1"/>
    <col min="15119" max="15119" width="0" style="342" hidden="1" customWidth="1"/>
    <col min="15120" max="15120" width="8.42578125" style="342" customWidth="1"/>
    <col min="15121" max="15121" width="5.7109375" style="342" customWidth="1"/>
    <col min="15122" max="15122" width="7.7109375" style="342" customWidth="1"/>
    <col min="15123" max="15123" width="8.5703125" style="342" customWidth="1"/>
    <col min="15124" max="15124" width="8.42578125" style="342" customWidth="1"/>
    <col min="15125" max="15125" width="9.140625" style="342" customWidth="1"/>
    <col min="15126" max="15126" width="6" style="342" customWidth="1"/>
    <col min="15127" max="15127" width="7" style="342" customWidth="1"/>
    <col min="15128" max="15128" width="0" style="342" hidden="1" customWidth="1"/>
    <col min="15129" max="15360" width="9.140625" style="342"/>
    <col min="15361" max="15361" width="4.28515625" style="342" customWidth="1"/>
    <col min="15362" max="15362" width="24.5703125" style="342" customWidth="1"/>
    <col min="15363" max="15363" width="7.7109375" style="342" customWidth="1"/>
    <col min="15364" max="15364" width="7" style="342" customWidth="1"/>
    <col min="15365" max="15365" width="9.42578125" style="342" customWidth="1"/>
    <col min="15366" max="15366" width="8" style="342" customWidth="1"/>
    <col min="15367" max="15368" width="7.85546875" style="342" customWidth="1"/>
    <col min="15369" max="15370" width="7" style="342" customWidth="1"/>
    <col min="15371" max="15371" width="6.85546875" style="342" customWidth="1"/>
    <col min="15372" max="15372" width="7.7109375" style="342" customWidth="1"/>
    <col min="15373" max="15373" width="7.85546875" style="342" customWidth="1"/>
    <col min="15374" max="15374" width="9.28515625" style="342" customWidth="1"/>
    <col min="15375" max="15375" width="0" style="342" hidden="1" customWidth="1"/>
    <col min="15376" max="15376" width="8.42578125" style="342" customWidth="1"/>
    <col min="15377" max="15377" width="5.7109375" style="342" customWidth="1"/>
    <col min="15378" max="15378" width="7.7109375" style="342" customWidth="1"/>
    <col min="15379" max="15379" width="8.5703125" style="342" customWidth="1"/>
    <col min="15380" max="15380" width="8.42578125" style="342" customWidth="1"/>
    <col min="15381" max="15381" width="9.140625" style="342" customWidth="1"/>
    <col min="15382" max="15382" width="6" style="342" customWidth="1"/>
    <col min="15383" max="15383" width="7" style="342" customWidth="1"/>
    <col min="15384" max="15384" width="0" style="342" hidden="1" customWidth="1"/>
    <col min="15385" max="15616" width="9.140625" style="342"/>
    <col min="15617" max="15617" width="4.28515625" style="342" customWidth="1"/>
    <col min="15618" max="15618" width="24.5703125" style="342" customWidth="1"/>
    <col min="15619" max="15619" width="7.7109375" style="342" customWidth="1"/>
    <col min="15620" max="15620" width="7" style="342" customWidth="1"/>
    <col min="15621" max="15621" width="9.42578125" style="342" customWidth="1"/>
    <col min="15622" max="15622" width="8" style="342" customWidth="1"/>
    <col min="15623" max="15624" width="7.85546875" style="342" customWidth="1"/>
    <col min="15625" max="15626" width="7" style="342" customWidth="1"/>
    <col min="15627" max="15627" width="6.85546875" style="342" customWidth="1"/>
    <col min="15628" max="15628" width="7.7109375" style="342" customWidth="1"/>
    <col min="15629" max="15629" width="7.85546875" style="342" customWidth="1"/>
    <col min="15630" max="15630" width="9.28515625" style="342" customWidth="1"/>
    <col min="15631" max="15631" width="0" style="342" hidden="1" customWidth="1"/>
    <col min="15632" max="15632" width="8.42578125" style="342" customWidth="1"/>
    <col min="15633" max="15633" width="5.7109375" style="342" customWidth="1"/>
    <col min="15634" max="15634" width="7.7109375" style="342" customWidth="1"/>
    <col min="15635" max="15635" width="8.5703125" style="342" customWidth="1"/>
    <col min="15636" max="15636" width="8.42578125" style="342" customWidth="1"/>
    <col min="15637" max="15637" width="9.140625" style="342" customWidth="1"/>
    <col min="15638" max="15638" width="6" style="342" customWidth="1"/>
    <col min="15639" max="15639" width="7" style="342" customWidth="1"/>
    <col min="15640" max="15640" width="0" style="342" hidden="1" customWidth="1"/>
    <col min="15641" max="15872" width="9.140625" style="342"/>
    <col min="15873" max="15873" width="4.28515625" style="342" customWidth="1"/>
    <col min="15874" max="15874" width="24.5703125" style="342" customWidth="1"/>
    <col min="15875" max="15875" width="7.7109375" style="342" customWidth="1"/>
    <col min="15876" max="15876" width="7" style="342" customWidth="1"/>
    <col min="15877" max="15877" width="9.42578125" style="342" customWidth="1"/>
    <col min="15878" max="15878" width="8" style="342" customWidth="1"/>
    <col min="15879" max="15880" width="7.85546875" style="342" customWidth="1"/>
    <col min="15881" max="15882" width="7" style="342" customWidth="1"/>
    <col min="15883" max="15883" width="6.85546875" style="342" customWidth="1"/>
    <col min="15884" max="15884" width="7.7109375" style="342" customWidth="1"/>
    <col min="15885" max="15885" width="7.85546875" style="342" customWidth="1"/>
    <col min="15886" max="15886" width="9.28515625" style="342" customWidth="1"/>
    <col min="15887" max="15887" width="0" style="342" hidden="1" customWidth="1"/>
    <col min="15888" max="15888" width="8.42578125" style="342" customWidth="1"/>
    <col min="15889" max="15889" width="5.7109375" style="342" customWidth="1"/>
    <col min="15890" max="15890" width="7.7109375" style="342" customWidth="1"/>
    <col min="15891" max="15891" width="8.5703125" style="342" customWidth="1"/>
    <col min="15892" max="15892" width="8.42578125" style="342" customWidth="1"/>
    <col min="15893" max="15893" width="9.140625" style="342" customWidth="1"/>
    <col min="15894" max="15894" width="6" style="342" customWidth="1"/>
    <col min="15895" max="15895" width="7" style="342" customWidth="1"/>
    <col min="15896" max="15896" width="0" style="342" hidden="1" customWidth="1"/>
    <col min="15897" max="16128" width="9.140625" style="342"/>
    <col min="16129" max="16129" width="4.28515625" style="342" customWidth="1"/>
    <col min="16130" max="16130" width="24.5703125" style="342" customWidth="1"/>
    <col min="16131" max="16131" width="7.7109375" style="342" customWidth="1"/>
    <col min="16132" max="16132" width="7" style="342" customWidth="1"/>
    <col min="16133" max="16133" width="9.42578125" style="342" customWidth="1"/>
    <col min="16134" max="16134" width="8" style="342" customWidth="1"/>
    <col min="16135" max="16136" width="7.85546875" style="342" customWidth="1"/>
    <col min="16137" max="16138" width="7" style="342" customWidth="1"/>
    <col min="16139" max="16139" width="6.85546875" style="342" customWidth="1"/>
    <col min="16140" max="16140" width="7.7109375" style="342" customWidth="1"/>
    <col min="16141" max="16141" width="7.85546875" style="342" customWidth="1"/>
    <col min="16142" max="16142" width="9.28515625" style="342" customWidth="1"/>
    <col min="16143" max="16143" width="0" style="342" hidden="1" customWidth="1"/>
    <col min="16144" max="16144" width="8.42578125" style="342" customWidth="1"/>
    <col min="16145" max="16145" width="5.7109375" style="342" customWidth="1"/>
    <col min="16146" max="16146" width="7.7109375" style="342" customWidth="1"/>
    <col min="16147" max="16147" width="8.5703125" style="342" customWidth="1"/>
    <col min="16148" max="16148" width="8.42578125" style="342" customWidth="1"/>
    <col min="16149" max="16149" width="9.140625" style="342" customWidth="1"/>
    <col min="16150" max="16150" width="6" style="342" customWidth="1"/>
    <col min="16151" max="16151" width="7" style="342" customWidth="1"/>
    <col min="16152" max="16152" width="0" style="342" hidden="1" customWidth="1"/>
    <col min="16153" max="16384" width="9.140625" style="342"/>
  </cols>
  <sheetData>
    <row r="1" spans="1:29" ht="14.25">
      <c r="V1" s="341" t="s">
        <v>779</v>
      </c>
    </row>
    <row r="2" spans="1:29" ht="14.25">
      <c r="V2" s="4" t="s">
        <v>888</v>
      </c>
    </row>
    <row r="3" spans="1:29" ht="14.25">
      <c r="V3" s="4" t="s">
        <v>53</v>
      </c>
    </row>
    <row r="4" spans="1:29" ht="14.25" customHeight="1">
      <c r="V4" s="4" t="s">
        <v>263</v>
      </c>
    </row>
    <row r="5" spans="1:29" ht="18" customHeight="1"/>
    <row r="6" spans="1:29" s="340" customFormat="1" ht="15">
      <c r="A6" s="337"/>
      <c r="B6" s="508" t="s">
        <v>736</v>
      </c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8"/>
      <c r="V6" s="508"/>
      <c r="W6" s="508"/>
      <c r="X6" s="508"/>
      <c r="Y6" s="509"/>
      <c r="Z6" s="509"/>
      <c r="AA6" s="509"/>
      <c r="AB6" s="509"/>
    </row>
    <row r="7" spans="1:29" customFormat="1" ht="15.75" customHeight="1">
      <c r="A7" s="510" t="s">
        <v>737</v>
      </c>
      <c r="B7" s="510"/>
      <c r="C7" s="510"/>
      <c r="D7" s="510"/>
      <c r="E7" s="510"/>
      <c r="F7" s="510"/>
      <c r="G7" s="510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1"/>
    </row>
    <row r="8" spans="1:29" customFormat="1" ht="29.25" customHeight="1">
      <c r="A8" s="343"/>
      <c r="B8" s="343"/>
      <c r="C8" s="343"/>
      <c r="D8" s="343"/>
      <c r="E8" s="343"/>
      <c r="F8" s="343"/>
      <c r="G8" s="343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</row>
    <row r="9" spans="1:29" ht="15">
      <c r="A9" s="512" t="s">
        <v>738</v>
      </c>
      <c r="B9" s="513" t="s">
        <v>739</v>
      </c>
      <c r="C9" s="514" t="s">
        <v>740</v>
      </c>
      <c r="D9" s="515" t="s">
        <v>741</v>
      </c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16"/>
      <c r="X9" s="516"/>
      <c r="Y9" s="516"/>
      <c r="Z9" s="516"/>
      <c r="AA9" s="516"/>
      <c r="AB9" s="516"/>
      <c r="AC9" s="517"/>
    </row>
    <row r="10" spans="1:29">
      <c r="A10" s="512"/>
      <c r="B10" s="513"/>
      <c r="C10" s="513"/>
      <c r="D10" s="518"/>
      <c r="E10" s="519"/>
      <c r="F10" s="520"/>
      <c r="G10" s="518">
        <v>750</v>
      </c>
      <c r="H10" s="521"/>
      <c r="I10" s="521"/>
      <c r="J10" s="521"/>
      <c r="K10" s="522">
        <v>754</v>
      </c>
      <c r="L10" s="521"/>
      <c r="M10" s="523"/>
      <c r="N10" s="518">
        <v>900</v>
      </c>
      <c r="O10" s="522"/>
      <c r="P10" s="522"/>
      <c r="Q10" s="522"/>
      <c r="R10" s="521"/>
      <c r="S10" s="521"/>
      <c r="T10" s="521"/>
      <c r="U10" s="523"/>
      <c r="V10" s="518">
        <v>921</v>
      </c>
      <c r="W10" s="522"/>
      <c r="X10" s="522"/>
      <c r="Y10" s="519"/>
      <c r="Z10" s="519"/>
      <c r="AA10" s="525">
        <v>926</v>
      </c>
      <c r="AB10" s="525"/>
      <c r="AC10" s="525"/>
    </row>
    <row r="11" spans="1:29">
      <c r="A11" s="512"/>
      <c r="B11" s="513"/>
      <c r="C11" s="513"/>
      <c r="D11" s="526">
        <v>60016</v>
      </c>
      <c r="E11" s="521"/>
      <c r="F11" s="523"/>
      <c r="G11" s="518">
        <v>75075</v>
      </c>
      <c r="H11" s="521"/>
      <c r="I11" s="523"/>
      <c r="J11" s="345">
        <v>75095</v>
      </c>
      <c r="K11" s="522">
        <v>75412</v>
      </c>
      <c r="L11" s="521"/>
      <c r="M11" s="523"/>
      <c r="N11" s="525">
        <v>90003</v>
      </c>
      <c r="O11" s="525"/>
      <c r="P11" s="518">
        <v>90004</v>
      </c>
      <c r="Q11" s="523"/>
      <c r="R11" s="519">
        <v>90015</v>
      </c>
      <c r="S11" s="520"/>
      <c r="T11" s="346">
        <v>90017</v>
      </c>
      <c r="U11" s="347">
        <v>90095</v>
      </c>
      <c r="V11" s="518">
        <v>92109</v>
      </c>
      <c r="W11" s="523"/>
      <c r="X11" s="527">
        <v>92195</v>
      </c>
      <c r="Y11" s="521"/>
      <c r="Z11" s="523"/>
      <c r="AA11" s="525">
        <v>92695</v>
      </c>
      <c r="AB11" s="525"/>
      <c r="AC11" s="525"/>
    </row>
    <row r="12" spans="1:29">
      <c r="A12" s="512"/>
      <c r="B12" s="513"/>
      <c r="C12" s="513"/>
      <c r="D12" s="348">
        <v>4210</v>
      </c>
      <c r="E12" s="348">
        <v>4270</v>
      </c>
      <c r="F12" s="349">
        <v>6050</v>
      </c>
      <c r="G12" s="349">
        <v>4190</v>
      </c>
      <c r="H12" s="349">
        <v>4210</v>
      </c>
      <c r="I12" s="349">
        <v>4300</v>
      </c>
      <c r="J12" s="349">
        <v>4260</v>
      </c>
      <c r="K12" s="349">
        <v>4210</v>
      </c>
      <c r="L12" s="350">
        <v>4270</v>
      </c>
      <c r="M12" s="350">
        <v>6060</v>
      </c>
      <c r="N12" s="350">
        <v>4210</v>
      </c>
      <c r="O12" s="350">
        <v>4300</v>
      </c>
      <c r="P12" s="350">
        <v>4210</v>
      </c>
      <c r="Q12" s="351">
        <v>4300</v>
      </c>
      <c r="R12" s="350">
        <v>4300</v>
      </c>
      <c r="S12" s="350">
        <v>6050</v>
      </c>
      <c r="T12" s="350">
        <v>6210</v>
      </c>
      <c r="U12" s="350">
        <v>4300</v>
      </c>
      <c r="V12" s="349">
        <v>4210</v>
      </c>
      <c r="W12" s="349">
        <v>4270</v>
      </c>
      <c r="X12" s="349">
        <v>4190</v>
      </c>
      <c r="Y12" s="350">
        <v>4210</v>
      </c>
      <c r="Z12" s="350">
        <v>4300</v>
      </c>
      <c r="AA12" s="350">
        <v>4210</v>
      </c>
      <c r="AB12" s="350">
        <v>4300</v>
      </c>
      <c r="AC12" s="350">
        <v>6050</v>
      </c>
    </row>
    <row r="13" spans="1:29" s="352" customFormat="1" ht="11.25">
      <c r="A13" s="348">
        <v>1</v>
      </c>
      <c r="B13" s="348">
        <v>2</v>
      </c>
      <c r="C13" s="348">
        <v>3</v>
      </c>
      <c r="D13" s="348">
        <v>4</v>
      </c>
      <c r="E13" s="348">
        <v>5</v>
      </c>
      <c r="F13" s="348">
        <v>6</v>
      </c>
      <c r="G13" s="348">
        <v>7</v>
      </c>
      <c r="H13" s="348">
        <v>8</v>
      </c>
      <c r="I13" s="348">
        <v>9</v>
      </c>
      <c r="J13" s="348">
        <v>10</v>
      </c>
      <c r="K13" s="348">
        <v>11</v>
      </c>
      <c r="L13" s="348">
        <v>12</v>
      </c>
      <c r="M13" s="348">
        <v>13</v>
      </c>
      <c r="N13" s="348">
        <v>14</v>
      </c>
      <c r="O13" s="348">
        <v>15</v>
      </c>
      <c r="P13" s="348">
        <v>16</v>
      </c>
      <c r="Q13" s="348">
        <v>17</v>
      </c>
      <c r="R13" s="348">
        <v>18</v>
      </c>
      <c r="S13" s="348">
        <v>19</v>
      </c>
      <c r="T13" s="348">
        <v>20</v>
      </c>
      <c r="U13" s="348">
        <v>21</v>
      </c>
      <c r="V13" s="348">
        <v>22</v>
      </c>
      <c r="W13" s="348">
        <v>23</v>
      </c>
      <c r="X13" s="348">
        <v>24</v>
      </c>
      <c r="Y13" s="348">
        <v>25</v>
      </c>
      <c r="Z13" s="348">
        <v>26</v>
      </c>
      <c r="AA13" s="348">
        <v>27</v>
      </c>
      <c r="AB13" s="348">
        <v>28</v>
      </c>
      <c r="AC13" s="348">
        <v>29</v>
      </c>
    </row>
    <row r="14" spans="1:29" s="356" customFormat="1" hidden="1">
      <c r="A14" s="524">
        <v>1</v>
      </c>
      <c r="B14" s="353" t="s">
        <v>742</v>
      </c>
      <c r="C14" s="354">
        <f>C15</f>
        <v>8920</v>
      </c>
      <c r="D14" s="354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</row>
    <row r="15" spans="1:29" ht="24" hidden="1">
      <c r="A15" s="524"/>
      <c r="B15" s="357" t="s">
        <v>743</v>
      </c>
      <c r="C15" s="355">
        <f>SUM(E15:AC15)</f>
        <v>8920</v>
      </c>
      <c r="D15" s="355"/>
      <c r="E15" s="355">
        <v>8482</v>
      </c>
      <c r="F15" s="355"/>
      <c r="G15" s="355"/>
      <c r="H15" s="355"/>
      <c r="I15" s="355"/>
      <c r="J15" s="355"/>
      <c r="K15" s="355"/>
      <c r="L15" s="355"/>
      <c r="M15" s="355"/>
      <c r="N15" s="355">
        <v>438</v>
      </c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</row>
    <row r="16" spans="1:29" hidden="1">
      <c r="A16" s="524">
        <v>2</v>
      </c>
      <c r="B16" s="353" t="s">
        <v>744</v>
      </c>
      <c r="C16" s="354">
        <f>C17</f>
        <v>31741</v>
      </c>
      <c r="D16" s="354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</row>
    <row r="17" spans="1:29" ht="35.25" hidden="1" customHeight="1">
      <c r="A17" s="524"/>
      <c r="B17" s="357" t="s">
        <v>745</v>
      </c>
      <c r="C17" s="355">
        <v>31741</v>
      </c>
      <c r="D17" s="358"/>
      <c r="E17" s="358"/>
      <c r="F17" s="358"/>
      <c r="G17" s="358"/>
      <c r="H17" s="358"/>
      <c r="I17" s="358"/>
      <c r="J17" s="358"/>
      <c r="K17" s="359" t="s">
        <v>746</v>
      </c>
      <c r="L17" s="360"/>
      <c r="M17" s="359"/>
      <c r="N17" s="358"/>
      <c r="O17" s="358"/>
      <c r="P17" s="358"/>
      <c r="Q17" s="358"/>
      <c r="R17" s="358"/>
      <c r="S17" s="358">
        <v>20000</v>
      </c>
      <c r="T17" s="358"/>
      <c r="U17" s="358"/>
      <c r="V17" s="358">
        <v>1741</v>
      </c>
      <c r="W17" s="358"/>
      <c r="X17" s="358"/>
      <c r="Y17" s="358"/>
      <c r="Z17" s="358"/>
      <c r="AA17" s="358"/>
      <c r="AB17" s="358"/>
      <c r="AC17" s="358"/>
    </row>
    <row r="18" spans="1:29" hidden="1">
      <c r="A18" s="524">
        <v>3</v>
      </c>
      <c r="B18" s="353" t="s">
        <v>747</v>
      </c>
      <c r="C18" s="354">
        <f>C19+C20</f>
        <v>25012</v>
      </c>
      <c r="D18" s="361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</row>
    <row r="19" spans="1:29" hidden="1">
      <c r="A19" s="524"/>
      <c r="B19" s="357" t="s">
        <v>748</v>
      </c>
      <c r="C19" s="355">
        <f>SUM(E19:AC19)</f>
        <v>200</v>
      </c>
      <c r="D19" s="361"/>
      <c r="E19" s="358"/>
      <c r="F19" s="358"/>
      <c r="G19" s="358"/>
      <c r="H19" s="358">
        <v>200</v>
      </c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</row>
    <row r="20" spans="1:29" ht="24" hidden="1">
      <c r="A20" s="524"/>
      <c r="B20" s="357" t="s">
        <v>745</v>
      </c>
      <c r="C20" s="355">
        <f>SUM(E20:AC20)</f>
        <v>24812</v>
      </c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62">
        <v>1800</v>
      </c>
      <c r="O20" s="363"/>
      <c r="P20" s="363"/>
      <c r="Q20" s="363"/>
      <c r="R20" s="363"/>
      <c r="S20" s="358">
        <v>23012</v>
      </c>
      <c r="T20" s="358"/>
      <c r="U20" s="358"/>
      <c r="V20" s="358"/>
      <c r="W20" s="358"/>
      <c r="X20" s="358"/>
      <c r="Y20" s="358"/>
      <c r="Z20" s="358"/>
      <c r="AA20" s="358"/>
      <c r="AB20" s="358"/>
      <c r="AC20" s="358"/>
    </row>
    <row r="21" spans="1:29">
      <c r="A21" s="524">
        <v>4</v>
      </c>
      <c r="B21" s="353" t="s">
        <v>749</v>
      </c>
      <c r="C21" s="354">
        <f>C23+C22</f>
        <v>17743</v>
      </c>
      <c r="D21" s="361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</row>
    <row r="22" spans="1:29" ht="36.75" customHeight="1">
      <c r="A22" s="524"/>
      <c r="B22" s="357" t="s">
        <v>748</v>
      </c>
      <c r="C22" s="355">
        <v>2700</v>
      </c>
      <c r="D22" s="361"/>
      <c r="E22" s="358"/>
      <c r="F22" s="358"/>
      <c r="G22" s="364"/>
      <c r="H22" s="364">
        <v>1100</v>
      </c>
      <c r="I22" s="364">
        <v>1600</v>
      </c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</row>
    <row r="23" spans="1:29" ht="33.75">
      <c r="A23" s="524"/>
      <c r="B23" s="357" t="s">
        <v>750</v>
      </c>
      <c r="C23" s="355">
        <v>15043</v>
      </c>
      <c r="D23" s="358">
        <v>1000</v>
      </c>
      <c r="E23" s="358">
        <v>300</v>
      </c>
      <c r="F23" s="358"/>
      <c r="G23" s="358"/>
      <c r="H23" s="358"/>
      <c r="I23" s="358"/>
      <c r="J23" s="358"/>
      <c r="K23" s="359" t="s">
        <v>783</v>
      </c>
      <c r="L23" s="363"/>
      <c r="M23" s="359" t="s">
        <v>784</v>
      </c>
      <c r="N23" s="358">
        <v>1200</v>
      </c>
      <c r="O23" s="358"/>
      <c r="P23" s="358">
        <v>1200</v>
      </c>
      <c r="Q23" s="358">
        <v>300</v>
      </c>
      <c r="R23" s="358"/>
      <c r="S23" s="358"/>
      <c r="T23" s="358">
        <v>3000</v>
      </c>
      <c r="U23" s="358"/>
      <c r="V23" s="358"/>
      <c r="W23" s="358"/>
      <c r="X23" s="358"/>
      <c r="Y23" s="358"/>
      <c r="Z23" s="358"/>
      <c r="AA23" s="358">
        <v>1500</v>
      </c>
      <c r="AB23" s="358"/>
      <c r="AC23" s="358">
        <v>3500</v>
      </c>
    </row>
    <row r="24" spans="1:29" hidden="1">
      <c r="A24" s="524">
        <v>5</v>
      </c>
      <c r="B24" s="353" t="s">
        <v>751</v>
      </c>
      <c r="C24" s="354">
        <f>C25+C26</f>
        <v>14538</v>
      </c>
      <c r="D24" s="361"/>
      <c r="E24" s="361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</row>
    <row r="25" spans="1:29" ht="24" hidden="1">
      <c r="A25" s="524"/>
      <c r="B25" s="357" t="s">
        <v>750</v>
      </c>
      <c r="C25" s="355">
        <v>500</v>
      </c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>
        <v>500</v>
      </c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</row>
    <row r="26" spans="1:29" hidden="1">
      <c r="A26" s="524"/>
      <c r="B26" s="357" t="s">
        <v>752</v>
      </c>
      <c r="C26" s="355">
        <v>14038</v>
      </c>
      <c r="D26" s="358"/>
      <c r="E26" s="358"/>
      <c r="F26" s="358"/>
      <c r="G26" s="359" t="s">
        <v>41</v>
      </c>
      <c r="H26" s="359" t="s">
        <v>753</v>
      </c>
      <c r="I26" s="359" t="s">
        <v>754</v>
      </c>
      <c r="J26" s="359">
        <v>500</v>
      </c>
      <c r="K26" s="359"/>
      <c r="L26" s="358"/>
      <c r="M26" s="358"/>
      <c r="N26" s="358"/>
      <c r="O26" s="358"/>
      <c r="P26" s="358"/>
      <c r="Q26" s="358"/>
      <c r="R26" s="358"/>
      <c r="S26" s="358">
        <v>12138</v>
      </c>
      <c r="T26" s="358"/>
      <c r="U26" s="358"/>
      <c r="V26" s="358"/>
      <c r="W26" s="358"/>
      <c r="X26" s="358"/>
      <c r="Y26" s="358"/>
      <c r="Z26" s="358"/>
      <c r="AA26" s="358"/>
      <c r="AB26" s="358"/>
      <c r="AC26" s="358"/>
    </row>
    <row r="27" spans="1:29" hidden="1">
      <c r="A27" s="524">
        <v>6</v>
      </c>
      <c r="B27" s="353" t="s">
        <v>755</v>
      </c>
      <c r="C27" s="354">
        <f>C28+C29</f>
        <v>13871</v>
      </c>
      <c r="D27" s="361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</row>
    <row r="28" spans="1:29" hidden="1">
      <c r="A28" s="524"/>
      <c r="B28" s="357" t="s">
        <v>748</v>
      </c>
      <c r="C28" s="355">
        <v>1300</v>
      </c>
      <c r="D28" s="358"/>
      <c r="E28" s="358"/>
      <c r="F28" s="358"/>
      <c r="G28" s="359" t="s">
        <v>756</v>
      </c>
      <c r="H28" s="359" t="s">
        <v>757</v>
      </c>
      <c r="I28" s="359" t="s">
        <v>758</v>
      </c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9"/>
      <c r="Z28" s="359"/>
      <c r="AA28" s="358"/>
      <c r="AB28" s="358"/>
      <c r="AC28" s="358"/>
    </row>
    <row r="29" spans="1:29" ht="36.75" hidden="1" customHeight="1">
      <c r="A29" s="524"/>
      <c r="B29" s="357" t="s">
        <v>759</v>
      </c>
      <c r="C29" s="355">
        <v>12571</v>
      </c>
      <c r="D29" s="358"/>
      <c r="E29" s="358"/>
      <c r="F29" s="358"/>
      <c r="G29" s="358"/>
      <c r="H29" s="358"/>
      <c r="I29" s="358"/>
      <c r="J29" s="358"/>
      <c r="K29" s="359" t="s">
        <v>760</v>
      </c>
      <c r="L29" s="365"/>
      <c r="M29" s="359"/>
      <c r="N29" s="358">
        <v>600</v>
      </c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9"/>
      <c r="Z29" s="359"/>
      <c r="AA29" s="359" t="s">
        <v>761</v>
      </c>
      <c r="AB29" s="359" t="s">
        <v>762</v>
      </c>
      <c r="AC29" s="358">
        <v>8471</v>
      </c>
    </row>
    <row r="30" spans="1:29" s="356" customFormat="1" ht="18.75" hidden="1" customHeight="1">
      <c r="A30" s="524">
        <v>7</v>
      </c>
      <c r="B30" s="353" t="s">
        <v>763</v>
      </c>
      <c r="C30" s="354">
        <f>C31+C32</f>
        <v>14252</v>
      </c>
      <c r="D30" s="361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</row>
    <row r="31" spans="1:29" s="356" customFormat="1" ht="16.5" hidden="1" customHeight="1">
      <c r="A31" s="524"/>
      <c r="B31" s="357" t="s">
        <v>748</v>
      </c>
      <c r="C31" s="355">
        <f>SUM(E31:AC31)</f>
        <v>2100</v>
      </c>
      <c r="D31" s="361"/>
      <c r="E31" s="358"/>
      <c r="F31" s="358"/>
      <c r="G31" s="358">
        <v>400</v>
      </c>
      <c r="H31" s="358">
        <v>100</v>
      </c>
      <c r="I31" s="358">
        <v>925</v>
      </c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>
        <v>675</v>
      </c>
      <c r="W31" s="358"/>
      <c r="X31" s="358"/>
      <c r="Y31" s="358"/>
      <c r="Z31" s="358"/>
      <c r="AA31" s="358"/>
      <c r="AB31" s="358"/>
      <c r="AC31" s="358"/>
    </row>
    <row r="32" spans="1:29" s="356" customFormat="1" ht="35.25" hidden="1" customHeight="1">
      <c r="A32" s="524"/>
      <c r="B32" s="357" t="s">
        <v>764</v>
      </c>
      <c r="C32" s="355">
        <v>12152</v>
      </c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>
        <v>1300</v>
      </c>
      <c r="O32" s="358"/>
      <c r="P32" s="358">
        <v>1200</v>
      </c>
      <c r="Q32" s="358">
        <v>300</v>
      </c>
      <c r="R32" s="358"/>
      <c r="S32" s="358"/>
      <c r="T32" s="358"/>
      <c r="U32" s="360" t="s">
        <v>765</v>
      </c>
      <c r="V32" s="359"/>
      <c r="W32" s="359" t="s">
        <v>766</v>
      </c>
      <c r="X32" s="358"/>
      <c r="Y32" s="358"/>
      <c r="Z32" s="358"/>
      <c r="AA32" s="358"/>
      <c r="AB32" s="358"/>
      <c r="AC32" s="366"/>
    </row>
    <row r="33" spans="1:29" hidden="1">
      <c r="A33" s="512" t="s">
        <v>738</v>
      </c>
      <c r="B33" s="513" t="s">
        <v>739</v>
      </c>
      <c r="C33" s="514" t="s">
        <v>740</v>
      </c>
      <c r="D33" s="528" t="s">
        <v>741</v>
      </c>
      <c r="E33" s="529"/>
      <c r="F33" s="529"/>
      <c r="G33" s="529"/>
      <c r="H33" s="529"/>
      <c r="I33" s="529"/>
      <c r="J33" s="529"/>
      <c r="K33" s="529"/>
      <c r="L33" s="529"/>
      <c r="M33" s="529"/>
      <c r="N33" s="529"/>
      <c r="O33" s="529"/>
      <c r="P33" s="529"/>
      <c r="Q33" s="529"/>
      <c r="R33" s="529"/>
      <c r="S33" s="529"/>
      <c r="T33" s="529"/>
      <c r="U33" s="529"/>
      <c r="V33" s="529"/>
      <c r="W33" s="529"/>
      <c r="X33" s="529"/>
      <c r="Y33" s="529"/>
      <c r="Z33" s="529"/>
      <c r="AA33" s="529"/>
      <c r="AB33" s="529"/>
      <c r="AC33" s="529"/>
    </row>
    <row r="34" spans="1:29" hidden="1">
      <c r="A34" s="512"/>
      <c r="B34" s="513"/>
      <c r="C34" s="513"/>
      <c r="D34" s="522"/>
      <c r="E34" s="519"/>
      <c r="F34" s="520"/>
      <c r="G34" s="518">
        <v>750</v>
      </c>
      <c r="H34" s="521"/>
      <c r="I34" s="521"/>
      <c r="J34" s="521"/>
      <c r="K34" s="522">
        <v>754</v>
      </c>
      <c r="L34" s="521"/>
      <c r="M34" s="523"/>
      <c r="N34" s="518">
        <v>900</v>
      </c>
      <c r="O34" s="522"/>
      <c r="P34" s="522"/>
      <c r="Q34" s="522"/>
      <c r="R34" s="521"/>
      <c r="S34" s="521"/>
      <c r="T34" s="521"/>
      <c r="U34" s="523"/>
      <c r="V34" s="518">
        <v>921</v>
      </c>
      <c r="W34" s="522"/>
      <c r="X34" s="522"/>
      <c r="Y34" s="519"/>
      <c r="Z34" s="519"/>
      <c r="AA34" s="525">
        <v>926</v>
      </c>
      <c r="AB34" s="525"/>
      <c r="AC34" s="525"/>
    </row>
    <row r="35" spans="1:29" hidden="1">
      <c r="A35" s="512"/>
      <c r="B35" s="513"/>
      <c r="C35" s="513"/>
      <c r="D35" s="526">
        <v>60016</v>
      </c>
      <c r="E35" s="521"/>
      <c r="F35" s="523"/>
      <c r="G35" s="518">
        <v>75075</v>
      </c>
      <c r="H35" s="521"/>
      <c r="I35" s="523"/>
      <c r="J35" s="345">
        <v>75095</v>
      </c>
      <c r="K35" s="522">
        <v>75412</v>
      </c>
      <c r="L35" s="521"/>
      <c r="M35" s="523"/>
      <c r="N35" s="525">
        <v>90003</v>
      </c>
      <c r="O35" s="525"/>
      <c r="P35" s="518">
        <v>90004</v>
      </c>
      <c r="Q35" s="523"/>
      <c r="R35" s="519">
        <v>90015</v>
      </c>
      <c r="S35" s="520"/>
      <c r="T35" s="346">
        <v>90017</v>
      </c>
      <c r="U35" s="347">
        <v>90095</v>
      </c>
      <c r="V35" s="518">
        <v>92109</v>
      </c>
      <c r="W35" s="523"/>
      <c r="X35" s="527">
        <v>92195</v>
      </c>
      <c r="Y35" s="521"/>
      <c r="Z35" s="523"/>
      <c r="AA35" s="525">
        <v>92695</v>
      </c>
      <c r="AB35" s="525"/>
      <c r="AC35" s="525"/>
    </row>
    <row r="36" spans="1:29" hidden="1">
      <c r="A36" s="512"/>
      <c r="B36" s="513"/>
      <c r="C36" s="513"/>
      <c r="D36" s="348">
        <v>4210</v>
      </c>
      <c r="E36" s="348">
        <v>4270</v>
      </c>
      <c r="F36" s="349">
        <v>6050</v>
      </c>
      <c r="G36" s="349">
        <v>4190</v>
      </c>
      <c r="H36" s="349">
        <v>4210</v>
      </c>
      <c r="I36" s="349">
        <v>4300</v>
      </c>
      <c r="J36" s="349">
        <v>4260</v>
      </c>
      <c r="K36" s="349">
        <v>4210</v>
      </c>
      <c r="L36" s="350">
        <v>4270</v>
      </c>
      <c r="M36" s="350">
        <v>6060</v>
      </c>
      <c r="N36" s="350">
        <v>4210</v>
      </c>
      <c r="O36" s="350">
        <v>4300</v>
      </c>
      <c r="P36" s="350">
        <v>4210</v>
      </c>
      <c r="Q36" s="351">
        <v>4300</v>
      </c>
      <c r="R36" s="350">
        <v>4300</v>
      </c>
      <c r="S36" s="350">
        <v>6050</v>
      </c>
      <c r="T36" s="350">
        <v>6210</v>
      </c>
      <c r="U36" s="350">
        <v>4300</v>
      </c>
      <c r="V36" s="349">
        <v>4210</v>
      </c>
      <c r="W36" s="349">
        <v>4270</v>
      </c>
      <c r="X36" s="349">
        <v>4190</v>
      </c>
      <c r="Y36" s="350">
        <v>4210</v>
      </c>
      <c r="Z36" s="350">
        <v>4300</v>
      </c>
      <c r="AA36" s="350">
        <v>4210</v>
      </c>
      <c r="AB36" s="350">
        <v>4300</v>
      </c>
      <c r="AC36" s="350">
        <v>6050</v>
      </c>
    </row>
    <row r="37" spans="1:29" s="352" customFormat="1" ht="11.25" hidden="1">
      <c r="A37" s="348">
        <v>1</v>
      </c>
      <c r="B37" s="348">
        <v>2</v>
      </c>
      <c r="C37" s="348">
        <v>3</v>
      </c>
      <c r="D37" s="348">
        <v>4</v>
      </c>
      <c r="E37" s="348">
        <v>5</v>
      </c>
      <c r="F37" s="348">
        <v>6</v>
      </c>
      <c r="G37" s="348">
        <v>7</v>
      </c>
      <c r="H37" s="348">
        <v>8</v>
      </c>
      <c r="I37" s="348">
        <v>9</v>
      </c>
      <c r="J37" s="348">
        <v>10</v>
      </c>
      <c r="K37" s="348"/>
      <c r="L37" s="348">
        <v>11</v>
      </c>
      <c r="M37" s="348">
        <v>12</v>
      </c>
      <c r="N37" s="348">
        <v>13</v>
      </c>
      <c r="O37" s="348">
        <v>14</v>
      </c>
      <c r="P37" s="348">
        <v>15</v>
      </c>
      <c r="Q37" s="348">
        <v>16</v>
      </c>
      <c r="R37" s="348">
        <v>17</v>
      </c>
      <c r="S37" s="348">
        <v>18</v>
      </c>
      <c r="T37" s="348">
        <v>19</v>
      </c>
      <c r="U37" s="348">
        <v>20</v>
      </c>
      <c r="V37" s="348">
        <v>21</v>
      </c>
      <c r="W37" s="348">
        <v>22</v>
      </c>
      <c r="X37" s="348">
        <v>23</v>
      </c>
      <c r="Y37" s="348">
        <v>24</v>
      </c>
      <c r="Z37" s="348">
        <v>25</v>
      </c>
      <c r="AA37" s="348">
        <v>26</v>
      </c>
      <c r="AB37" s="348">
        <v>27</v>
      </c>
      <c r="AC37" s="348">
        <v>28</v>
      </c>
    </row>
    <row r="38" spans="1:29" hidden="1">
      <c r="A38" s="524">
        <v>8</v>
      </c>
      <c r="B38" s="353" t="s">
        <v>767</v>
      </c>
      <c r="C38" s="354">
        <f>C39+C40</f>
        <v>18410</v>
      </c>
      <c r="D38" s="361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</row>
    <row r="39" spans="1:29" ht="35.25" hidden="1" customHeight="1">
      <c r="A39" s="524"/>
      <c r="B39" s="357" t="s">
        <v>748</v>
      </c>
      <c r="C39" s="355">
        <v>1800</v>
      </c>
      <c r="D39" s="358"/>
      <c r="E39" s="358"/>
      <c r="F39" s="358"/>
      <c r="G39" s="359"/>
      <c r="H39" s="359"/>
      <c r="I39" s="359" t="s">
        <v>780</v>
      </c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>
        <v>300</v>
      </c>
      <c r="W39" s="358"/>
      <c r="X39" s="358"/>
      <c r="Y39" s="367"/>
      <c r="Z39" s="367"/>
      <c r="AA39" s="358"/>
      <c r="AB39" s="358"/>
      <c r="AC39" s="358"/>
    </row>
    <row r="40" spans="1:29" ht="24" hidden="1">
      <c r="A40" s="524"/>
      <c r="B40" s="357" t="s">
        <v>759</v>
      </c>
      <c r="C40" s="355">
        <f>SUM(D40:AC40)</f>
        <v>16610</v>
      </c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>
        <v>200</v>
      </c>
      <c r="Q40" s="358"/>
      <c r="R40" s="358"/>
      <c r="S40" s="358">
        <v>7974</v>
      </c>
      <c r="T40" s="358">
        <v>6236</v>
      </c>
      <c r="U40" s="358"/>
      <c r="V40" s="358"/>
      <c r="W40" s="358"/>
      <c r="X40" s="358"/>
      <c r="Y40" s="358"/>
      <c r="Z40" s="358"/>
      <c r="AA40" s="358">
        <v>2200</v>
      </c>
      <c r="AB40" s="358"/>
      <c r="AC40" s="358"/>
    </row>
    <row r="41" spans="1:29" hidden="1">
      <c r="A41" s="530">
        <v>9</v>
      </c>
      <c r="B41" s="353" t="s">
        <v>768</v>
      </c>
      <c r="C41" s="368">
        <f>C42+C43+C44</f>
        <v>12030</v>
      </c>
      <c r="D41" s="361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</row>
    <row r="42" spans="1:29" ht="24" hidden="1">
      <c r="A42" s="531"/>
      <c r="B42" s="369" t="s">
        <v>750</v>
      </c>
      <c r="C42" s="355">
        <f>SUM(E42:AC42)</f>
        <v>450</v>
      </c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>
        <v>450</v>
      </c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</row>
    <row r="43" spans="1:29" hidden="1">
      <c r="A43" s="532"/>
      <c r="B43" s="369" t="s">
        <v>769</v>
      </c>
      <c r="C43" s="355">
        <f>SUM(E43:AC43)</f>
        <v>11080</v>
      </c>
      <c r="D43" s="358"/>
      <c r="E43" s="358"/>
      <c r="F43" s="358">
        <v>11080</v>
      </c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  <c r="AA43" s="358"/>
      <c r="AB43" s="370"/>
      <c r="AC43" s="358"/>
    </row>
    <row r="44" spans="1:29" ht="35.25" hidden="1" customHeight="1">
      <c r="A44" s="371"/>
      <c r="B44" s="372" t="s">
        <v>770</v>
      </c>
      <c r="C44" s="355">
        <f>500</f>
        <v>500</v>
      </c>
      <c r="D44" s="358"/>
      <c r="E44" s="358"/>
      <c r="F44" s="358"/>
      <c r="G44" s="366"/>
      <c r="H44" s="365">
        <v>200</v>
      </c>
      <c r="I44" s="359" t="s">
        <v>754</v>
      </c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70"/>
      <c r="AC44" s="358"/>
    </row>
    <row r="45" spans="1:29" hidden="1">
      <c r="A45" s="533">
        <v>10</v>
      </c>
      <c r="B45" s="373" t="s">
        <v>771</v>
      </c>
      <c r="C45" s="354">
        <f>C46+C47</f>
        <v>15839</v>
      </c>
      <c r="D45" s="361"/>
      <c r="E45" s="358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49"/>
      <c r="W45" s="349"/>
      <c r="X45" s="349"/>
      <c r="Y45" s="374"/>
      <c r="Z45" s="374"/>
      <c r="AA45" s="374"/>
      <c r="AB45" s="375"/>
      <c r="AC45" s="349"/>
    </row>
    <row r="46" spans="1:29" s="356" customFormat="1" hidden="1">
      <c r="A46" s="534"/>
      <c r="B46" s="376" t="s">
        <v>752</v>
      </c>
      <c r="C46" s="355">
        <v>3000</v>
      </c>
      <c r="D46" s="358"/>
      <c r="E46" s="358"/>
      <c r="F46" s="374"/>
      <c r="G46" s="359" t="s">
        <v>756</v>
      </c>
      <c r="H46" s="359" t="s">
        <v>772</v>
      </c>
      <c r="I46" s="359" t="s">
        <v>758</v>
      </c>
      <c r="J46" s="374"/>
      <c r="K46" s="374"/>
      <c r="L46" s="374"/>
      <c r="M46" s="362"/>
      <c r="N46" s="362"/>
      <c r="O46" s="374"/>
      <c r="P46" s="374"/>
      <c r="Q46" s="374"/>
      <c r="R46" s="374"/>
      <c r="S46" s="374"/>
      <c r="T46" s="374"/>
      <c r="U46" s="374"/>
      <c r="V46" s="349"/>
      <c r="W46" s="349"/>
      <c r="X46" s="374">
        <v>300</v>
      </c>
      <c r="Y46" s="362">
        <v>500</v>
      </c>
      <c r="Z46" s="362">
        <v>700</v>
      </c>
      <c r="AA46" s="374"/>
      <c r="AB46" s="375"/>
      <c r="AC46" s="349"/>
    </row>
    <row r="47" spans="1:29" s="356" customFormat="1" ht="37.5" hidden="1" customHeight="1">
      <c r="A47" s="534"/>
      <c r="B47" s="372" t="s">
        <v>773</v>
      </c>
      <c r="C47" s="355">
        <v>12839</v>
      </c>
      <c r="D47" s="358"/>
      <c r="E47" s="358">
        <v>8500</v>
      </c>
      <c r="F47" s="374"/>
      <c r="G47" s="374"/>
      <c r="H47" s="374"/>
      <c r="I47" s="374"/>
      <c r="J47" s="374"/>
      <c r="K47" s="360" t="s">
        <v>760</v>
      </c>
      <c r="L47" s="365"/>
      <c r="M47" s="359"/>
      <c r="N47" s="374">
        <v>1000</v>
      </c>
      <c r="O47" s="374"/>
      <c r="P47" s="374"/>
      <c r="Q47" s="374"/>
      <c r="R47" s="374"/>
      <c r="S47" s="374"/>
      <c r="T47" s="374"/>
      <c r="U47" s="374"/>
      <c r="V47" s="349">
        <v>839</v>
      </c>
      <c r="W47" s="349"/>
      <c r="X47" s="349"/>
      <c r="Y47" s="366"/>
      <c r="Z47" s="366"/>
      <c r="AA47" s="374"/>
      <c r="AB47" s="375"/>
      <c r="AC47" s="349"/>
    </row>
    <row r="48" spans="1:29" s="356" customFormat="1" hidden="1">
      <c r="A48" s="524">
        <v>11</v>
      </c>
      <c r="B48" s="353" t="s">
        <v>774</v>
      </c>
      <c r="C48" s="354">
        <f>C49+C50</f>
        <v>31741</v>
      </c>
      <c r="D48" s="361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  <c r="AA48" s="358"/>
      <c r="AB48" s="358"/>
      <c r="AC48" s="358"/>
    </row>
    <row r="49" spans="1:30" ht="38.25" hidden="1" customHeight="1">
      <c r="A49" s="524"/>
      <c r="B49" s="377" t="s">
        <v>748</v>
      </c>
      <c r="C49" s="355">
        <v>5600</v>
      </c>
      <c r="D49" s="358"/>
      <c r="E49" s="358"/>
      <c r="F49" s="358"/>
      <c r="G49" s="358"/>
      <c r="H49" s="364">
        <v>1398</v>
      </c>
      <c r="I49" s="364">
        <v>1702</v>
      </c>
      <c r="J49" s="358"/>
      <c r="K49" s="358"/>
      <c r="L49" s="358"/>
      <c r="M49" s="358"/>
      <c r="N49" s="364">
        <v>255</v>
      </c>
      <c r="O49" s="364">
        <v>1255</v>
      </c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9" t="s">
        <v>781</v>
      </c>
      <c r="AB49" s="359" t="s">
        <v>782</v>
      </c>
      <c r="AC49" s="358"/>
    </row>
    <row r="50" spans="1:30" ht="24" hidden="1">
      <c r="A50" s="524"/>
      <c r="B50" s="378" t="s">
        <v>745</v>
      </c>
      <c r="C50" s="355">
        <v>26141</v>
      </c>
      <c r="D50" s="358">
        <v>1000</v>
      </c>
      <c r="E50" s="358"/>
      <c r="F50" s="358"/>
      <c r="G50" s="358"/>
      <c r="H50" s="358"/>
      <c r="I50" s="358"/>
      <c r="J50" s="358"/>
      <c r="K50" s="358"/>
      <c r="L50" s="358"/>
      <c r="M50" s="358"/>
      <c r="N50" s="366">
        <v>2700</v>
      </c>
      <c r="O50" s="379">
        <v>300</v>
      </c>
      <c r="P50" s="379">
        <v>9141</v>
      </c>
      <c r="Q50" s="379"/>
      <c r="R50" s="380"/>
      <c r="S50" s="380"/>
      <c r="T50" s="380"/>
      <c r="U50" s="359"/>
      <c r="V50" s="359" t="s">
        <v>775</v>
      </c>
      <c r="W50" s="359" t="s">
        <v>776</v>
      </c>
      <c r="X50" s="358"/>
      <c r="Y50" s="381"/>
      <c r="Z50" s="381"/>
      <c r="AA50" s="358"/>
      <c r="AB50" s="358"/>
      <c r="AC50" s="358">
        <v>10000</v>
      </c>
    </row>
    <row r="51" spans="1:30" hidden="1">
      <c r="A51" s="524">
        <v>12</v>
      </c>
      <c r="B51" s="353" t="s">
        <v>777</v>
      </c>
      <c r="C51" s="354">
        <f>C52</f>
        <v>16220</v>
      </c>
      <c r="D51" s="361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358"/>
      <c r="AA51" s="358"/>
      <c r="AB51" s="358"/>
      <c r="AC51" s="358"/>
    </row>
    <row r="52" spans="1:30" ht="36.75" hidden="1" customHeight="1">
      <c r="A52" s="524"/>
      <c r="B52" s="378" t="s">
        <v>778</v>
      </c>
      <c r="C52" s="355">
        <v>16220</v>
      </c>
      <c r="D52" s="358"/>
      <c r="E52" s="358"/>
      <c r="F52" s="358"/>
      <c r="G52" s="358"/>
      <c r="H52" s="366">
        <v>962</v>
      </c>
      <c r="I52" s="366">
        <v>1538</v>
      </c>
      <c r="J52" s="358"/>
      <c r="K52" s="358"/>
      <c r="L52" s="358">
        <v>8720</v>
      </c>
      <c r="M52" s="358"/>
      <c r="N52" s="358">
        <v>1000</v>
      </c>
      <c r="O52" s="358"/>
      <c r="P52" s="358"/>
      <c r="Q52" s="358"/>
      <c r="R52" s="358">
        <v>3000</v>
      </c>
      <c r="S52" s="358"/>
      <c r="T52" s="358"/>
      <c r="U52" s="358"/>
      <c r="V52" s="358"/>
      <c r="W52" s="358"/>
      <c r="X52" s="358"/>
      <c r="Y52" s="359"/>
      <c r="Z52" s="359"/>
      <c r="AA52" s="358">
        <v>1000</v>
      </c>
      <c r="AB52" s="358"/>
      <c r="AC52" s="358"/>
    </row>
    <row r="53" spans="1:30" s="386" customFormat="1" ht="18" customHeight="1">
      <c r="A53" s="382"/>
      <c r="B53" s="383">
        <v>220317</v>
      </c>
      <c r="C53" s="368">
        <f>C14+C16+C18+C21+C24+C27+C30+C38+C41+C45+C48+C51</f>
        <v>220317</v>
      </c>
      <c r="D53" s="384">
        <v>2000</v>
      </c>
      <c r="E53" s="384">
        <v>17282</v>
      </c>
      <c r="F53" s="384">
        <v>11080</v>
      </c>
      <c r="G53" s="384">
        <v>610</v>
      </c>
      <c r="H53" s="384">
        <v>5726</v>
      </c>
      <c r="I53" s="384">
        <v>9789</v>
      </c>
      <c r="J53" s="384">
        <v>500</v>
      </c>
      <c r="K53" s="384">
        <v>18043</v>
      </c>
      <c r="L53" s="384">
        <v>8720</v>
      </c>
      <c r="M53" s="384">
        <v>0</v>
      </c>
      <c r="N53" s="384">
        <v>11173</v>
      </c>
      <c r="O53" s="384">
        <v>1615</v>
      </c>
      <c r="P53" s="384">
        <v>11741</v>
      </c>
      <c r="Q53" s="384">
        <v>600</v>
      </c>
      <c r="R53" s="384">
        <v>3000</v>
      </c>
      <c r="S53" s="384">
        <v>63124</v>
      </c>
      <c r="T53" s="384">
        <v>9236</v>
      </c>
      <c r="U53" s="384">
        <v>4900</v>
      </c>
      <c r="V53" s="384">
        <v>4120</v>
      </c>
      <c r="W53" s="384">
        <v>6887</v>
      </c>
      <c r="X53" s="384">
        <v>300</v>
      </c>
      <c r="Y53" s="384">
        <v>500</v>
      </c>
      <c r="Z53" s="384">
        <v>700</v>
      </c>
      <c r="AA53" s="384">
        <v>5450</v>
      </c>
      <c r="AB53" s="384">
        <v>1250</v>
      </c>
      <c r="AC53" s="384">
        <v>21971</v>
      </c>
      <c r="AD53" s="385"/>
    </row>
    <row r="54" spans="1:30" ht="19.5" customHeight="1">
      <c r="B54" s="353" t="s">
        <v>1</v>
      </c>
      <c r="C54" s="387">
        <f>SUM(D54:AC54)</f>
        <v>0</v>
      </c>
      <c r="D54" s="387"/>
      <c r="E54" s="387"/>
      <c r="F54" s="387"/>
      <c r="G54" s="387"/>
      <c r="H54" s="387"/>
      <c r="I54" s="387"/>
      <c r="J54" s="387"/>
      <c r="K54" s="387">
        <v>-3043</v>
      </c>
      <c r="L54" s="388"/>
      <c r="M54" s="388">
        <v>3043</v>
      </c>
      <c r="N54" s="388"/>
      <c r="O54" s="388"/>
      <c r="P54" s="388"/>
      <c r="Q54" s="388"/>
      <c r="R54" s="388"/>
      <c r="S54" s="388"/>
      <c r="T54" s="388"/>
      <c r="U54" s="387"/>
      <c r="V54" s="389"/>
      <c r="W54" s="389"/>
      <c r="X54" s="389"/>
      <c r="Y54" s="389"/>
      <c r="Z54" s="389"/>
      <c r="AA54" s="388"/>
      <c r="AB54" s="388"/>
      <c r="AC54" s="387"/>
      <c r="AD54" s="385"/>
    </row>
    <row r="55" spans="1:30" ht="18" customHeight="1">
      <c r="B55" s="353" t="s">
        <v>0</v>
      </c>
      <c r="C55" s="387">
        <f>SUM(D55:AC55)</f>
        <v>220317</v>
      </c>
      <c r="D55" s="387">
        <f t="shared" ref="D55:AC55" si="0">D53+D54</f>
        <v>2000</v>
      </c>
      <c r="E55" s="387">
        <f t="shared" si="0"/>
        <v>17282</v>
      </c>
      <c r="F55" s="387">
        <f t="shared" si="0"/>
        <v>11080</v>
      </c>
      <c r="G55" s="387">
        <f t="shared" si="0"/>
        <v>610</v>
      </c>
      <c r="H55" s="387">
        <f t="shared" si="0"/>
        <v>5726</v>
      </c>
      <c r="I55" s="387">
        <f t="shared" si="0"/>
        <v>9789</v>
      </c>
      <c r="J55" s="387">
        <f t="shared" si="0"/>
        <v>500</v>
      </c>
      <c r="K55" s="387">
        <f t="shared" si="0"/>
        <v>15000</v>
      </c>
      <c r="L55" s="387">
        <f t="shared" si="0"/>
        <v>8720</v>
      </c>
      <c r="M55" s="387">
        <f t="shared" si="0"/>
        <v>3043</v>
      </c>
      <c r="N55" s="387">
        <f t="shared" si="0"/>
        <v>11173</v>
      </c>
      <c r="O55" s="387">
        <f t="shared" si="0"/>
        <v>1615</v>
      </c>
      <c r="P55" s="387">
        <f t="shared" si="0"/>
        <v>11741</v>
      </c>
      <c r="Q55" s="387">
        <f t="shared" si="0"/>
        <v>600</v>
      </c>
      <c r="R55" s="387">
        <f t="shared" si="0"/>
        <v>3000</v>
      </c>
      <c r="S55" s="387">
        <f t="shared" si="0"/>
        <v>63124</v>
      </c>
      <c r="T55" s="387">
        <f t="shared" si="0"/>
        <v>9236</v>
      </c>
      <c r="U55" s="387">
        <f t="shared" si="0"/>
        <v>4900</v>
      </c>
      <c r="V55" s="387">
        <f t="shared" si="0"/>
        <v>4120</v>
      </c>
      <c r="W55" s="387">
        <f t="shared" si="0"/>
        <v>6887</v>
      </c>
      <c r="X55" s="387">
        <f t="shared" si="0"/>
        <v>300</v>
      </c>
      <c r="Y55" s="387">
        <f t="shared" si="0"/>
        <v>500</v>
      </c>
      <c r="Z55" s="387">
        <f t="shared" si="0"/>
        <v>700</v>
      </c>
      <c r="AA55" s="387">
        <f t="shared" si="0"/>
        <v>5450</v>
      </c>
      <c r="AB55" s="387">
        <f t="shared" si="0"/>
        <v>1250</v>
      </c>
      <c r="AC55" s="387">
        <f t="shared" si="0"/>
        <v>21971</v>
      </c>
      <c r="AD55" s="385">
        <f>SUM(D55:AC55)</f>
        <v>220317</v>
      </c>
    </row>
    <row r="56" spans="1:30">
      <c r="V56" s="390"/>
      <c r="W56" s="390"/>
      <c r="X56" s="390"/>
      <c r="Y56" s="391"/>
      <c r="Z56" s="391"/>
    </row>
    <row r="57" spans="1:30">
      <c r="A57" s="356"/>
      <c r="B57" s="392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6"/>
      <c r="Y57" s="393"/>
      <c r="Z57" s="393"/>
      <c r="AA57" s="356"/>
      <c r="AB57" s="356"/>
      <c r="AC57" s="356"/>
    </row>
    <row r="59" spans="1:30" ht="15">
      <c r="U59" s="293" t="s">
        <v>85</v>
      </c>
      <c r="V59" s="293"/>
      <c r="W59"/>
    </row>
    <row r="60" spans="1:30" ht="32.25" customHeight="1">
      <c r="U60" s="293" t="s">
        <v>719</v>
      </c>
      <c r="V60" s="293"/>
      <c r="W60"/>
    </row>
  </sheetData>
  <mergeCells count="52">
    <mergeCell ref="A51:A52"/>
    <mergeCell ref="V34:Z34"/>
    <mergeCell ref="AA34:AC34"/>
    <mergeCell ref="D35:F35"/>
    <mergeCell ref="G35:I35"/>
    <mergeCell ref="K35:M35"/>
    <mergeCell ref="N35:O35"/>
    <mergeCell ref="P35:Q35"/>
    <mergeCell ref="R35:S35"/>
    <mergeCell ref="V35:W35"/>
    <mergeCell ref="X35:Z35"/>
    <mergeCell ref="AA35:AC35"/>
    <mergeCell ref="A38:A40"/>
    <mergeCell ref="A41:A43"/>
    <mergeCell ref="A45:A47"/>
    <mergeCell ref="A48:A50"/>
    <mergeCell ref="A27:A29"/>
    <mergeCell ref="A30:A32"/>
    <mergeCell ref="A33:A36"/>
    <mergeCell ref="B33:B36"/>
    <mergeCell ref="C33:C36"/>
    <mergeCell ref="D33:AC33"/>
    <mergeCell ref="D34:F34"/>
    <mergeCell ref="G34:J34"/>
    <mergeCell ref="K34:M34"/>
    <mergeCell ref="N34:U34"/>
    <mergeCell ref="A24:A26"/>
    <mergeCell ref="V10:Z10"/>
    <mergeCell ref="AA10:AC10"/>
    <mergeCell ref="D11:F11"/>
    <mergeCell ref="G11:I11"/>
    <mergeCell ref="K11:M11"/>
    <mergeCell ref="N11:O11"/>
    <mergeCell ref="P11:Q11"/>
    <mergeCell ref="R11:S11"/>
    <mergeCell ref="V11:W11"/>
    <mergeCell ref="X11:Z11"/>
    <mergeCell ref="AA11:AC11"/>
    <mergeCell ref="A14:A15"/>
    <mergeCell ref="A16:A17"/>
    <mergeCell ref="A18:A20"/>
    <mergeCell ref="A21:A23"/>
    <mergeCell ref="B6:AB6"/>
    <mergeCell ref="A7:AC7"/>
    <mergeCell ref="A9:A12"/>
    <mergeCell ref="B9:B12"/>
    <mergeCell ref="C9:C12"/>
    <mergeCell ref="D9:AC9"/>
    <mergeCell ref="D10:F10"/>
    <mergeCell ref="G10:J10"/>
    <mergeCell ref="K10:M10"/>
    <mergeCell ref="N10:U10"/>
  </mergeCells>
  <pageMargins left="0.11811023622047245" right="0.11811023622047245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1 doch</vt:lpstr>
      <vt:lpstr>2 wydatki</vt:lpstr>
      <vt:lpstr>2a majątkowe</vt:lpstr>
      <vt:lpstr>3 zlecone</vt:lpstr>
      <vt:lpstr>4 dotacje</vt:lpstr>
      <vt:lpstr>5 rk dochodów</vt:lpstr>
      <vt:lpstr>6 f soł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2016-12-01T09:45:30Z</dcterms:modified>
</cp:coreProperties>
</file>