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5" activeTab="4"/>
  </bookViews>
  <sheets>
    <sheet name="3 zad.zlec. (3)" sheetId="41" r:id="rId1"/>
    <sheet name="5 porozumienia" sheetId="39" r:id="rId2"/>
    <sheet name="6 przychody- stan" sheetId="29" r:id="rId3"/>
    <sheet name="8 dotacje  " sheetId="37" r:id="rId4"/>
    <sheet name="10 wiejskie -zmiany" sheetId="34" r:id="rId5"/>
  </sheets>
  <externalReferences>
    <externalReference r:id="rId6"/>
  </externalReferences>
  <definedNames>
    <definedName name="_xlnm.Print_Area" localSheetId="4">'10 wiejskie -zmiany'!$A$1:$J$135</definedName>
    <definedName name="_xlnm.Print_Area" localSheetId="0">'3 zad.zlec. (3)'!$A$188:$J$315</definedName>
    <definedName name="_xlnm.Print_Area" localSheetId="1">'5 porozumienia'!$A$1:$H$30</definedName>
    <definedName name="_xlnm.Print_Area" localSheetId="2">'6 przychody- stan'!$A$1:$F$25</definedName>
    <definedName name="_xlnm.Print_Area" localSheetId="3">'8 dotacje  '!$A$1:$G$63</definedName>
    <definedName name="_xlnm.Print_Titles" localSheetId="4">'10 wiejskie -zmiany'!$8:$8</definedName>
    <definedName name="_xlnm.Print_Titles" localSheetId="0">'3 zad.zlec. (3)'!$199:$200</definedName>
    <definedName name="zwierząt" localSheetId="4">'[1]2 wyd'!#REF!</definedName>
    <definedName name="zwierząt" localSheetId="0">'[1]2 wyd'!#REF!</definedName>
    <definedName name="zwierząt" localSheetId="1">'[1]2 wyd'!#REF!</definedName>
    <definedName name="zwierząt" localSheetId="2">'[1]2 wyd'!#REF!</definedName>
    <definedName name="zwierząt" localSheetId="3">'[1]2 wyd'!#REF!</definedName>
    <definedName name="zwierząt">'[1]2 wyd'!#REF!</definedName>
  </definedNames>
  <calcPr calcId="152511"/>
</workbook>
</file>

<file path=xl/calcChain.xml><?xml version="1.0" encoding="utf-8"?>
<calcChain xmlns="http://schemas.openxmlformats.org/spreadsheetml/2006/main">
  <c r="J314" i="41" l="1"/>
  <c r="J313" i="41"/>
  <c r="J312" i="41"/>
  <c r="J311" i="41"/>
  <c r="J310" i="41"/>
  <c r="J309" i="41"/>
  <c r="G308" i="41"/>
  <c r="J307" i="41"/>
  <c r="I307" i="41"/>
  <c r="H307" i="41"/>
  <c r="G307" i="41"/>
  <c r="F307" i="41"/>
  <c r="E307" i="41"/>
  <c r="J302" i="41"/>
  <c r="I302" i="41"/>
  <c r="H302" i="41"/>
  <c r="G302" i="41"/>
  <c r="F302" i="41"/>
  <c r="E302" i="41"/>
  <c r="J301" i="41"/>
  <c r="J300" i="41"/>
  <c r="J299" i="41"/>
  <c r="J298" i="41"/>
  <c r="J297" i="41"/>
  <c r="J296" i="41"/>
  <c r="J295" i="41"/>
  <c r="J294" i="41"/>
  <c r="J293" i="41"/>
  <c r="J292" i="41"/>
  <c r="J291" i="41"/>
  <c r="G290" i="41"/>
  <c r="J289" i="41"/>
  <c r="I289" i="41"/>
  <c r="H289" i="41"/>
  <c r="G289" i="41"/>
  <c r="F289" i="41"/>
  <c r="E289" i="41"/>
  <c r="J288" i="41"/>
  <c r="J287" i="41"/>
  <c r="J286" i="41"/>
  <c r="J285" i="41"/>
  <c r="J284" i="41"/>
  <c r="J283" i="41"/>
  <c r="J282" i="41"/>
  <c r="J281" i="41"/>
  <c r="J280" i="41"/>
  <c r="J279" i="41"/>
  <c r="J278" i="41"/>
  <c r="J277" i="41"/>
  <c r="J276" i="41"/>
  <c r="G275" i="41"/>
  <c r="I274" i="41"/>
  <c r="H274" i="41"/>
  <c r="G274" i="41"/>
  <c r="F274" i="41"/>
  <c r="E274" i="41"/>
  <c r="I273" i="41"/>
  <c r="H273" i="41"/>
  <c r="G273" i="41"/>
  <c r="F273" i="41"/>
  <c r="E273" i="41"/>
  <c r="J270" i="41"/>
  <c r="I270" i="41"/>
  <c r="H270" i="41"/>
  <c r="G270" i="41"/>
  <c r="F270" i="41"/>
  <c r="E270" i="41"/>
  <c r="J269" i="41"/>
  <c r="G268" i="41"/>
  <c r="J267" i="41"/>
  <c r="I267" i="41"/>
  <c r="H267" i="41"/>
  <c r="G267" i="41"/>
  <c r="F267" i="41"/>
  <c r="E267" i="41"/>
  <c r="J266" i="41"/>
  <c r="J265" i="41"/>
  <c r="J264" i="41"/>
  <c r="J263" i="41"/>
  <c r="J262" i="41"/>
  <c r="J261" i="41"/>
  <c r="J260" i="41"/>
  <c r="J259" i="41"/>
  <c r="J258" i="41"/>
  <c r="G257" i="41"/>
  <c r="J256" i="41"/>
  <c r="I256" i="41"/>
  <c r="H256" i="41"/>
  <c r="G256" i="41"/>
  <c r="F256" i="41"/>
  <c r="E256" i="41"/>
  <c r="J255" i="41"/>
  <c r="I255" i="41"/>
  <c r="H255" i="41"/>
  <c r="G255" i="41"/>
  <c r="F255" i="41"/>
  <c r="E255" i="41"/>
  <c r="J254" i="41"/>
  <c r="J253" i="41"/>
  <c r="J252" i="41"/>
  <c r="J251" i="41"/>
  <c r="J250" i="41"/>
  <c r="G249" i="41"/>
  <c r="J248" i="41"/>
  <c r="I248" i="41"/>
  <c r="H248" i="41"/>
  <c r="G248" i="41"/>
  <c r="F248" i="41"/>
  <c r="E248" i="41"/>
  <c r="J247" i="41"/>
  <c r="I247" i="41"/>
  <c r="H247" i="41"/>
  <c r="G247" i="41"/>
  <c r="F247" i="41"/>
  <c r="E247" i="41"/>
  <c r="J246" i="41"/>
  <c r="J245" i="41"/>
  <c r="J244" i="41"/>
  <c r="J243" i="41"/>
  <c r="J242" i="41"/>
  <c r="G241" i="41"/>
  <c r="J240" i="41"/>
  <c r="I240" i="41"/>
  <c r="H240" i="41"/>
  <c r="G240" i="41"/>
  <c r="F240" i="41"/>
  <c r="E240" i="41"/>
  <c r="J239" i="41"/>
  <c r="I239" i="41"/>
  <c r="H239" i="41"/>
  <c r="G239" i="41"/>
  <c r="F239" i="41"/>
  <c r="E239" i="41"/>
  <c r="J238" i="41"/>
  <c r="J237" i="41"/>
  <c r="J236" i="41"/>
  <c r="J235" i="41"/>
  <c r="J234" i="41"/>
  <c r="J233" i="41"/>
  <c r="J232" i="41"/>
  <c r="J231" i="41"/>
  <c r="G230" i="41"/>
  <c r="J229" i="41"/>
  <c r="I229" i="41"/>
  <c r="H229" i="41"/>
  <c r="G229" i="41"/>
  <c r="F229" i="41"/>
  <c r="E229" i="41"/>
  <c r="J223" i="41"/>
  <c r="I223" i="41"/>
  <c r="H223" i="41"/>
  <c r="G223" i="41"/>
  <c r="F223" i="41"/>
  <c r="E223" i="41"/>
  <c r="J222" i="41"/>
  <c r="I222" i="41"/>
  <c r="H222" i="41"/>
  <c r="G222" i="41"/>
  <c r="F222" i="41"/>
  <c r="E222" i="41"/>
  <c r="J221" i="41"/>
  <c r="J220" i="41"/>
  <c r="J219" i="41"/>
  <c r="J218" i="41"/>
  <c r="J217" i="41"/>
  <c r="J216" i="41"/>
  <c r="J215" i="41"/>
  <c r="J214" i="41"/>
  <c r="G213" i="41"/>
  <c r="J212" i="41"/>
  <c r="I212" i="41"/>
  <c r="H212" i="41"/>
  <c r="G212" i="41"/>
  <c r="F212" i="41"/>
  <c r="E212" i="41"/>
  <c r="J211" i="41"/>
  <c r="I211" i="41"/>
  <c r="H211" i="41"/>
  <c r="H315" i="41" s="1"/>
  <c r="G211" i="41"/>
  <c r="G315" i="41" s="1"/>
  <c r="F211" i="41"/>
  <c r="F315" i="41" s="1"/>
  <c r="E211" i="41"/>
  <c r="E315" i="41" s="1"/>
  <c r="J210" i="41"/>
  <c r="J209" i="41"/>
  <c r="J208" i="41"/>
  <c r="J207" i="41"/>
  <c r="J206" i="41"/>
  <c r="J205" i="41"/>
  <c r="G204" i="41"/>
  <c r="J203" i="41"/>
  <c r="I203" i="41"/>
  <c r="H203" i="41"/>
  <c r="G203" i="41"/>
  <c r="F203" i="41"/>
  <c r="E203" i="41"/>
  <c r="J202" i="41"/>
  <c r="I202" i="41"/>
  <c r="H202" i="41"/>
  <c r="G202" i="41"/>
  <c r="F202" i="41"/>
  <c r="E202" i="41"/>
  <c r="E158" i="41"/>
  <c r="E157" i="41"/>
  <c r="F139" i="41"/>
  <c r="E139" i="41"/>
  <c r="F136" i="41"/>
  <c r="E136" i="41"/>
  <c r="F122" i="41"/>
  <c r="E122" i="41"/>
  <c r="F121" i="41"/>
  <c r="E121" i="41"/>
  <c r="F111" i="41"/>
  <c r="E111" i="41"/>
  <c r="F110" i="41"/>
  <c r="E110" i="41"/>
  <c r="E142" i="41" s="1"/>
  <c r="F107" i="41"/>
  <c r="F106" i="41" s="1"/>
  <c r="F105" i="41" s="1"/>
  <c r="E106" i="41"/>
  <c r="E105" i="41"/>
  <c r="E61" i="41"/>
  <c r="E60" i="41"/>
  <c r="F42" i="41"/>
  <c r="E42" i="41"/>
  <c r="F39" i="41"/>
  <c r="E39" i="41"/>
  <c r="F25" i="41"/>
  <c r="E25" i="41"/>
  <c r="F24" i="41"/>
  <c r="E24" i="41"/>
  <c r="F14" i="41"/>
  <c r="E14" i="41"/>
  <c r="F13" i="41"/>
  <c r="F45" i="41" s="1"/>
  <c r="E13" i="41"/>
  <c r="E45" i="41" s="1"/>
  <c r="J274" i="41" l="1"/>
  <c r="J273" i="41" s="1"/>
  <c r="J315" i="41" s="1"/>
  <c r="I315" i="41"/>
  <c r="F142" i="41"/>
  <c r="H76" i="34" l="1"/>
  <c r="D48" i="34" l="1"/>
  <c r="D50" i="34"/>
  <c r="D41" i="34"/>
  <c r="D39" i="34"/>
  <c r="D28" i="34"/>
  <c r="D26" i="34"/>
  <c r="D77" i="34"/>
  <c r="D84" i="34"/>
  <c r="E56" i="37" l="1"/>
  <c r="G56" i="37"/>
  <c r="E57" i="37"/>
  <c r="J27" i="34" l="1"/>
  <c r="J28" i="34"/>
  <c r="J29" i="34"/>
  <c r="J26" i="34"/>
  <c r="I76" i="34" l="1"/>
  <c r="J90" i="34"/>
  <c r="J72" i="34" l="1"/>
  <c r="J73" i="34"/>
  <c r="J44" i="34"/>
  <c r="J45" i="34"/>
  <c r="J46" i="34"/>
  <c r="F19" i="39" l="1"/>
  <c r="E19" i="39"/>
  <c r="F16" i="39"/>
  <c r="E16" i="39"/>
  <c r="F11" i="39"/>
  <c r="E11" i="39"/>
  <c r="F10" i="39"/>
  <c r="E10" i="39"/>
  <c r="F15" i="39" l="1"/>
  <c r="E15" i="39"/>
  <c r="F25" i="39"/>
  <c r="E25" i="39"/>
  <c r="J62" i="34"/>
  <c r="F56" i="37" l="1"/>
  <c r="G28" i="37"/>
  <c r="F28" i="37"/>
  <c r="E28" i="37"/>
  <c r="E29" i="37" l="1"/>
  <c r="F66" i="37" l="1"/>
  <c r="I124" i="34"/>
  <c r="I107" i="34"/>
  <c r="I91" i="34"/>
  <c r="I64" i="34"/>
  <c r="I55" i="34"/>
  <c r="I47" i="34"/>
  <c r="I38" i="34"/>
  <c r="I25" i="34"/>
  <c r="J101" i="34"/>
  <c r="J102" i="34"/>
  <c r="J60" i="34" l="1"/>
  <c r="J81" i="34"/>
  <c r="J88" i="34"/>
  <c r="J51" i="34"/>
  <c r="J52" i="34"/>
  <c r="D92" i="34" l="1"/>
  <c r="D127" i="34" l="1"/>
  <c r="J129" i="34" l="1"/>
  <c r="J130" i="34"/>
  <c r="J104" i="34" l="1"/>
  <c r="J105" i="34"/>
  <c r="J106" i="34"/>
  <c r="H91" i="34"/>
  <c r="H25" i="34" l="1"/>
  <c r="J94" i="34"/>
  <c r="J95" i="34"/>
  <c r="I116" i="34" l="1"/>
  <c r="I132" i="34" s="1"/>
  <c r="J37" i="34"/>
  <c r="J111" i="34"/>
  <c r="J118" i="34"/>
  <c r="J119" i="34"/>
  <c r="J120" i="34"/>
  <c r="J121" i="34"/>
  <c r="J122" i="34"/>
  <c r="J123" i="34"/>
  <c r="D123" i="34" s="1"/>
  <c r="J117" i="34"/>
  <c r="H116" i="34"/>
  <c r="H38" i="34"/>
  <c r="J116" i="34" l="1"/>
  <c r="J57" i="34" l="1"/>
  <c r="J58" i="34"/>
  <c r="J59" i="34"/>
  <c r="J61" i="34"/>
  <c r="J63" i="34"/>
  <c r="J65" i="34"/>
  <c r="J66" i="34"/>
  <c r="J67" i="34"/>
  <c r="J68" i="34"/>
  <c r="J69" i="34"/>
  <c r="J71" i="34"/>
  <c r="J74" i="34"/>
  <c r="J75" i="34"/>
  <c r="J77" i="34"/>
  <c r="J78" i="34"/>
  <c r="J79" i="34"/>
  <c r="J80" i="34"/>
  <c r="J82" i="34"/>
  <c r="J83" i="34"/>
  <c r="J84" i="34"/>
  <c r="J85" i="34"/>
  <c r="J86" i="34"/>
  <c r="J87" i="34"/>
  <c r="J89" i="34"/>
  <c r="J92" i="34"/>
  <c r="J93" i="34"/>
  <c r="J96" i="34"/>
  <c r="J97" i="34"/>
  <c r="J98" i="34"/>
  <c r="J99" i="34"/>
  <c r="J100" i="34"/>
  <c r="J103" i="34"/>
  <c r="J108" i="34"/>
  <c r="J109" i="34"/>
  <c r="J110" i="34"/>
  <c r="J112" i="34"/>
  <c r="J113" i="34"/>
  <c r="J114" i="34"/>
  <c r="J115" i="34"/>
  <c r="J125" i="34"/>
  <c r="J126" i="34"/>
  <c r="J127" i="34"/>
  <c r="J128" i="34"/>
  <c r="J56" i="34"/>
  <c r="J49" i="34"/>
  <c r="J50" i="34"/>
  <c r="J53" i="34"/>
  <c r="J54" i="34"/>
  <c r="J48" i="34"/>
  <c r="J40" i="34"/>
  <c r="J41" i="34"/>
  <c r="J42" i="34"/>
  <c r="J43" i="34"/>
  <c r="J39" i="34"/>
  <c r="J23" i="34"/>
  <c r="J24" i="34"/>
  <c r="J22" i="34"/>
  <c r="J15" i="34"/>
  <c r="J16" i="34"/>
  <c r="J17" i="34"/>
  <c r="J18" i="34"/>
  <c r="J19" i="34"/>
  <c r="J20" i="34"/>
  <c r="J14" i="34"/>
  <c r="J12" i="34"/>
  <c r="J11" i="34"/>
  <c r="J31" i="34"/>
  <c r="J32" i="34"/>
  <c r="J33" i="34"/>
  <c r="J34" i="34"/>
  <c r="J30" i="34"/>
  <c r="J35" i="34"/>
  <c r="J36" i="34"/>
  <c r="D125" i="34"/>
  <c r="H124" i="34"/>
  <c r="J124" i="34" s="1"/>
  <c r="D117" i="34"/>
  <c r="D108" i="34"/>
  <c r="H107" i="34"/>
  <c r="J107" i="34" s="1"/>
  <c r="D71" i="34"/>
  <c r="H70" i="34"/>
  <c r="J70" i="34" s="1"/>
  <c r="D65" i="34"/>
  <c r="H64" i="34"/>
  <c r="J64" i="34" s="1"/>
  <c r="D59" i="34"/>
  <c r="D56" i="34"/>
  <c r="H55" i="34"/>
  <c r="J55" i="34" s="1"/>
  <c r="H47" i="34"/>
  <c r="J47" i="34" s="1"/>
  <c r="D23" i="34"/>
  <c r="D22" i="34"/>
  <c r="H21" i="34"/>
  <c r="J21" i="34" s="1"/>
  <c r="D14" i="34"/>
  <c r="H13" i="34"/>
  <c r="J13" i="34" s="1"/>
  <c r="D11" i="34"/>
  <c r="H10" i="34"/>
  <c r="J10" i="34" s="1"/>
  <c r="J76" i="34" l="1"/>
  <c r="J25" i="34"/>
  <c r="D131" i="34"/>
  <c r="J91" i="34"/>
  <c r="J38" i="34"/>
  <c r="H132" i="34"/>
  <c r="E15" i="29"/>
  <c r="J132" i="34" l="1"/>
  <c r="E19" i="29" l="1"/>
</calcChain>
</file>

<file path=xl/sharedStrings.xml><?xml version="1.0" encoding="utf-8"?>
<sst xmlns="http://schemas.openxmlformats.org/spreadsheetml/2006/main" count="786" uniqueCount="260">
  <si>
    <t>Treść</t>
  </si>
  <si>
    <t>Dział</t>
  </si>
  <si>
    <t xml:space="preserve"> </t>
  </si>
  <si>
    <t>§</t>
  </si>
  <si>
    <t>Rady  Gminy Kleszczewo</t>
  </si>
  <si>
    <t>Wolne środki, o których mowa w art. 217 ust.2 pkt 6 ustawy</t>
  </si>
  <si>
    <t>Przychody ze spłat pożyczek i kredytów udzielonych ze środków publicznych</t>
  </si>
  <si>
    <t>Przychody z zaciągniętych pożyczek i kredytów na rynku krajowym</t>
  </si>
  <si>
    <t>Nadwyżki z lat ubiegłych</t>
  </si>
  <si>
    <t>Razem przychody</t>
  </si>
  <si>
    <t>Spłaty otrzymanych krajowych pożyczek i kredytów</t>
  </si>
  <si>
    <t>Razem rozchody</t>
  </si>
  <si>
    <t xml:space="preserve">                       Przewodniczący Rady Gminy</t>
  </si>
  <si>
    <t xml:space="preserve">Plan </t>
  </si>
  <si>
    <t>Zakup usług pozostałych</t>
  </si>
  <si>
    <t xml:space="preserve"> Przychody  i rozchody budżetu w 2018 roku</t>
  </si>
  <si>
    <t>w roku  2018</t>
  </si>
  <si>
    <t>L.p</t>
  </si>
  <si>
    <t>Sołectwo</t>
  </si>
  <si>
    <t>Nazwa przedsięwzięcia/projektu</t>
  </si>
  <si>
    <t>Kwota projektu</t>
  </si>
  <si>
    <t>Dz.</t>
  </si>
  <si>
    <t>Rozdz.</t>
  </si>
  <si>
    <t>Plan</t>
  </si>
  <si>
    <t>1</t>
  </si>
  <si>
    <t>2</t>
  </si>
  <si>
    <t>3</t>
  </si>
  <si>
    <t>4</t>
  </si>
  <si>
    <t>5</t>
  </si>
  <si>
    <t>6</t>
  </si>
  <si>
    <t>7</t>
  </si>
  <si>
    <t>8</t>
  </si>
  <si>
    <t xml:space="preserve">Bylin </t>
  </si>
  <si>
    <t>Bezpieczeństwo mieszkańców i utrzymanie czystości i porządku</t>
  </si>
  <si>
    <t>600</t>
  </si>
  <si>
    <t>60016</t>
  </si>
  <si>
    <t>4270</t>
  </si>
  <si>
    <t>900</t>
  </si>
  <si>
    <t>90003</t>
  </si>
  <si>
    <t>4210</t>
  </si>
  <si>
    <t>Gowarzewo</t>
  </si>
  <si>
    <t>Promocja sołectwa, bezpieczeństwo mieszkańców oraz utrzymanie czystości i porządku, rozwój kultury i rekreacji</t>
  </si>
  <si>
    <t>750</t>
  </si>
  <si>
    <t>75075</t>
  </si>
  <si>
    <t>4300</t>
  </si>
  <si>
    <t>754</t>
  </si>
  <si>
    <t>75412</t>
  </si>
  <si>
    <t>6060</t>
  </si>
  <si>
    <t>90004</t>
  </si>
  <si>
    <t>6050</t>
  </si>
  <si>
    <t>921</t>
  </si>
  <si>
    <t>92109</t>
  </si>
  <si>
    <t>926</t>
  </si>
  <si>
    <t>92695</t>
  </si>
  <si>
    <t>Kleszczewo</t>
  </si>
  <si>
    <t>Promocja sołectwa</t>
  </si>
  <si>
    <t>Utrzymanie czystości i porządku , rozwój kultury</t>
  </si>
  <si>
    <t>92120</t>
  </si>
  <si>
    <t>2720</t>
  </si>
  <si>
    <t>Komorniki</t>
  </si>
  <si>
    <t>Promocja  sołectwa</t>
  </si>
  <si>
    <t>Bezpieczeństwo mieszkańców i utrzymanie zieleni, czystości i porządku , rozwój kultury i rekreacji</t>
  </si>
  <si>
    <t>Krerowo</t>
  </si>
  <si>
    <t>Promocja i integracja sołectwa</t>
  </si>
  <si>
    <t>Bezpieczeństwo mieszkańców i utrzymanie czystości i porządku, rozwój kultury i rekreacji</t>
  </si>
  <si>
    <t>Krzyżowniki</t>
  </si>
  <si>
    <t>Markowice</t>
  </si>
  <si>
    <t>Promocja i integracja sołectwa, rozwój kultury</t>
  </si>
  <si>
    <t>4190</t>
  </si>
  <si>
    <t xml:space="preserve"> Utrzymanie czystości i porządku, rozwój kultury i rekreacji</t>
  </si>
  <si>
    <t>Nagradowice</t>
  </si>
  <si>
    <t>Promocja i integracja , rozwój kultury i rekreacji</t>
  </si>
  <si>
    <t>9</t>
  </si>
  <si>
    <t>Poklatki</t>
  </si>
  <si>
    <t>Promocja  sołectwa , bezpieczeństwo mieszkańców oraz utrzymanie czystości i porządku</t>
  </si>
  <si>
    <t>10</t>
  </si>
  <si>
    <t>Śródka</t>
  </si>
  <si>
    <t>Promocja i integracja sołectwa , rozwój kultury</t>
  </si>
  <si>
    <t>92195</t>
  </si>
  <si>
    <t>11</t>
  </si>
  <si>
    <t>Tulce</t>
  </si>
  <si>
    <t>Promocja  sołectwa , bezpieczeństwo mieszkańców oraz utrzymanie zieleni, czystości i porządku, rozwój kultury i rekreacji</t>
  </si>
  <si>
    <t>90095</t>
  </si>
  <si>
    <t>12</t>
  </si>
  <si>
    <t>Zimin</t>
  </si>
  <si>
    <t>Promocja  i integracja sołectwa,  bezpieczeństwo i utrzymanie czystości i porządku w sołectwie</t>
  </si>
  <si>
    <t>90015</t>
  </si>
  <si>
    <t>13</t>
  </si>
  <si>
    <t>Szewce</t>
  </si>
  <si>
    <t>Promocja  i integracja sołectwa,  bezpieczeństwo oraz rozwój kultury i rekreacji</t>
  </si>
  <si>
    <t>14</t>
  </si>
  <si>
    <t>Tanibórz</t>
  </si>
  <si>
    <t>Rozwój kultury i rekreacji, promocja oraz utrzymanie porządku</t>
  </si>
  <si>
    <t>Razem wydatki</t>
  </si>
  <si>
    <t xml:space="preserve">Przychody ze sprzedaży innych papierów wartościowych </t>
  </si>
  <si>
    <t xml:space="preserve">zmiany </t>
  </si>
  <si>
    <t>Plan po zmianie</t>
  </si>
  <si>
    <t>010</t>
  </si>
  <si>
    <t>4170</t>
  </si>
  <si>
    <t>Rady Gminy Kleszczewo</t>
  </si>
  <si>
    <t>Zestawienie planowanych kwot dotacji  z budżetu w 2018 roku jednostkom sektora finansów publicznych i jednostkom spoza sektora finansów publicznych</t>
  </si>
  <si>
    <t>I. Jednostki sektora finansów publicznych</t>
  </si>
  <si>
    <t>Kwota dotacji</t>
  </si>
  <si>
    <t>Roz dział</t>
  </si>
  <si>
    <t>Nazwa jednostki</t>
  </si>
  <si>
    <t>podmiotowej</t>
  </si>
  <si>
    <t>przedmioto- wej</t>
  </si>
  <si>
    <t>celowej</t>
  </si>
  <si>
    <t>01010</t>
  </si>
  <si>
    <t>6250</t>
  </si>
  <si>
    <t xml:space="preserve">Zakład Komunalny w kleszczewie Sp. z o.o. - „Rozbudowa i modernizacja oczyszczalni ścieków w Nagradowicach wraz z rozbudową sieci kanalizacji sanitarnej i sieci wodociągowej”- realizacja w ramach WRPO. </t>
  </si>
  <si>
    <t>6258</t>
  </si>
  <si>
    <t>6259</t>
  </si>
  <si>
    <t>Gmina Swarzędz na pokrycie kosztów transportu autobusowego na odcinku od granic Gminy Swarzędz do miejscowości Tulce</t>
  </si>
  <si>
    <t>Miasto i Gmina Kórnik na organizację transportu zbiorowego  na odcinku Krerowo-Zimin-Śródka-Krzyżowniki-Komorniki-Bylin-Kleszczewo-Bugaj-Markowice</t>
  </si>
  <si>
    <t>Miasto Poznań na organizację transportu zbiorowego w ramach ZTM  -linie 431,432,435</t>
  </si>
  <si>
    <t>Powiat Poznański - na budowę ścieżki rowerowej Poznań-Tulce-Gowarzewo</t>
  </si>
  <si>
    <t>Dotacja dla Województwa Wielkopolskiego na budowę ścieżki rowerowej wdłuż drogi wojewódzkiej nr 434 na odcinku z Kleszczewa do Nagradowic</t>
  </si>
  <si>
    <t>Powiat Poznański na przebudowę dróg powiatowych ul. Siekierecka w Gowarzewie oraz przebudowie skrzyżowania ulic Poznańskiej, Średzkiej i Pocztowej</t>
  </si>
  <si>
    <t>Za pobyt dzieci w przedszkolu publicznym i niepublicznym (w tym: Miasto Poznań, Gmina Swarzędz, Kórnik,  Kostrzyn, Luboń, Środa, Suchy Las i Puszczykowo)</t>
  </si>
  <si>
    <t>Powiat Poznański - na realizację zadania izby wytrzeźwień w 2018r.</t>
  </si>
  <si>
    <t>Powiat Poznański na likwidację wyrobów zawierających azbest</t>
  </si>
  <si>
    <t>Gminny Ośrodek Kultury i Sportu w Kleszczewie(GOK)</t>
  </si>
  <si>
    <t>Gminny Ośrodek Kultury i Sportu w Kleszczewie(BP)</t>
  </si>
  <si>
    <t>Razem</t>
  </si>
  <si>
    <t>ogółem</t>
  </si>
  <si>
    <t>II.  Jednostki spoza sektora finansów publicznych</t>
  </si>
  <si>
    <t>OSP Gowarzewo- zakup ciężkiego samochodu pożarniczego</t>
  </si>
  <si>
    <t>Niepubliczna Dwujęzyczna Szkoła Podstawowa w Tulcach</t>
  </si>
  <si>
    <t>Stowarzyszenie Rozwoju Oświaty oraz Upowszechniania Kultury na Wsi w Ziminie - prowadzenie szkoły publicznej</t>
  </si>
  <si>
    <t>Stowarzyszenie Rozwoju Oświaty oraz Upowszechniania Kultury na Wsi w Ziminie - prowadzenie publicznego oddziału przedszkolnego</t>
  </si>
  <si>
    <t>Niepubliczne Przedszkole Bajkowa Kraina w Tulcach - prowadzenie przedszkola niepublicznego</t>
  </si>
  <si>
    <t>Niepubliczne Przedszkole"Balbinka" w Gowarzewie - prowadzenie przedszkola niepublicznego</t>
  </si>
  <si>
    <t>Niepubliczne Przedszkole Artystyczno-Plastyczne "PlasTys" w Tulcach - prowadzenie przedszkola niepublicznego</t>
  </si>
  <si>
    <t>Publicze przedszkole -planowanie rozpoczęcie działalności od 01.09.2017r."Gawroszek" w Gowarzewie</t>
  </si>
  <si>
    <t>Niepubliczne Przedszkole Bajkowa Kraina w Tulcach - prowadzenie przedszkola niepublicznego (wczesne wspomaganie)</t>
  </si>
  <si>
    <t>Działalności na rzecz osób niepełnosprawnych - jednostka zostanie określona po rozstrzygnięciu konkursu w zakresie Działalności na rzecz osób niepełnosprawnych i starszych</t>
  </si>
  <si>
    <t>Na renowację zabytków Parafia Tulce 55.000,00zł , Parafia Kleszczewo 38.979,76zł w ramach środków z F.S.</t>
  </si>
  <si>
    <t xml:space="preserve">     Przewodniczący Rady Gminy</t>
  </si>
  <si>
    <t>Stowarzyszenie Rozwoju Oświaty oraz Upowszechniania Kultury na Wsi w Ziminie - podręczniki</t>
  </si>
  <si>
    <t>Niepubliczna Dwujęzyczna Szkoła Podstawowa w Tulcach - podręczniki</t>
  </si>
  <si>
    <t xml:space="preserve">             </t>
  </si>
  <si>
    <t xml:space="preserve">                                   </t>
  </si>
  <si>
    <t xml:space="preserve">                                                               Rady Gminy Kleszczewo</t>
  </si>
  <si>
    <t>Dochody i wydatki w 2018 roku w zakresie zadań realizowanych w drodze umów lub porozumień między jednostkami samorządu terytorialnego</t>
  </si>
  <si>
    <t>Para graf</t>
  </si>
  <si>
    <t xml:space="preserve">Nazwa zadania </t>
  </si>
  <si>
    <t>Dochody</t>
  </si>
  <si>
    <t>Wydatki</t>
  </si>
  <si>
    <t>Transport i łączność</t>
  </si>
  <si>
    <t>60004</t>
  </si>
  <si>
    <t>Lokalny transport zbiorowy</t>
  </si>
  <si>
    <t>2310</t>
  </si>
  <si>
    <t>Dotacje celowe otrzymane z gminy na zadania bieżące realizowane na podstawie porozumień (umów) między jednostkami samorządu terytorialnego (gmina Kostrzyn linia komunikacyjna 489)</t>
  </si>
  <si>
    <t>Drogi publiczne gminne</t>
  </si>
  <si>
    <t>Oświata i wychowanie</t>
  </si>
  <si>
    <t>Oddziały przedszkolne w szkołach podstawowych</t>
  </si>
  <si>
    <t>pokrycie wydatków  za dzieci uczęszczające do przedszkola niepublicznego</t>
  </si>
  <si>
    <t>2590</t>
  </si>
  <si>
    <t>Dotacja podmiotowa z budżetu dla publicznej jednostki systemu oświaty prowadzonej przez osobę prawną inną niż jednostka samorządu terytorialnego lub przez osobę fizyczną</t>
  </si>
  <si>
    <t>Przedszkola</t>
  </si>
  <si>
    <t>wynagrodzenia osobowe</t>
  </si>
  <si>
    <t xml:space="preserve">                                                                                                      Przewodniczący Rady Gminy</t>
  </si>
  <si>
    <t>Na prowadzenie żłobka (od 01.09.2016r.) niepublicznego "Wesoły Gawroszek" w Gowarzewie - osoba fizyczna</t>
  </si>
  <si>
    <t>4260</t>
  </si>
  <si>
    <t xml:space="preserve">Klub Sportowy Clescevia dotacja z zakresu sportu masowego- 79.600,00zł </t>
  </si>
  <si>
    <t>Załącznik Nr 7</t>
  </si>
  <si>
    <t xml:space="preserve">Zestawienie wydatków na przedsiewzięcia realizowane w ramach funduszu sołeckiego -zmiany </t>
  </si>
  <si>
    <t xml:space="preserve">                                                                                                   Marek Maciejewski</t>
  </si>
  <si>
    <t>Załącznik Nr 8</t>
  </si>
  <si>
    <t>Zakup materiałów i wyposażenia</t>
  </si>
  <si>
    <t>Zakup środków żywności</t>
  </si>
  <si>
    <t>Pozostała działalność</t>
  </si>
  <si>
    <t>Przewodniczący Rady Gminy</t>
  </si>
  <si>
    <t>Załącznik Nr 6</t>
  </si>
  <si>
    <t>Marek Maciejewski</t>
  </si>
  <si>
    <t xml:space="preserve">Utwardzenie terenu przy placu zabaw </t>
  </si>
  <si>
    <t>do Uchwały Nr III/21/2018</t>
  </si>
  <si>
    <t>z dnia 19 grudnia 2018r.</t>
  </si>
  <si>
    <t xml:space="preserve">                                                               Załącznik Nr 5</t>
  </si>
  <si>
    <t xml:space="preserve">                                                               do Uchwały Nr III/21/2018</t>
  </si>
  <si>
    <t xml:space="preserve">                                                               z dnia 19 grudnia 2018r.</t>
  </si>
  <si>
    <t xml:space="preserve">z dnia 19 grudnia 2018r. </t>
  </si>
  <si>
    <t>Załącznik Nr 3 do Uchwały Rady Gminy Krzykosy</t>
  </si>
  <si>
    <t>Nr VIII/38/2007 z dnia 27 kwietnia  2007 r.</t>
  </si>
  <si>
    <t xml:space="preserve">I. Dochody i wydatki związane z realizacją zadań z zakresu administracji rządowej zleconych gminie i innych zadań zleconych ustawami w 2007 r </t>
  </si>
  <si>
    <t>Klasyfikacja budżetowa</t>
  </si>
  <si>
    <t>planowane</t>
  </si>
  <si>
    <t>Rozdział</t>
  </si>
  <si>
    <t>Paragraf</t>
  </si>
  <si>
    <t>Nazwa działu, rozdziału, paragrafu</t>
  </si>
  <si>
    <t>dotacje</t>
  </si>
  <si>
    <t>wydatki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</si>
  <si>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</si>
  <si>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</si>
  <si>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</si>
  <si>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</si>
  <si>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</si>
  <si>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</si>
  <si>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</si>
  <si>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 i ochrony prawa oraz sądownictwa</t>
  </si>
  <si>
    <t xml:space="preserve">Urzędy naczelnych organów władzy państwowej, kontroli  i ochrony prawa </t>
  </si>
  <si>
    <t>Pomoc społeczna</t>
  </si>
  <si>
    <t>Świadczenia rodzinne i składki na ubezpieczenia emerytalne i rentowe z ubezpieczenia społecznego</t>
  </si>
  <si>
    <t>Świadczenia społeczne</t>
  </si>
  <si>
    <t xml:space="preserve">Składki na ubezpieczenia społeczne </t>
  </si>
  <si>
    <t xml:space="preserve">Zakup materiałów i wyposażenia </t>
  </si>
  <si>
    <t>Zakup usług zdrowotnych</t>
  </si>
  <si>
    <t>Podróże służbowe krajowe</t>
  </si>
  <si>
    <t xml:space="preserve">Odpisy na zakładowy fundusz świadczeń socjalnych </t>
  </si>
  <si>
    <t>Szkolenia pracowników niebędących członkami korpusu słuzby cywilnej</t>
  </si>
  <si>
    <t>Zakup materiałów papierniczych do sprzętu drukarskiego i urządzeń ksergraficznych</t>
  </si>
  <si>
    <t>Składki na ubezpieczenia zdrowotne opłacane za osoby pobierajace niektóre świadczenia z pomocy społecznej</t>
  </si>
  <si>
    <t>Składki na ubezpieczenie zdrowotne</t>
  </si>
  <si>
    <t>Zasiłki i pomoc w naturze oraz składki na ubezpieczenia społeczne</t>
  </si>
  <si>
    <t>Ogółem</t>
  </si>
  <si>
    <t>II. Dochody budżetu państwa związane z realizacją zadań zleconych jednostkom samorządu terytorialnego w 2007 roku</t>
  </si>
  <si>
    <t>0690</t>
  </si>
  <si>
    <t>Wpływy z różnych opłat</t>
  </si>
  <si>
    <t>Nr IX/41/2007 z dnia 05 czerwca  2007 r.</t>
  </si>
  <si>
    <t>Rolnictwo i łowiectwo</t>
  </si>
  <si>
    <t>01095</t>
  </si>
  <si>
    <t>Różne opłaty i składki</t>
  </si>
  <si>
    <t>Załącznik Nr 3</t>
  </si>
  <si>
    <t xml:space="preserve">Dochody i wydatki związane z realizacją zadań z zakresu administracji rządowej zleconych gminie i innych zadań zleconych ustawami w 2018r. </t>
  </si>
  <si>
    <t>Plan dotacji przed zmianą</t>
  </si>
  <si>
    <t>zmiana dotacji</t>
  </si>
  <si>
    <t>Plan dotacji po zmianie</t>
  </si>
  <si>
    <t>Plan wydatków przed zmianą</t>
  </si>
  <si>
    <t>zmiana wydatków</t>
  </si>
  <si>
    <t>Plan wydatków  po zmianie</t>
  </si>
  <si>
    <t>Dotacje celowe otrzymane z budżetu państwa na realizację zadań bieżących z zakresu administracji rządowej oraz innych zadań zleconych gminie (związkom gmin,związkom gminno-powiatowym) ustawami</t>
  </si>
  <si>
    <t>Zakup usług obejmujących tłumaczenia</t>
  </si>
  <si>
    <t xml:space="preserve">Podróże służbowe krajowe </t>
  </si>
  <si>
    <t>Szkolenia pracowników niebędących członkami korpusu służby cywilnej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</si>
  <si>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</si>
  <si>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</si>
  <si>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(związkom gmin,związkom powiatowo-gminnym-) ustawami</t>
  </si>
  <si>
    <t xml:space="preserve">Urzędy naczelnych organów władzy państwowej, kontroli i ochrony prawa oraz sądownictwa </t>
  </si>
  <si>
    <t>Różne wydatki na rzecz osób fizycznych</t>
  </si>
  <si>
    <t>Wynagrodzenia bezosobowe</t>
  </si>
  <si>
    <t>Szkolenia pracowników niebedących członkami korpusu służby cywilnej</t>
  </si>
  <si>
    <t xml:space="preserve">Oświata i wychowanie </t>
  </si>
  <si>
    <t>Zapewnienie uczniom prawa do bezpłatnego dostępu do podręczników, materiałów edukacyjnych  lub materiałów ćwiczeniowych</t>
  </si>
  <si>
    <t>Dotacja celowa z budżetu na finansowanie  lub dofinansowanie zadań zleconych pozostałym jednostkom nie zaliczanym do sektora finansów publicznych</t>
  </si>
  <si>
    <t>Zakup środków dydaktycznych i książek</t>
  </si>
  <si>
    <t>Ochrona zdrowia</t>
  </si>
  <si>
    <t>Ośrodki wsparcia</t>
  </si>
  <si>
    <t>Zakup energii</t>
  </si>
  <si>
    <t>Składki na ubezpieczenia zdrowotne opłacane za osoby pobierajace niektóre świadczenia z pomocy społecznej, niektóre świadczenia rodzinne oraz za osoby uczestniczące w zajęciach w centrum integracji społecznej</t>
  </si>
  <si>
    <t>Usługi opiekuńcze i specjalistyczne usługi opiekuńcze</t>
  </si>
  <si>
    <t>Rodzina</t>
  </si>
  <si>
    <t>Świadczenie wychowawcze</t>
  </si>
  <si>
    <t xml:space="preserve">Dotacje celowe otrzymane z budżetu państwa na zadania  bieżące z zakresu administracji rządowej  zlecone gminom (związkom gmin, związkom powiatowo-gminnym ), związane z realizacją świadczenia wychowawczego stanowiącego pomoc państwa w wychowywaniu dzieci </t>
  </si>
  <si>
    <t>Opłaty z tytułu zakupu usług telekomunikacyjnych</t>
  </si>
  <si>
    <t>Świadczenia rodzinne, świadczenie z funduszu alimentacyjnego oraz składki na ubezpieczenia emerytalne i rentowe z ubezpieczenia społecznego</t>
  </si>
  <si>
    <t>Karta dużej rodziny</t>
  </si>
  <si>
    <t>Wspieranie rodziny</t>
  </si>
  <si>
    <t>do Uchwały  Nr III/21/2018</t>
  </si>
  <si>
    <t>z dnia  19 grudnia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</si>
</sst>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46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Times New Roman"/>
      <family val="1"/>
      <charset val="238"/>
    </font>
    <font>
      <sz val="10"/>
      <color rgb="FF7030A0"/>
      <name val="Arial"/>
      <family val="2"/>
      <charset val="238"/>
    </font>
    <font>
      <sz val="10"/>
      <color rgb="FF7030A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sz val="8.5"/>
      <color theme="1"/>
      <name val="Times New Roman"/>
      <family val="1"/>
      <charset val="238"/>
    </font>
    <font>
      <sz val="8.5"/>
      <color indexed="8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</font>
    <font>
      <b/>
      <sz val="14"/>
      <name val="Arial CE"/>
      <family val="2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2" fillId="0" borderId="0"/>
    <xf numFmtId="0" fontId="11" fillId="0" borderId="0"/>
    <xf numFmtId="0" fontId="1" fillId="0" borderId="0"/>
    <xf numFmtId="0" fontId="17" fillId="0" borderId="0"/>
    <xf numFmtId="0" fontId="17" fillId="0" borderId="0"/>
  </cellStyleXfs>
  <cellXfs count="485">
    <xf numFmtId="0" fontId="0" fillId="0" borderId="0" xfId="0"/>
    <xf numFmtId="0" fontId="2" fillId="2" borderId="0" xfId="0" applyFont="1" applyFill="1"/>
    <xf numFmtId="0" fontId="9" fillId="0" borderId="0" xfId="0" applyFont="1"/>
    <xf numFmtId="0" fontId="14" fillId="0" borderId="0" xfId="0" applyFont="1"/>
    <xf numFmtId="0" fontId="5" fillId="2" borderId="0" xfId="0" applyFont="1" applyFill="1" applyAlignment="1"/>
    <xf numFmtId="0" fontId="14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0" borderId="0" xfId="0" applyFont="1"/>
    <xf numFmtId="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4" applyFont="1" applyBorder="1" applyAlignment="1">
      <alignment horizontal="center"/>
    </xf>
    <xf numFmtId="0" fontId="17" fillId="0" borderId="0" xfId="4" applyBorder="1" applyAlignment="1">
      <alignment horizontal="left"/>
    </xf>
    <xf numFmtId="0" fontId="5" fillId="0" borderId="0" xfId="4" applyFont="1" applyBorder="1" applyAlignment="1">
      <alignment vertical="top" wrapText="1"/>
    </xf>
    <xf numFmtId="0" fontId="6" fillId="0" borderId="0" xfId="4" applyFont="1" applyBorder="1" applyAlignment="1">
      <alignment vertical="top"/>
    </xf>
    <xf numFmtId="0" fontId="5" fillId="0" borderId="0" xfId="4" applyFont="1" applyBorder="1" applyAlignment="1">
      <alignment horizontal="center" vertical="top"/>
    </xf>
    <xf numFmtId="0" fontId="17" fillId="0" borderId="0" xfId="4"/>
    <xf numFmtId="0" fontId="5" fillId="0" borderId="0" xfId="4" applyFont="1" applyBorder="1" applyAlignment="1">
      <alignment horizontal="left" vertical="top"/>
    </xf>
    <xf numFmtId="0" fontId="6" fillId="0" borderId="0" xfId="2" applyFont="1" applyBorder="1" applyAlignment="1">
      <alignment horizontal="center"/>
    </xf>
    <xf numFmtId="0" fontId="17" fillId="0" borderId="0" xfId="4" applyFont="1"/>
    <xf numFmtId="0" fontId="6" fillId="5" borderId="1" xfId="4" applyFont="1" applyFill="1" applyBorder="1" applyAlignment="1">
      <alignment horizontal="center" vertical="center"/>
    </xf>
    <xf numFmtId="0" fontId="6" fillId="5" borderId="1" xfId="4" applyFont="1" applyFill="1" applyBorder="1" applyAlignment="1">
      <alignment horizontal="left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6" fillId="5" borderId="0" xfId="4" applyFont="1" applyFill="1" applyBorder="1" applyAlignment="1">
      <alignment horizontal="center" vertical="center"/>
    </xf>
    <xf numFmtId="49" fontId="6" fillId="0" borderId="1" xfId="4" applyNumberFormat="1" applyFont="1" applyBorder="1" applyAlignment="1">
      <alignment horizontal="center"/>
    </xf>
    <xf numFmtId="49" fontId="6" fillId="6" borderId="1" xfId="4" applyNumberFormat="1" applyFont="1" applyFill="1" applyBorder="1" applyAlignment="1">
      <alignment horizontal="center" wrapText="1"/>
    </xf>
    <xf numFmtId="49" fontId="6" fillId="6" borderId="1" xfId="4" applyNumberFormat="1" applyFont="1" applyFill="1" applyBorder="1" applyAlignment="1">
      <alignment horizontal="center"/>
    </xf>
    <xf numFmtId="49" fontId="6" fillId="6" borderId="0" xfId="4" applyNumberFormat="1" applyFont="1" applyFill="1" applyBorder="1" applyAlignment="1">
      <alignment horizontal="center"/>
    </xf>
    <xf numFmtId="0" fontId="6" fillId="7" borderId="1" xfId="4" applyFont="1" applyFill="1" applyBorder="1" applyAlignment="1">
      <alignment horizontal="center"/>
    </xf>
    <xf numFmtId="49" fontId="6" fillId="7" borderId="1" xfId="4" applyNumberFormat="1" applyFont="1" applyFill="1" applyBorder="1" applyAlignment="1">
      <alignment horizontal="left" wrapText="1"/>
    </xf>
    <xf numFmtId="164" fontId="5" fillId="7" borderId="1" xfId="4" applyNumberFormat="1" applyFont="1" applyFill="1" applyBorder="1" applyAlignment="1">
      <alignment wrapText="1"/>
    </xf>
    <xf numFmtId="49" fontId="5" fillId="7" borderId="1" xfId="4" applyNumberFormat="1" applyFont="1" applyFill="1" applyBorder="1"/>
    <xf numFmtId="4" fontId="6" fillId="7" borderId="1" xfId="4" applyNumberFormat="1" applyFont="1" applyFill="1" applyBorder="1"/>
    <xf numFmtId="4" fontId="6" fillId="7" borderId="0" xfId="4" applyNumberFormat="1" applyFont="1" applyFill="1" applyBorder="1"/>
    <xf numFmtId="4" fontId="5" fillId="0" borderId="1" xfId="4" applyNumberFormat="1" applyFont="1" applyFill="1" applyBorder="1"/>
    <xf numFmtId="4" fontId="5" fillId="0" borderId="0" xfId="4" applyNumberFormat="1" applyFont="1" applyFill="1" applyBorder="1"/>
    <xf numFmtId="0" fontId="20" fillId="0" borderId="0" xfId="4" applyFont="1"/>
    <xf numFmtId="49" fontId="6" fillId="7" borderId="1" xfId="4" applyNumberFormat="1" applyFont="1" applyFill="1" applyBorder="1" applyAlignment="1">
      <alignment horizontal="center"/>
    </xf>
    <xf numFmtId="49" fontId="6" fillId="7" borderId="1" xfId="4" applyNumberFormat="1" applyFont="1" applyFill="1" applyBorder="1" applyAlignment="1">
      <alignment horizontal="left"/>
    </xf>
    <xf numFmtId="49" fontId="5" fillId="7" borderId="1" xfId="4" applyNumberFormat="1" applyFont="1" applyFill="1" applyBorder="1" applyAlignment="1">
      <alignment horizontal="right" vertical="center" wrapText="1"/>
    </xf>
    <xf numFmtId="49" fontId="5" fillId="7" borderId="1" xfId="4" applyNumberFormat="1" applyFont="1" applyFill="1" applyBorder="1" applyAlignment="1">
      <alignment horizontal="left"/>
    </xf>
    <xf numFmtId="4" fontId="6" fillId="7" borderId="1" xfId="4" applyNumberFormat="1" applyFont="1" applyFill="1" applyBorder="1" applyAlignment="1">
      <alignment horizontal="right"/>
    </xf>
    <xf numFmtId="4" fontId="6" fillId="7" borderId="0" xfId="4" applyNumberFormat="1" applyFont="1" applyFill="1" applyBorder="1" applyAlignment="1">
      <alignment horizontal="right"/>
    </xf>
    <xf numFmtId="49" fontId="14" fillId="0" borderId="1" xfId="4" applyNumberFormat="1" applyFont="1" applyFill="1" applyBorder="1" applyAlignment="1">
      <alignment horizontal="left"/>
    </xf>
    <xf numFmtId="4" fontId="14" fillId="0" borderId="1" xfId="4" applyNumberFormat="1" applyFont="1" applyFill="1" applyBorder="1"/>
    <xf numFmtId="0" fontId="17" fillId="3" borderId="0" xfId="4" applyFont="1" applyFill="1"/>
    <xf numFmtId="49" fontId="6" fillId="3" borderId="1" xfId="4" applyNumberFormat="1" applyFont="1" applyFill="1" applyBorder="1" applyAlignment="1">
      <alignment horizontal="center"/>
    </xf>
    <xf numFmtId="0" fontId="17" fillId="3" borderId="1" xfId="4" applyFont="1" applyFill="1" applyBorder="1" applyAlignment="1">
      <alignment vertical="center" wrapText="1"/>
    </xf>
    <xf numFmtId="49" fontId="5" fillId="3" borderId="1" xfId="4" applyNumberFormat="1" applyFont="1" applyFill="1" applyBorder="1" applyAlignment="1">
      <alignment horizontal="left"/>
    </xf>
    <xf numFmtId="4" fontId="6" fillId="3" borderId="1" xfId="4" applyNumberFormat="1" applyFont="1" applyFill="1" applyBorder="1"/>
    <xf numFmtId="4" fontId="6" fillId="3" borderId="0" xfId="4" applyNumberFormat="1" applyFont="1" applyFill="1" applyBorder="1"/>
    <xf numFmtId="0" fontId="21" fillId="0" borderId="0" xfId="4" applyFont="1" applyFill="1" applyAlignment="1">
      <alignment wrapText="1"/>
    </xf>
    <xf numFmtId="49" fontId="5" fillId="0" borderId="3" xfId="4" applyNumberFormat="1" applyFont="1" applyFill="1" applyBorder="1" applyAlignment="1">
      <alignment horizontal="center" vertical="center" wrapText="1"/>
    </xf>
    <xf numFmtId="4" fontId="19" fillId="0" borderId="1" xfId="3" applyNumberFormat="1" applyFont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wrapText="1"/>
    </xf>
    <xf numFmtId="4" fontId="5" fillId="0" borderId="0" xfId="4" applyNumberFormat="1" applyFont="1" applyFill="1" applyBorder="1" applyAlignment="1">
      <alignment wrapText="1"/>
    </xf>
    <xf numFmtId="0" fontId="17" fillId="3" borderId="8" xfId="4" applyFont="1" applyFill="1" applyBorder="1" applyAlignment="1">
      <alignment vertical="center" wrapText="1"/>
    </xf>
    <xf numFmtId="49" fontId="6" fillId="3" borderId="1" xfId="4" applyNumberFormat="1" applyFont="1" applyFill="1" applyBorder="1" applyAlignment="1">
      <alignment horizontal="left" wrapText="1"/>
    </xf>
    <xf numFmtId="164" fontId="5" fillId="3" borderId="1" xfId="4" applyNumberFormat="1" applyFont="1" applyFill="1" applyBorder="1" applyAlignment="1">
      <alignment vertical="center" wrapText="1"/>
    </xf>
    <xf numFmtId="4" fontId="5" fillId="0" borderId="0" xfId="4" applyNumberFormat="1" applyFont="1" applyFill="1" applyBorder="1" applyAlignment="1">
      <alignment horizontal="right"/>
    </xf>
    <xf numFmtId="4" fontId="5" fillId="6" borderId="1" xfId="4" applyNumberFormat="1" applyFont="1" applyFill="1" applyBorder="1" applyAlignment="1">
      <alignment horizontal="right"/>
    </xf>
    <xf numFmtId="4" fontId="5" fillId="6" borderId="0" xfId="4" applyNumberFormat="1" applyFont="1" applyFill="1" applyBorder="1" applyAlignment="1">
      <alignment horizontal="right"/>
    </xf>
    <xf numFmtId="0" fontId="22" fillId="0" borderId="0" xfId="4" applyFont="1"/>
    <xf numFmtId="49" fontId="5" fillId="6" borderId="1" xfId="4" applyNumberFormat="1" applyFont="1" applyFill="1" applyBorder="1" applyAlignment="1">
      <alignment horizontal="left"/>
    </xf>
    <xf numFmtId="164" fontId="5" fillId="7" borderId="1" xfId="4" applyNumberFormat="1" applyFont="1" applyFill="1" applyBorder="1" applyAlignment="1">
      <alignment vertical="center" wrapText="1"/>
    </xf>
    <xf numFmtId="4" fontId="6" fillId="7" borderId="1" xfId="4" applyNumberFormat="1" applyFont="1" applyFill="1" applyBorder="1" applyAlignment="1"/>
    <xf numFmtId="4" fontId="6" fillId="7" borderId="0" xfId="4" applyNumberFormat="1" applyFont="1" applyFill="1" applyBorder="1" applyAlignment="1"/>
    <xf numFmtId="0" fontId="20" fillId="0" borderId="0" xfId="4" applyFont="1" applyFill="1"/>
    <xf numFmtId="0" fontId="18" fillId="0" borderId="1" xfId="4" applyFont="1" applyBorder="1" applyAlignment="1">
      <alignment horizontal="center"/>
    </xf>
    <xf numFmtId="164" fontId="6" fillId="7" borderId="1" xfId="4" applyNumberFormat="1" applyFont="1" applyFill="1" applyBorder="1" applyAlignment="1">
      <alignment vertical="center" wrapText="1"/>
    </xf>
    <xf numFmtId="4" fontId="23" fillId="5" borderId="0" xfId="4" applyNumberFormat="1" applyFont="1" applyFill="1" applyBorder="1"/>
    <xf numFmtId="0" fontId="1" fillId="2" borderId="0" xfId="3" applyFill="1"/>
    <xf numFmtId="0" fontId="9" fillId="2" borderId="0" xfId="3" applyFont="1" applyFill="1"/>
    <xf numFmtId="0" fontId="6" fillId="2" borderId="0" xfId="3" applyFont="1" applyFill="1"/>
    <xf numFmtId="0" fontId="7" fillId="2" borderId="0" xfId="3" applyFont="1" applyFill="1"/>
    <xf numFmtId="0" fontId="13" fillId="2" borderId="0" xfId="3" applyFont="1" applyFill="1"/>
    <xf numFmtId="0" fontId="17" fillId="0" borderId="0" xfId="4" applyAlignment="1">
      <alignment horizontal="left"/>
    </xf>
    <xf numFmtId="0" fontId="17" fillId="0" borderId="0" xfId="4" applyAlignment="1">
      <alignment wrapText="1"/>
    </xf>
    <xf numFmtId="0" fontId="24" fillId="0" borderId="11" xfId="4" applyFont="1" applyBorder="1"/>
    <xf numFmtId="0" fontId="17" fillId="0" borderId="11" xfId="4" applyBorder="1"/>
    <xf numFmtId="49" fontId="5" fillId="0" borderId="1" xfId="4" applyNumberFormat="1" applyFont="1" applyFill="1" applyBorder="1" applyAlignment="1">
      <alignment horizontal="left" wrapText="1"/>
    </xf>
    <xf numFmtId="49" fontId="5" fillId="0" borderId="1" xfId="4" applyNumberFormat="1" applyFont="1" applyFill="1" applyBorder="1" applyAlignment="1">
      <alignment horizontal="left"/>
    </xf>
    <xf numFmtId="4" fontId="5" fillId="0" borderId="1" xfId="4" applyNumberFormat="1" applyFont="1" applyFill="1" applyBorder="1" applyAlignment="1">
      <alignment horizontal="right"/>
    </xf>
    <xf numFmtId="0" fontId="6" fillId="0" borderId="0" xfId="4" applyFont="1" applyBorder="1" applyAlignment="1">
      <alignment horizontal="center" vertical="top"/>
    </xf>
    <xf numFmtId="0" fontId="10" fillId="0" borderId="0" xfId="2" applyFont="1" applyBorder="1" applyAlignment="1">
      <alignment horizontal="center" wrapText="1"/>
    </xf>
    <xf numFmtId="4" fontId="5" fillId="0" borderId="1" xfId="4" applyNumberFormat="1" applyFont="1" applyFill="1" applyBorder="1" applyAlignment="1">
      <alignment horizontal="right"/>
    </xf>
    <xf numFmtId="49" fontId="5" fillId="0" borderId="1" xfId="4" applyNumberFormat="1" applyFont="1" applyFill="1" applyBorder="1" applyAlignment="1">
      <alignment horizontal="left"/>
    </xf>
    <xf numFmtId="164" fontId="5" fillId="0" borderId="8" xfId="4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left"/>
    </xf>
    <xf numFmtId="49" fontId="6" fillId="0" borderId="1" xfId="4" applyNumberFormat="1" applyFont="1" applyFill="1" applyBorder="1" applyAlignment="1">
      <alignment horizontal="center" vertical="top"/>
    </xf>
    <xf numFmtId="0" fontId="19" fillId="0" borderId="1" xfId="3" applyFont="1" applyBorder="1" applyAlignment="1">
      <alignment horizontal="center" vertical="center" wrapText="1"/>
    </xf>
    <xf numFmtId="49" fontId="5" fillId="0" borderId="1" xfId="4" applyNumberFormat="1" applyFont="1" applyFill="1" applyBorder="1" applyAlignment="1">
      <alignment horizontal="left"/>
    </xf>
    <xf numFmtId="49" fontId="6" fillId="2" borderId="1" xfId="4" applyNumberFormat="1" applyFont="1" applyFill="1" applyBorder="1" applyAlignment="1">
      <alignment horizontal="left" wrapText="1"/>
    </xf>
    <xf numFmtId="49" fontId="5" fillId="0" borderId="1" xfId="4" applyNumberFormat="1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/>
    </xf>
    <xf numFmtId="49" fontId="5" fillId="0" borderId="1" xfId="4" applyNumberFormat="1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6" fillId="0" borderId="1" xfId="0" applyFont="1" applyBorder="1" applyAlignment="1">
      <alignment vertical="center"/>
    </xf>
    <xf numFmtId="0" fontId="26" fillId="4" borderId="1" xfId="0" applyFont="1" applyFill="1" applyBorder="1" applyAlignment="1">
      <alignment vertical="center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6" fillId="0" borderId="1" xfId="0" applyFont="1" applyBorder="1" applyAlignment="1">
      <alignment wrapText="1"/>
    </xf>
    <xf numFmtId="0" fontId="7" fillId="0" borderId="1" xfId="0" applyFont="1" applyBorder="1"/>
    <xf numFmtId="4" fontId="27" fillId="0" borderId="1" xfId="0" applyNumberFormat="1" applyFont="1" applyBorder="1" applyAlignment="1">
      <alignment vertical="center"/>
    </xf>
    <xf numFmtId="4" fontId="28" fillId="0" borderId="1" xfId="0" applyNumberFormat="1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vertical="center"/>
    </xf>
    <xf numFmtId="4" fontId="0" fillId="0" borderId="0" xfId="0" applyNumberFormat="1"/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0" fillId="4" borderId="5" xfId="0" applyFont="1" applyFill="1" applyBorder="1" applyAlignment="1">
      <alignment vertical="center" wrapText="1"/>
    </xf>
    <xf numFmtId="0" fontId="6" fillId="0" borderId="1" xfId="0" applyFont="1" applyBorder="1"/>
    <xf numFmtId="4" fontId="26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4" fontId="31" fillId="3" borderId="1" xfId="0" applyNumberFormat="1" applyFont="1" applyFill="1" applyBorder="1"/>
    <xf numFmtId="0" fontId="30" fillId="4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6" fillId="0" borderId="0" xfId="0" applyFont="1"/>
    <xf numFmtId="4" fontId="32" fillId="0" borderId="1" xfId="4" applyNumberFormat="1" applyFont="1" applyFill="1" applyBorder="1" applyAlignment="1">
      <alignment horizontal="right"/>
    </xf>
    <xf numFmtId="4" fontId="32" fillId="0" borderId="0" xfId="4" applyNumberFormat="1" applyFont="1" applyFill="1" applyBorder="1" applyAlignment="1">
      <alignment horizontal="right"/>
    </xf>
    <xf numFmtId="0" fontId="3" fillId="2" borderId="0" xfId="3" applyFont="1" applyFill="1"/>
    <xf numFmtId="0" fontId="1" fillId="0" borderId="0" xfId="3"/>
    <xf numFmtId="0" fontId="14" fillId="2" borderId="1" xfId="3" applyFont="1" applyFill="1" applyBorder="1" applyAlignment="1">
      <alignment vertical="center"/>
    </xf>
    <xf numFmtId="0" fontId="14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49" fontId="33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33" fillId="8" borderId="1" xfId="3" applyNumberFormat="1" applyFont="1" applyFill="1" applyBorder="1" applyAlignment="1" applyProtection="1">
      <alignment horizontal="left" vertical="center" wrapText="1"/>
      <protection locked="0"/>
    </xf>
    <xf numFmtId="4" fontId="6" fillId="2" borderId="1" xfId="3" applyNumberFormat="1" applyFont="1" applyFill="1" applyBorder="1" applyAlignment="1">
      <alignment vertical="center"/>
    </xf>
    <xf numFmtId="0" fontId="9" fillId="0" borderId="0" xfId="3" applyFont="1" applyAlignment="1">
      <alignment vertical="center"/>
    </xf>
    <xf numFmtId="49" fontId="34" fillId="8" borderId="1" xfId="3" applyNumberFormat="1" applyFont="1" applyFill="1" applyBorder="1" applyAlignment="1" applyProtection="1">
      <alignment horizontal="center" vertical="center" wrapText="1"/>
      <protection locked="0"/>
    </xf>
    <xf numFmtId="49" fontId="34" fillId="8" borderId="1" xfId="3" applyNumberFormat="1" applyFont="1" applyFill="1" applyBorder="1" applyAlignment="1" applyProtection="1">
      <alignment horizontal="left" vertical="center" wrapText="1"/>
      <protection locked="0"/>
    </xf>
    <xf numFmtId="4" fontId="5" fillId="2" borderId="1" xfId="3" applyNumberFormat="1" applyFont="1" applyFill="1" applyBorder="1" applyAlignment="1">
      <alignment vertical="center"/>
    </xf>
    <xf numFmtId="4" fontId="32" fillId="2" borderId="1" xfId="3" applyNumberFormat="1" applyFont="1" applyFill="1" applyBorder="1" applyAlignment="1">
      <alignment vertical="center"/>
    </xf>
    <xf numFmtId="0" fontId="6" fillId="2" borderId="1" xfId="3" applyFont="1" applyFill="1" applyBorder="1" applyAlignment="1">
      <alignment vertical="center"/>
    </xf>
    <xf numFmtId="0" fontId="6" fillId="2" borderId="1" xfId="3" applyFont="1" applyFill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5" fillId="2" borderId="1" xfId="3" applyFont="1" applyFill="1" applyBorder="1" applyAlignment="1">
      <alignment vertical="center"/>
    </xf>
    <xf numFmtId="0" fontId="14" fillId="2" borderId="1" xfId="3" applyFont="1" applyFill="1" applyBorder="1" applyAlignment="1">
      <alignment vertical="center" wrapText="1"/>
    </xf>
    <xf numFmtId="0" fontId="6" fillId="2" borderId="8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49" fontId="34" fillId="8" borderId="13" xfId="3" applyNumberFormat="1" applyFont="1" applyFill="1" applyBorder="1" applyAlignment="1" applyProtection="1">
      <alignment horizontal="center" vertical="center" wrapText="1"/>
      <protection locked="0"/>
    </xf>
    <xf numFmtId="49" fontId="34" fillId="8" borderId="13" xfId="3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3" applyFont="1" applyFill="1" applyBorder="1" applyAlignment="1">
      <alignment vertical="center"/>
    </xf>
    <xf numFmtId="4" fontId="5" fillId="2" borderId="13" xfId="3" applyNumberFormat="1" applyFont="1" applyFill="1" applyBorder="1" applyAlignment="1">
      <alignment vertical="center"/>
    </xf>
    <xf numFmtId="0" fontId="14" fillId="2" borderId="8" xfId="3" applyFont="1" applyFill="1" applyBorder="1" applyAlignment="1">
      <alignment horizontal="center" vertical="center"/>
    </xf>
    <xf numFmtId="0" fontId="14" fillId="2" borderId="8" xfId="3" applyFont="1" applyFill="1" applyBorder="1" applyAlignment="1">
      <alignment vertical="center"/>
    </xf>
    <xf numFmtId="4" fontId="5" fillId="2" borderId="8" xfId="3" applyNumberFormat="1" applyFont="1" applyFill="1" applyBorder="1" applyAlignment="1">
      <alignment vertical="center"/>
    </xf>
    <xf numFmtId="0" fontId="1" fillId="0" borderId="0" xfId="3" applyAlignment="1">
      <alignment vertical="center"/>
    </xf>
    <xf numFmtId="0" fontId="14" fillId="2" borderId="1" xfId="3" applyFont="1" applyFill="1" applyBorder="1" applyAlignment="1">
      <alignment horizontal="center" vertical="center"/>
    </xf>
    <xf numFmtId="0" fontId="14" fillId="2" borderId="0" xfId="3" applyFont="1" applyFill="1"/>
    <xf numFmtId="3" fontId="32" fillId="2" borderId="0" xfId="3" applyNumberFormat="1" applyFont="1" applyFill="1"/>
    <xf numFmtId="0" fontId="3" fillId="2" borderId="0" xfId="3" applyFont="1" applyFill="1" applyAlignment="1"/>
    <xf numFmtId="4" fontId="35" fillId="0" borderId="0" xfId="0" applyNumberFormat="1" applyFont="1"/>
    <xf numFmtId="0" fontId="18" fillId="0" borderId="0" xfId="4" applyFont="1" applyBorder="1" applyAlignment="1">
      <alignment horizontal="center"/>
    </xf>
    <xf numFmtId="49" fontId="10" fillId="5" borderId="0" xfId="4" applyNumberFormat="1" applyFont="1" applyFill="1" applyBorder="1" applyAlignment="1">
      <alignment horizontal="center"/>
    </xf>
    <xf numFmtId="0" fontId="18" fillId="2" borderId="0" xfId="4" applyFont="1" applyFill="1" applyBorder="1" applyAlignment="1">
      <alignment horizontal="center"/>
    </xf>
    <xf numFmtId="49" fontId="10" fillId="2" borderId="0" xfId="4" applyNumberFormat="1" applyFont="1" applyFill="1" applyBorder="1" applyAlignment="1">
      <alignment horizontal="center"/>
    </xf>
    <xf numFmtId="4" fontId="23" fillId="2" borderId="0" xfId="4" applyNumberFormat="1" applyFont="1" applyFill="1" applyBorder="1"/>
    <xf numFmtId="4" fontId="10" fillId="2" borderId="0" xfId="4" applyNumberFormat="1" applyFont="1" applyFill="1" applyBorder="1" applyAlignment="1">
      <alignment vertical="center"/>
    </xf>
    <xf numFmtId="0" fontId="20" fillId="2" borderId="0" xfId="4" applyFont="1" applyFill="1"/>
    <xf numFmtId="0" fontId="18" fillId="3" borderId="1" xfId="4" applyFont="1" applyFill="1" applyBorder="1" applyAlignment="1">
      <alignment horizontal="center"/>
    </xf>
    <xf numFmtId="4" fontId="23" fillId="3" borderId="1" xfId="4" applyNumberFormat="1" applyFont="1" applyFill="1" applyBorder="1"/>
    <xf numFmtId="4" fontId="23" fillId="3" borderId="0" xfId="4" applyNumberFormat="1" applyFont="1" applyFill="1" applyBorder="1"/>
    <xf numFmtId="0" fontId="20" fillId="3" borderId="0" xfId="4" applyFont="1" applyFill="1"/>
    <xf numFmtId="0" fontId="17" fillId="0" borderId="0" xfId="5" applyBorder="1"/>
    <xf numFmtId="0" fontId="17" fillId="2" borderId="0" xfId="5" applyFill="1"/>
    <xf numFmtId="0" fontId="17" fillId="0" borderId="0" xfId="5"/>
    <xf numFmtId="0" fontId="8" fillId="0" borderId="0" xfId="5" applyFont="1"/>
    <xf numFmtId="0" fontId="17" fillId="2" borderId="0" xfId="5" applyFill="1" applyBorder="1"/>
    <xf numFmtId="0" fontId="37" fillId="0" borderId="19" xfId="5" applyFont="1" applyBorder="1" applyAlignment="1">
      <alignment horizontal="center"/>
    </xf>
    <xf numFmtId="0" fontId="37" fillId="0" borderId="20" xfId="5" applyFont="1" applyBorder="1" applyAlignment="1">
      <alignment horizontal="center"/>
    </xf>
    <xf numFmtId="0" fontId="37" fillId="2" borderId="20" xfId="5" applyFont="1" applyFill="1" applyBorder="1" applyAlignment="1">
      <alignment horizontal="center"/>
    </xf>
    <xf numFmtId="0" fontId="37" fillId="0" borderId="21" xfId="5" applyFont="1" applyBorder="1" applyAlignment="1">
      <alignment horizontal="center"/>
    </xf>
    <xf numFmtId="0" fontId="37" fillId="0" borderId="22" xfId="5" applyFont="1" applyBorder="1" applyAlignment="1">
      <alignment horizontal="center"/>
    </xf>
    <xf numFmtId="0" fontId="37" fillId="0" borderId="23" xfId="5" applyFont="1" applyBorder="1" applyAlignment="1">
      <alignment horizontal="center"/>
    </xf>
    <xf numFmtId="0" fontId="37" fillId="0" borderId="24" xfId="5" applyFont="1" applyBorder="1" applyAlignment="1">
      <alignment horizontal="center"/>
    </xf>
    <xf numFmtId="0" fontId="37" fillId="0" borderId="25" xfId="5" applyFont="1" applyBorder="1" applyAlignment="1">
      <alignment horizontal="center"/>
    </xf>
    <xf numFmtId="0" fontId="37" fillId="2" borderId="25" xfId="5" applyFont="1" applyFill="1" applyBorder="1" applyAlignment="1">
      <alignment horizontal="center"/>
    </xf>
    <xf numFmtId="0" fontId="37" fillId="0" borderId="26" xfId="5" applyFont="1" applyBorder="1" applyAlignment="1">
      <alignment horizontal="center"/>
    </xf>
    <xf numFmtId="0" fontId="37" fillId="0" borderId="27" xfId="5" applyFont="1" applyBorder="1" applyAlignment="1">
      <alignment horizontal="center"/>
    </xf>
    <xf numFmtId="0" fontId="37" fillId="0" borderId="28" xfId="5" applyFont="1" applyBorder="1" applyAlignment="1">
      <alignment horizontal="center"/>
    </xf>
    <xf numFmtId="0" fontId="37" fillId="0" borderId="29" xfId="5" applyFont="1" applyBorder="1" applyAlignment="1">
      <alignment horizontal="center"/>
    </xf>
    <xf numFmtId="0" fontId="37" fillId="2" borderId="29" xfId="5" applyFont="1" applyFill="1" applyBorder="1" applyAlignment="1">
      <alignment horizontal="center"/>
    </xf>
    <xf numFmtId="0" fontId="38" fillId="0" borderId="30" xfId="5" applyFont="1" applyBorder="1" applyAlignment="1">
      <alignment horizontal="center"/>
    </xf>
    <xf numFmtId="0" fontId="38" fillId="0" borderId="31" xfId="5" applyFont="1" applyBorder="1" applyAlignment="1">
      <alignment horizontal="center"/>
    </xf>
    <xf numFmtId="0" fontId="38" fillId="0" borderId="32" xfId="5" applyFont="1" applyBorder="1" applyAlignment="1">
      <alignment horizontal="center"/>
    </xf>
    <xf numFmtId="0" fontId="38" fillId="0" borderId="31" xfId="5" applyFont="1" applyBorder="1"/>
    <xf numFmtId="43" fontId="38" fillId="0" borderId="31" xfId="5" applyNumberFormat="1" applyFont="1" applyBorder="1"/>
    <xf numFmtId="43" fontId="38" fillId="0" borderId="33" xfId="5" applyNumberFormat="1" applyFont="1" applyBorder="1"/>
    <xf numFmtId="43" fontId="38" fillId="2" borderId="33" xfId="5" applyNumberFormat="1" applyFont="1" applyFill="1" applyBorder="1"/>
    <xf numFmtId="0" fontId="17" fillId="0" borderId="30" xfId="5" applyBorder="1" applyAlignment="1">
      <alignment horizontal="center"/>
    </xf>
    <xf numFmtId="0" fontId="8" fillId="0" borderId="31" xfId="5" applyFont="1" applyBorder="1" applyAlignment="1">
      <alignment horizontal="center"/>
    </xf>
    <xf numFmtId="0" fontId="8" fillId="0" borderId="32" xfId="5" applyFont="1" applyBorder="1" applyAlignment="1">
      <alignment horizontal="center"/>
    </xf>
    <xf numFmtId="0" fontId="8" fillId="0" borderId="31" xfId="5" applyFont="1" applyBorder="1"/>
    <xf numFmtId="43" fontId="8" fillId="0" borderId="31" xfId="5" applyNumberFormat="1" applyFont="1" applyBorder="1"/>
    <xf numFmtId="43" fontId="8" fillId="0" borderId="34" xfId="5" applyNumberFormat="1" applyFont="1" applyBorder="1"/>
    <xf numFmtId="43" fontId="8" fillId="2" borderId="34" xfId="5" applyNumberFormat="1" applyFont="1" applyFill="1" applyBorder="1"/>
    <xf numFmtId="0" fontId="17" fillId="0" borderId="31" xfId="5" applyBorder="1" applyAlignment="1">
      <alignment horizontal="center"/>
    </xf>
    <xf numFmtId="0" fontId="17" fillId="0" borderId="32" xfId="5" applyBorder="1" applyAlignment="1">
      <alignment horizontal="center"/>
    </xf>
    <xf numFmtId="0" fontId="17" fillId="0" borderId="2" xfId="5" applyBorder="1" applyAlignment="1">
      <alignment wrapText="1"/>
    </xf>
    <xf numFmtId="43" fontId="17" fillId="0" borderId="32" xfId="5" applyNumberFormat="1" applyBorder="1"/>
    <xf numFmtId="43" fontId="17" fillId="0" borderId="34" xfId="5" applyNumberFormat="1" applyBorder="1"/>
    <xf numFmtId="43" fontId="17" fillId="2" borderId="34" xfId="5" applyNumberFormat="1" applyFill="1" applyBorder="1"/>
    <xf numFmtId="0" fontId="17" fillId="0" borderId="31" xfId="5" applyBorder="1"/>
    <xf numFmtId="0" fontId="38" fillId="0" borderId="30" xfId="5" quotePrefix="1" applyFont="1" applyBorder="1" applyAlignment="1">
      <alignment horizontal="center"/>
    </xf>
    <xf numFmtId="0" fontId="38" fillId="0" borderId="31" xfId="5" applyFont="1" applyBorder="1" applyAlignment="1">
      <alignment horizontal="left" wrapText="1"/>
    </xf>
    <xf numFmtId="43" fontId="38" fillId="0" borderId="31" xfId="5" quotePrefix="1" applyNumberFormat="1" applyFont="1" applyBorder="1" applyAlignment="1">
      <alignment horizontal="left" wrapText="1"/>
    </xf>
    <xf numFmtId="43" fontId="38" fillId="0" borderId="34" xfId="5" applyNumberFormat="1" applyFont="1" applyBorder="1"/>
    <xf numFmtId="43" fontId="38" fillId="2" borderId="34" xfId="5" applyNumberFormat="1" applyFont="1" applyFill="1" applyBorder="1"/>
    <xf numFmtId="0" fontId="8" fillId="0" borderId="31" xfId="5" applyFont="1" applyBorder="1" applyAlignment="1">
      <alignment wrapText="1"/>
    </xf>
    <xf numFmtId="43" fontId="8" fillId="0" borderId="32" xfId="5" applyNumberFormat="1" applyFont="1" applyBorder="1"/>
    <xf numFmtId="43" fontId="38" fillId="0" borderId="32" xfId="5" applyNumberFormat="1" applyFont="1" applyBorder="1" applyAlignment="1">
      <alignment wrapText="1"/>
    </xf>
    <xf numFmtId="43" fontId="38" fillId="0" borderId="34" xfId="5" applyNumberFormat="1" applyFont="1" applyBorder="1" applyAlignment="1">
      <alignment wrapText="1"/>
    </xf>
    <xf numFmtId="43" fontId="38" fillId="2" borderId="34" xfId="5" applyNumberFormat="1" applyFont="1" applyFill="1" applyBorder="1" applyAlignment="1">
      <alignment wrapText="1"/>
    </xf>
    <xf numFmtId="0" fontId="8" fillId="0" borderId="31" xfId="5" quotePrefix="1" applyFont="1" applyBorder="1" applyAlignment="1">
      <alignment horizontal="left" wrapText="1"/>
    </xf>
    <xf numFmtId="0" fontId="17" fillId="0" borderId="35" xfId="5" applyBorder="1" applyAlignment="1">
      <alignment horizontal="center"/>
    </xf>
    <xf numFmtId="0" fontId="17" fillId="0" borderId="6" xfId="5" applyBorder="1" applyAlignment="1">
      <alignment wrapText="1"/>
    </xf>
    <xf numFmtId="43" fontId="17" fillId="0" borderId="35" xfId="5" applyNumberFormat="1" applyBorder="1"/>
    <xf numFmtId="0" fontId="17" fillId="0" borderId="32" xfId="5" applyBorder="1"/>
    <xf numFmtId="0" fontId="17" fillId="0" borderId="36" xfId="5" applyBorder="1"/>
    <xf numFmtId="43" fontId="17" fillId="0" borderId="37" xfId="5" applyNumberFormat="1" applyBorder="1"/>
    <xf numFmtId="0" fontId="17" fillId="0" borderId="31" xfId="5" applyBorder="1" applyAlignment="1">
      <alignment wrapText="1"/>
    </xf>
    <xf numFmtId="0" fontId="8" fillId="0" borderId="30" xfId="5" applyFont="1" applyBorder="1"/>
    <xf numFmtId="0" fontId="8" fillId="0" borderId="32" xfId="5" applyFont="1" applyBorder="1" applyAlignment="1">
      <alignment horizontal="left" wrapText="1"/>
    </xf>
    <xf numFmtId="0" fontId="39" fillId="0" borderId="31" xfId="5" applyFont="1" applyBorder="1" applyAlignment="1">
      <alignment horizontal="center"/>
    </xf>
    <xf numFmtId="0" fontId="39" fillId="0" borderId="32" xfId="5" applyFont="1" applyBorder="1" applyAlignment="1">
      <alignment horizontal="center"/>
    </xf>
    <xf numFmtId="43" fontId="39" fillId="0" borderId="32" xfId="5" applyNumberFormat="1" applyFont="1" applyBorder="1"/>
    <xf numFmtId="0" fontId="39" fillId="0" borderId="31" xfId="5" applyFont="1" applyBorder="1"/>
    <xf numFmtId="43" fontId="39" fillId="0" borderId="34" xfId="5" applyNumberFormat="1" applyFont="1" applyBorder="1"/>
    <xf numFmtId="43" fontId="39" fillId="2" borderId="34" xfId="5" applyNumberFormat="1" applyFont="1" applyFill="1" applyBorder="1"/>
    <xf numFmtId="0" fontId="17" fillId="0" borderId="30" xfId="5" applyBorder="1"/>
    <xf numFmtId="0" fontId="8" fillId="0" borderId="31" xfId="5" applyFont="1" applyBorder="1" applyAlignment="1" applyProtection="1">
      <alignment wrapText="1"/>
    </xf>
    <xf numFmtId="43" fontId="8" fillId="0" borderId="31" xfId="5" applyNumberFormat="1" applyFont="1" applyBorder="1" applyAlignment="1" applyProtection="1">
      <alignment wrapText="1"/>
    </xf>
    <xf numFmtId="0" fontId="17" fillId="0" borderId="38" xfId="5" applyBorder="1"/>
    <xf numFmtId="0" fontId="17" fillId="0" borderId="37" xfId="5" applyBorder="1" applyAlignment="1">
      <alignment horizontal="center"/>
    </xf>
    <xf numFmtId="0" fontId="17" fillId="0" borderId="37" xfId="5" applyBorder="1"/>
    <xf numFmtId="43" fontId="17" fillId="0" borderId="39" xfId="5" applyNumberFormat="1" applyBorder="1"/>
    <xf numFmtId="43" fontId="17" fillId="2" borderId="39" xfId="5" applyNumberFormat="1" applyFill="1" applyBorder="1"/>
    <xf numFmtId="0" fontId="17" fillId="0" borderId="40" xfId="5" applyBorder="1"/>
    <xf numFmtId="0" fontId="17" fillId="0" borderId="28" xfId="5" applyBorder="1"/>
    <xf numFmtId="0" fontId="40" fillId="0" borderId="28" xfId="5" applyFont="1" applyBorder="1"/>
    <xf numFmtId="43" fontId="41" fillId="0" borderId="27" xfId="5" applyNumberFormat="1" applyFont="1" applyBorder="1" applyAlignment="1">
      <alignment horizontal="center"/>
    </xf>
    <xf numFmtId="43" fontId="41" fillId="0" borderId="29" xfId="5" applyNumberFormat="1" applyFont="1" applyBorder="1" applyAlignment="1">
      <alignment horizontal="center"/>
    </xf>
    <xf numFmtId="43" fontId="41" fillId="2" borderId="29" xfId="5" applyNumberFormat="1" applyFont="1" applyFill="1" applyBorder="1" applyAlignment="1">
      <alignment horizontal="center"/>
    </xf>
    <xf numFmtId="0" fontId="40" fillId="0" borderId="0" xfId="5" applyFont="1" applyBorder="1"/>
    <xf numFmtId="43" fontId="41" fillId="0" borderId="0" xfId="5" applyNumberFormat="1" applyFont="1" applyBorder="1" applyAlignment="1">
      <alignment horizontal="center"/>
    </xf>
    <xf numFmtId="43" fontId="41" fillId="2" borderId="0" xfId="5" applyNumberFormat="1" applyFont="1" applyFill="1" applyBorder="1" applyAlignment="1">
      <alignment horizontal="center"/>
    </xf>
    <xf numFmtId="49" fontId="17" fillId="0" borderId="32" xfId="5" applyNumberFormat="1" applyBorder="1" applyAlignment="1">
      <alignment horizontal="center"/>
    </xf>
    <xf numFmtId="0" fontId="17" fillId="0" borderId="0" xfId="5" applyAlignment="1">
      <alignment horizontal="center"/>
    </xf>
    <xf numFmtId="49" fontId="38" fillId="0" borderId="43" xfId="5" applyNumberFormat="1" applyFont="1" applyBorder="1" applyAlignment="1">
      <alignment horizontal="center"/>
    </xf>
    <xf numFmtId="0" fontId="38" fillId="0" borderId="44" xfId="5" applyFont="1" applyBorder="1" applyAlignment="1">
      <alignment horizontal="center"/>
    </xf>
    <xf numFmtId="0" fontId="38" fillId="0" borderId="45" xfId="5" applyFont="1" applyBorder="1" applyAlignment="1">
      <alignment horizontal="center"/>
    </xf>
    <xf numFmtId="0" fontId="38" fillId="0" borderId="44" xfId="5" applyFont="1" applyBorder="1" applyAlignment="1">
      <alignment horizontal="left"/>
    </xf>
    <xf numFmtId="43" fontId="38" fillId="0" borderId="44" xfId="5" applyNumberFormat="1" applyFont="1" applyBorder="1" applyAlignment="1">
      <alignment horizontal="center"/>
    </xf>
    <xf numFmtId="43" fontId="38" fillId="0" borderId="20" xfId="5" applyNumberFormat="1" applyFont="1" applyBorder="1" applyAlignment="1">
      <alignment horizontal="center"/>
    </xf>
    <xf numFmtId="43" fontId="38" fillId="2" borderId="20" xfId="5" applyNumberFormat="1" applyFont="1" applyFill="1" applyBorder="1" applyAlignment="1">
      <alignment horizontal="center"/>
    </xf>
    <xf numFmtId="0" fontId="37" fillId="0" borderId="46" xfId="5" applyFont="1" applyBorder="1" applyAlignment="1">
      <alignment horizontal="center"/>
    </xf>
    <xf numFmtId="49" fontId="8" fillId="0" borderId="31" xfId="5" applyNumberFormat="1" applyFont="1" applyBorder="1" applyAlignment="1">
      <alignment horizontal="center"/>
    </xf>
    <xf numFmtId="0" fontId="37" fillId="0" borderId="32" xfId="5" applyFont="1" applyBorder="1" applyAlignment="1">
      <alignment horizontal="center"/>
    </xf>
    <xf numFmtId="0" fontId="8" fillId="0" borderId="31" xfId="5" applyFont="1" applyBorder="1" applyAlignment="1">
      <alignment horizontal="left"/>
    </xf>
    <xf numFmtId="43" fontId="8" fillId="0" borderId="31" xfId="5" applyNumberFormat="1" applyFont="1" applyBorder="1" applyAlignment="1">
      <alignment horizontal="center"/>
    </xf>
    <xf numFmtId="43" fontId="8" fillId="0" borderId="34" xfId="5" applyNumberFormat="1" applyFont="1" applyBorder="1" applyAlignment="1">
      <alignment horizontal="center"/>
    </xf>
    <xf numFmtId="43" fontId="8" fillId="2" borderId="34" xfId="5" applyNumberFormat="1" applyFont="1" applyFill="1" applyBorder="1" applyAlignment="1">
      <alignment horizontal="center"/>
    </xf>
    <xf numFmtId="0" fontId="37" fillId="0" borderId="43" xfId="5" applyFont="1" applyBorder="1" applyAlignment="1">
      <alignment horizontal="center"/>
    </xf>
    <xf numFmtId="0" fontId="37" fillId="0" borderId="44" xfId="5" applyFont="1" applyBorder="1" applyAlignment="1">
      <alignment horizontal="center"/>
    </xf>
    <xf numFmtId="0" fontId="11" fillId="0" borderId="32" xfId="5" applyFont="1" applyBorder="1" applyAlignment="1">
      <alignment horizontal="center"/>
    </xf>
    <xf numFmtId="0" fontId="17" fillId="0" borderId="14" xfId="5" applyFont="1" applyBorder="1" applyAlignment="1">
      <alignment wrapText="1"/>
    </xf>
    <xf numFmtId="43" fontId="8" fillId="0" borderId="32" xfId="5" applyNumberFormat="1" applyFont="1" applyBorder="1" applyAlignment="1">
      <alignment horizontal="center"/>
    </xf>
    <xf numFmtId="43" fontId="8" fillId="0" borderId="47" xfId="5" applyNumberFormat="1" applyFont="1" applyBorder="1" applyAlignment="1">
      <alignment horizontal="center"/>
    </xf>
    <xf numFmtId="43" fontId="8" fillId="2" borderId="47" xfId="5" applyNumberFormat="1" applyFont="1" applyFill="1" applyBorder="1" applyAlignment="1">
      <alignment horizontal="center"/>
    </xf>
    <xf numFmtId="43" fontId="38" fillId="0" borderId="47" xfId="5" applyNumberFormat="1" applyFont="1" applyBorder="1"/>
    <xf numFmtId="43" fontId="38" fillId="2" borderId="47" xfId="5" applyNumberFormat="1" applyFont="1" applyFill="1" applyBorder="1"/>
    <xf numFmtId="43" fontId="41" fillId="2" borderId="27" xfId="5" applyNumberFormat="1" applyFont="1" applyFill="1" applyBorder="1" applyAlignment="1">
      <alignment horizontal="center"/>
    </xf>
    <xf numFmtId="4" fontId="17" fillId="0" borderId="0" xfId="5" applyNumberFormat="1"/>
    <xf numFmtId="0" fontId="5" fillId="0" borderId="0" xfId="5" applyFont="1" applyBorder="1"/>
    <xf numFmtId="0" fontId="42" fillId="0" borderId="0" xfId="5" applyFont="1" applyBorder="1" applyAlignment="1"/>
    <xf numFmtId="0" fontId="42" fillId="0" borderId="0" xfId="5" quotePrefix="1" applyFont="1" applyBorder="1" applyAlignment="1"/>
    <xf numFmtId="0" fontId="6" fillId="0" borderId="0" xfId="5" applyFont="1" applyBorder="1"/>
    <xf numFmtId="0" fontId="5" fillId="2" borderId="0" xfId="5" applyFont="1" applyFill="1" applyBorder="1"/>
    <xf numFmtId="0" fontId="10" fillId="9" borderId="44" xfId="5" applyFont="1" applyFill="1" applyBorder="1" applyAlignment="1">
      <alignment horizontal="center"/>
    </xf>
    <xf numFmtId="0" fontId="10" fillId="9" borderId="22" xfId="5" applyFont="1" applyFill="1" applyBorder="1" applyAlignment="1">
      <alignment horizontal="center"/>
    </xf>
    <xf numFmtId="0" fontId="10" fillId="9" borderId="23" xfId="5" applyFont="1" applyFill="1" applyBorder="1" applyAlignment="1">
      <alignment horizontal="center"/>
    </xf>
    <xf numFmtId="0" fontId="10" fillId="9" borderId="24" xfId="5" applyFont="1" applyFill="1" applyBorder="1" applyAlignment="1">
      <alignment horizontal="center"/>
    </xf>
    <xf numFmtId="0" fontId="10" fillId="0" borderId="27" xfId="5" applyFont="1" applyBorder="1" applyAlignment="1">
      <alignment horizontal="center"/>
    </xf>
    <xf numFmtId="0" fontId="10" fillId="0" borderId="28" xfId="5" applyFont="1" applyBorder="1" applyAlignment="1">
      <alignment horizontal="center"/>
    </xf>
    <xf numFmtId="49" fontId="10" fillId="9" borderId="32" xfId="5" applyNumberFormat="1" applyFont="1" applyFill="1" applyBorder="1" applyAlignment="1">
      <alignment horizontal="center"/>
    </xf>
    <xf numFmtId="0" fontId="10" fillId="9" borderId="31" xfId="5" applyFont="1" applyFill="1" applyBorder="1" applyAlignment="1">
      <alignment horizontal="center"/>
    </xf>
    <xf numFmtId="0" fontId="10" fillId="9" borderId="32" xfId="5" applyFont="1" applyFill="1" applyBorder="1" applyAlignment="1">
      <alignment horizontal="center"/>
    </xf>
    <xf numFmtId="0" fontId="10" fillId="9" borderId="31" xfId="5" applyFont="1" applyFill="1" applyBorder="1"/>
    <xf numFmtId="43" fontId="10" fillId="9" borderId="31" xfId="5" applyNumberFormat="1" applyFont="1" applyFill="1" applyBorder="1" applyAlignment="1">
      <alignment horizontal="center"/>
    </xf>
    <xf numFmtId="43" fontId="10" fillId="9" borderId="49" xfId="5" applyNumberFormat="1" applyFont="1" applyFill="1" applyBorder="1" applyAlignment="1">
      <alignment horizontal="center"/>
    </xf>
    <xf numFmtId="0" fontId="44" fillId="10" borderId="32" xfId="5" applyFont="1" applyFill="1" applyBorder="1" applyAlignment="1">
      <alignment horizontal="center"/>
    </xf>
    <xf numFmtId="0" fontId="10" fillId="10" borderId="31" xfId="5" applyFont="1" applyFill="1" applyBorder="1" applyAlignment="1">
      <alignment horizontal="center"/>
    </xf>
    <xf numFmtId="0" fontId="10" fillId="10" borderId="32" xfId="5" applyFont="1" applyFill="1" applyBorder="1" applyAlignment="1">
      <alignment horizontal="center"/>
    </xf>
    <xf numFmtId="0" fontId="10" fillId="10" borderId="31" xfId="5" applyFont="1" applyFill="1" applyBorder="1" applyAlignment="1">
      <alignment vertical="center"/>
    </xf>
    <xf numFmtId="43" fontId="10" fillId="10" borderId="31" xfId="5" applyNumberFormat="1" applyFont="1" applyFill="1" applyBorder="1" applyAlignment="1">
      <alignment horizontal="center"/>
    </xf>
    <xf numFmtId="43" fontId="10" fillId="10" borderId="32" xfId="5" applyNumberFormat="1" applyFont="1" applyFill="1" applyBorder="1" applyAlignment="1">
      <alignment horizontal="center"/>
    </xf>
    <xf numFmtId="0" fontId="44" fillId="0" borderId="32" xfId="5" applyFont="1" applyBorder="1" applyAlignment="1">
      <alignment horizontal="center"/>
    </xf>
    <xf numFmtId="0" fontId="44" fillId="0" borderId="31" xfId="5" applyFont="1" applyBorder="1" applyAlignment="1">
      <alignment horizontal="center"/>
    </xf>
    <xf numFmtId="0" fontId="5" fillId="0" borderId="2" xfId="5" applyFont="1" applyBorder="1" applyAlignment="1">
      <alignment wrapText="1"/>
    </xf>
    <xf numFmtId="43" fontId="44" fillId="0" borderId="32" xfId="5" applyNumberFormat="1" applyFont="1" applyBorder="1" applyAlignment="1">
      <alignment horizontal="center"/>
    </xf>
    <xf numFmtId="0" fontId="44" fillId="0" borderId="31" xfId="5" applyFont="1" applyBorder="1"/>
    <xf numFmtId="0" fontId="44" fillId="0" borderId="36" xfId="5" applyFont="1" applyBorder="1"/>
    <xf numFmtId="43" fontId="44" fillId="0" borderId="49" xfId="5" applyNumberFormat="1" applyFont="1" applyBorder="1" applyAlignment="1">
      <alignment horizontal="center"/>
    </xf>
    <xf numFmtId="0" fontId="44" fillId="0" borderId="2" xfId="5" applyFont="1" applyBorder="1"/>
    <xf numFmtId="0" fontId="44" fillId="0" borderId="2" xfId="5" applyFont="1" applyBorder="1" applyAlignment="1">
      <alignment wrapText="1"/>
    </xf>
    <xf numFmtId="0" fontId="10" fillId="9" borderId="50" xfId="5" applyFont="1" applyFill="1" applyBorder="1" applyAlignment="1">
      <alignment horizontal="left" wrapText="1"/>
    </xf>
    <xf numFmtId="43" fontId="10" fillId="9" borderId="32" xfId="5" applyNumberFormat="1" applyFont="1" applyFill="1" applyBorder="1" applyAlignment="1">
      <alignment horizontal="center"/>
    </xf>
    <xf numFmtId="0" fontId="10" fillId="10" borderId="31" xfId="5" applyFont="1" applyFill="1" applyBorder="1" applyAlignment="1">
      <alignment vertical="center" wrapText="1"/>
    </xf>
    <xf numFmtId="0" fontId="10" fillId="10" borderId="2" xfId="5" applyFont="1" applyFill="1" applyBorder="1" applyAlignment="1">
      <alignment vertical="center" wrapText="1"/>
    </xf>
    <xf numFmtId="0" fontId="10" fillId="0" borderId="31" xfId="5" applyFont="1" applyBorder="1" applyAlignment="1">
      <alignment horizontal="center"/>
    </xf>
    <xf numFmtId="43" fontId="10" fillId="0" borderId="32" xfId="5" applyNumberFormat="1" applyFont="1" applyBorder="1" applyAlignment="1">
      <alignment horizontal="center"/>
    </xf>
    <xf numFmtId="43" fontId="44" fillId="0" borderId="31" xfId="5" applyNumberFormat="1" applyFont="1" applyBorder="1" applyAlignment="1">
      <alignment horizontal="center"/>
    </xf>
    <xf numFmtId="0" fontId="10" fillId="9" borderId="32" xfId="5" quotePrefix="1" applyFont="1" applyFill="1" applyBorder="1" applyAlignment="1">
      <alignment horizontal="center"/>
    </xf>
    <xf numFmtId="43" fontId="10" fillId="9" borderId="32" xfId="5" applyNumberFormat="1" applyFont="1" applyFill="1" applyBorder="1" applyAlignment="1">
      <alignment horizontal="center" wrapText="1"/>
    </xf>
    <xf numFmtId="0" fontId="10" fillId="10" borderId="32" xfId="5" applyFont="1" applyFill="1" applyBorder="1"/>
    <xf numFmtId="0" fontId="10" fillId="10" borderId="32" xfId="5" applyFont="1" applyFill="1" applyBorder="1" applyAlignment="1">
      <alignment horizontal="left" vertical="center" wrapText="1"/>
    </xf>
    <xf numFmtId="0" fontId="10" fillId="0" borderId="32" xfId="5" applyFont="1" applyBorder="1"/>
    <xf numFmtId="0" fontId="10" fillId="0" borderId="32" xfId="5" quotePrefix="1" applyFont="1" applyBorder="1" applyAlignment="1">
      <alignment horizontal="center"/>
    </xf>
    <xf numFmtId="0" fontId="44" fillId="0" borderId="35" xfId="5" applyFont="1" applyBorder="1" applyAlignment="1">
      <alignment horizontal="center"/>
    </xf>
    <xf numFmtId="43" fontId="44" fillId="0" borderId="37" xfId="5" applyNumberFormat="1" applyFont="1" applyBorder="1" applyAlignment="1">
      <alignment horizontal="center"/>
    </xf>
    <xf numFmtId="0" fontId="5" fillId="0" borderId="31" xfId="5" applyFont="1" applyBorder="1" applyAlignment="1">
      <alignment wrapText="1"/>
    </xf>
    <xf numFmtId="0" fontId="44" fillId="0" borderId="31" xfId="5" applyFont="1" applyBorder="1" applyAlignment="1">
      <alignment wrapText="1"/>
    </xf>
    <xf numFmtId="0" fontId="44" fillId="2" borderId="35" xfId="5" applyFont="1" applyFill="1" applyBorder="1" applyAlignment="1">
      <alignment horizontal="center"/>
    </xf>
    <xf numFmtId="0" fontId="44" fillId="2" borderId="37" xfId="5" applyFont="1" applyFill="1" applyBorder="1" applyAlignment="1">
      <alignment horizontal="center"/>
    </xf>
    <xf numFmtId="0" fontId="44" fillId="2" borderId="37" xfId="5" applyFont="1" applyFill="1" applyBorder="1" applyAlignment="1">
      <alignment wrapText="1"/>
    </xf>
    <xf numFmtId="43" fontId="44" fillId="2" borderId="35" xfId="5" applyNumberFormat="1" applyFont="1" applyFill="1" applyBorder="1" applyAlignment="1">
      <alignment horizontal="center"/>
    </xf>
    <xf numFmtId="43" fontId="44" fillId="2" borderId="45" xfId="5" applyNumberFormat="1" applyFont="1" applyFill="1" applyBorder="1"/>
    <xf numFmtId="0" fontId="44" fillId="2" borderId="44" xfId="5" applyFont="1" applyFill="1" applyBorder="1" applyAlignment="1">
      <alignment horizontal="center"/>
    </xf>
    <xf numFmtId="0" fontId="44" fillId="2" borderId="45" xfId="5" applyFont="1" applyFill="1" applyBorder="1" applyAlignment="1">
      <alignment horizontal="center"/>
    </xf>
    <xf numFmtId="0" fontId="44" fillId="2" borderId="44" xfId="5" applyFont="1" applyFill="1" applyBorder="1" applyAlignment="1">
      <alignment wrapText="1"/>
    </xf>
    <xf numFmtId="0" fontId="44" fillId="2" borderId="44" xfId="5" applyFont="1" applyFill="1" applyBorder="1"/>
    <xf numFmtId="0" fontId="44" fillId="0" borderId="45" xfId="5" applyFont="1" applyBorder="1" applyAlignment="1">
      <alignment horizontal="center"/>
    </xf>
    <xf numFmtId="0" fontId="44" fillId="0" borderId="44" xfId="5" applyFont="1" applyBorder="1" applyAlignment="1">
      <alignment horizontal="center"/>
    </xf>
    <xf numFmtId="0" fontId="5" fillId="2" borderId="11" xfId="5" applyFont="1" applyFill="1" applyBorder="1"/>
    <xf numFmtId="0" fontId="23" fillId="2" borderId="11" xfId="5" applyFont="1" applyFill="1" applyBorder="1"/>
    <xf numFmtId="43" fontId="10" fillId="2" borderId="11" xfId="5" applyNumberFormat="1" applyFont="1" applyFill="1" applyBorder="1" applyAlignment="1">
      <alignment horizontal="center"/>
    </xf>
    <xf numFmtId="0" fontId="23" fillId="2" borderId="0" xfId="5" applyFont="1" applyFill="1" applyBorder="1"/>
    <xf numFmtId="43" fontId="23" fillId="2" borderId="0" xfId="5" applyNumberFormat="1" applyFont="1" applyFill="1" applyBorder="1" applyAlignment="1"/>
    <xf numFmtId="43" fontId="23" fillId="2" borderId="0" xfId="5" applyNumberFormat="1" applyFont="1" applyFill="1" applyBorder="1" applyAlignment="1">
      <alignment horizontal="center"/>
    </xf>
    <xf numFmtId="0" fontId="10" fillId="2" borderId="45" xfId="5" applyFont="1" applyFill="1" applyBorder="1" applyAlignment="1">
      <alignment horizontal="center"/>
    </xf>
    <xf numFmtId="0" fontId="10" fillId="2" borderId="42" xfId="5" applyFont="1" applyFill="1" applyBorder="1" applyAlignment="1">
      <alignment horizontal="center"/>
    </xf>
    <xf numFmtId="0" fontId="10" fillId="2" borderId="28" xfId="5" applyFont="1" applyFill="1" applyBorder="1" applyAlignment="1">
      <alignment horizontal="center"/>
    </xf>
    <xf numFmtId="43" fontId="10" fillId="2" borderId="49" xfId="5" applyNumberFormat="1" applyFont="1" applyFill="1" applyBorder="1"/>
    <xf numFmtId="0" fontId="3" fillId="2" borderId="0" xfId="3" applyFont="1" applyFill="1" applyBorder="1" applyAlignment="1"/>
    <xf numFmtId="0" fontId="37" fillId="0" borderId="16" xfId="5" applyFont="1" applyBorder="1" applyAlignment="1">
      <alignment horizontal="center"/>
    </xf>
    <xf numFmtId="0" fontId="37" fillId="0" borderId="17" xfId="5" applyFont="1" applyBorder="1" applyAlignment="1">
      <alignment horizontal="center"/>
    </xf>
    <xf numFmtId="0" fontId="37" fillId="0" borderId="18" xfId="5" applyFont="1" applyBorder="1" applyAlignment="1">
      <alignment horizontal="center"/>
    </xf>
    <xf numFmtId="0" fontId="37" fillId="0" borderId="41" xfId="5" applyFont="1" applyBorder="1" applyAlignment="1">
      <alignment horizontal="center" vertical="center"/>
    </xf>
    <xf numFmtId="0" fontId="37" fillId="0" borderId="42" xfId="5" applyFont="1" applyBorder="1" applyAlignment="1">
      <alignment horizontal="center" vertical="center"/>
    </xf>
    <xf numFmtId="0" fontId="37" fillId="0" borderId="20" xfId="5" applyFont="1" applyBorder="1" applyAlignment="1">
      <alignment horizontal="center" vertical="center"/>
    </xf>
    <xf numFmtId="0" fontId="37" fillId="0" borderId="25" xfId="5" applyFont="1" applyBorder="1" applyAlignment="1">
      <alignment horizontal="center" vertical="center"/>
    </xf>
    <xf numFmtId="0" fontId="17" fillId="0" borderId="0" xfId="5" quotePrefix="1" applyBorder="1" applyAlignment="1">
      <alignment horizontal="left"/>
    </xf>
    <xf numFmtId="0" fontId="17" fillId="0" borderId="0" xfId="5" applyBorder="1"/>
    <xf numFmtId="0" fontId="36" fillId="0" borderId="0" xfId="5" quotePrefix="1" applyFont="1" applyAlignment="1">
      <alignment horizontal="center" wrapText="1"/>
    </xf>
    <xf numFmtId="0" fontId="36" fillId="0" borderId="0" xfId="5" applyFont="1" applyAlignment="1">
      <alignment horizontal="center" wrapText="1"/>
    </xf>
    <xf numFmtId="0" fontId="42" fillId="0" borderId="0" xfId="5" applyFont="1" applyBorder="1" applyAlignment="1">
      <alignment horizontal="left"/>
    </xf>
    <xf numFmtId="0" fontId="42" fillId="0" borderId="0" xfId="5" quotePrefix="1" applyFont="1" applyBorder="1" applyAlignment="1">
      <alignment horizontal="left"/>
    </xf>
    <xf numFmtId="0" fontId="43" fillId="0" borderId="0" xfId="5" applyFont="1" applyBorder="1" applyAlignment="1">
      <alignment horizontal="center" vertical="center" wrapText="1"/>
    </xf>
    <xf numFmtId="0" fontId="10" fillId="9" borderId="45" xfId="5" applyFont="1" applyFill="1" applyBorder="1" applyAlignment="1">
      <alignment horizontal="center" vertical="center" wrapText="1"/>
    </xf>
    <xf numFmtId="0" fontId="10" fillId="9" borderId="42" xfId="5" applyFont="1" applyFill="1" applyBorder="1" applyAlignment="1">
      <alignment horizontal="center" vertical="center" wrapText="1"/>
    </xf>
    <xf numFmtId="0" fontId="10" fillId="9" borderId="45" xfId="5" applyFont="1" applyFill="1" applyBorder="1" applyAlignment="1">
      <alignment horizontal="center" wrapText="1"/>
    </xf>
    <xf numFmtId="0" fontId="10" fillId="9" borderId="42" xfId="5" applyFont="1" applyFill="1" applyBorder="1" applyAlignment="1">
      <alignment horizontal="center" wrapText="1"/>
    </xf>
    <xf numFmtId="43" fontId="23" fillId="2" borderId="0" xfId="5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15" fillId="2" borderId="0" xfId="3" applyFont="1" applyFill="1" applyAlignment="1">
      <alignment horizontal="center"/>
    </xf>
    <xf numFmtId="0" fontId="10" fillId="9" borderId="44" xfId="5" applyFont="1" applyFill="1" applyBorder="1" applyAlignment="1">
      <alignment horizontal="center"/>
    </xf>
    <xf numFmtId="0" fontId="10" fillId="9" borderId="0" xfId="5" applyFont="1" applyFill="1" applyBorder="1" applyAlignment="1">
      <alignment horizontal="center"/>
    </xf>
    <xf numFmtId="0" fontId="10" fillId="9" borderId="48" xfId="5" applyFont="1" applyFill="1" applyBorder="1" applyAlignment="1">
      <alignment horizontal="center"/>
    </xf>
    <xf numFmtId="0" fontId="10" fillId="9" borderId="45" xfId="5" applyFont="1" applyFill="1" applyBorder="1" applyAlignment="1">
      <alignment horizontal="center" vertical="center"/>
    </xf>
    <xf numFmtId="0" fontId="10" fillId="9" borderId="42" xfId="5" applyFont="1" applyFill="1" applyBorder="1" applyAlignment="1">
      <alignment horizontal="center" vertical="center"/>
    </xf>
    <xf numFmtId="0" fontId="10" fillId="2" borderId="0" xfId="3" applyFont="1" applyFill="1" applyAlignment="1">
      <alignment horizontal="center" wrapText="1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8" fillId="0" borderId="0" xfId="4" applyFont="1" applyBorder="1" applyAlignment="1">
      <alignment horizontal="center"/>
    </xf>
    <xf numFmtId="49" fontId="5" fillId="0" borderId="3" xfId="4" applyNumberFormat="1" applyFont="1" applyFill="1" applyBorder="1" applyAlignment="1">
      <alignment horizontal="center" wrapText="1"/>
    </xf>
    <xf numFmtId="49" fontId="5" fillId="0" borderId="7" xfId="4" applyNumberFormat="1" applyFont="1" applyFill="1" applyBorder="1" applyAlignment="1">
      <alignment horizontal="center" wrapText="1"/>
    </xf>
    <xf numFmtId="49" fontId="5" fillId="0" borderId="8" xfId="4" applyNumberFormat="1" applyFont="1" applyFill="1" applyBorder="1" applyAlignment="1">
      <alignment horizontal="center" wrapText="1"/>
    </xf>
    <xf numFmtId="49" fontId="6" fillId="0" borderId="3" xfId="4" applyNumberFormat="1" applyFont="1" applyFill="1" applyBorder="1" applyAlignment="1">
      <alignment horizontal="center"/>
    </xf>
    <xf numFmtId="49" fontId="6" fillId="0" borderId="7" xfId="4" applyNumberFormat="1" applyFont="1" applyFill="1" applyBorder="1" applyAlignment="1">
      <alignment horizontal="center"/>
    </xf>
    <xf numFmtId="49" fontId="6" fillId="0" borderId="8" xfId="4" applyNumberFormat="1" applyFont="1" applyFill="1" applyBorder="1" applyAlignment="1">
      <alignment horizontal="center"/>
    </xf>
    <xf numFmtId="164" fontId="5" fillId="0" borderId="3" xfId="4" applyNumberFormat="1" applyFont="1" applyFill="1" applyBorder="1" applyAlignment="1">
      <alignment horizontal="center" vertical="center" wrapText="1"/>
    </xf>
    <xf numFmtId="164" fontId="5" fillId="0" borderId="7" xfId="4" applyNumberFormat="1" applyFont="1" applyFill="1" applyBorder="1" applyAlignment="1">
      <alignment horizontal="center" vertical="center" wrapText="1"/>
    </xf>
    <xf numFmtId="164" fontId="5" fillId="0" borderId="8" xfId="4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top"/>
    </xf>
    <xf numFmtId="0" fontId="0" fillId="0" borderId="1" xfId="0" applyBorder="1"/>
    <xf numFmtId="49" fontId="5" fillId="0" borderId="1" xfId="4" applyNumberFormat="1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164" fontId="5" fillId="0" borderId="1" xfId="4" applyNumberFormat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>
      <alignment horizontal="center" vertical="top" wrapText="1"/>
    </xf>
    <xf numFmtId="164" fontId="5" fillId="0" borderId="7" xfId="4" applyNumberFormat="1" applyFont="1" applyFill="1" applyBorder="1" applyAlignment="1">
      <alignment horizontal="center" vertical="top" wrapText="1"/>
    </xf>
    <xf numFmtId="164" fontId="5" fillId="0" borderId="8" xfId="4" applyNumberFormat="1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center" vertical="center" wrapText="1"/>
    </xf>
    <xf numFmtId="4" fontId="19" fillId="0" borderId="1" xfId="3" applyNumberFormat="1" applyFont="1" applyBorder="1" applyAlignment="1">
      <alignment horizontal="center" vertical="top" wrapText="1"/>
    </xf>
    <xf numFmtId="0" fontId="19" fillId="0" borderId="1" xfId="3" applyFont="1" applyBorder="1" applyAlignment="1">
      <alignment horizontal="center" vertical="top" wrapText="1"/>
    </xf>
    <xf numFmtId="4" fontId="19" fillId="0" borderId="3" xfId="3" applyNumberFormat="1" applyFont="1" applyBorder="1" applyAlignment="1">
      <alignment horizontal="center" vertical="top" wrapText="1"/>
    </xf>
    <xf numFmtId="4" fontId="19" fillId="0" borderId="7" xfId="3" applyNumberFormat="1" applyFont="1" applyBorder="1" applyAlignment="1">
      <alignment horizontal="center" vertical="top" wrapText="1"/>
    </xf>
    <xf numFmtId="4" fontId="19" fillId="0" borderId="8" xfId="3" applyNumberFormat="1" applyFont="1" applyBorder="1" applyAlignment="1">
      <alignment horizontal="center" vertical="top" wrapText="1"/>
    </xf>
    <xf numFmtId="0" fontId="19" fillId="0" borderId="3" xfId="3" applyFont="1" applyBorder="1" applyAlignment="1">
      <alignment horizontal="center" vertical="top" wrapText="1"/>
    </xf>
    <xf numFmtId="0" fontId="19" fillId="0" borderId="7" xfId="3" applyFont="1" applyBorder="1" applyAlignment="1">
      <alignment horizontal="center" vertical="top" wrapText="1"/>
    </xf>
    <xf numFmtId="49" fontId="5" fillId="0" borderId="1" xfId="4" applyNumberFormat="1" applyFont="1" applyBorder="1" applyAlignment="1">
      <alignment horizontal="left"/>
    </xf>
    <xf numFmtId="49" fontId="6" fillId="0" borderId="1" xfId="4" applyNumberFormat="1" applyFont="1" applyBorder="1" applyAlignment="1">
      <alignment horizontal="center" vertical="top"/>
    </xf>
    <xf numFmtId="49" fontId="5" fillId="0" borderId="3" xfId="4" applyNumberFormat="1" applyFont="1" applyBorder="1" applyAlignment="1">
      <alignment horizontal="left"/>
    </xf>
    <xf numFmtId="49" fontId="5" fillId="0" borderId="7" xfId="4" applyNumberFormat="1" applyFont="1" applyBorder="1" applyAlignment="1">
      <alignment horizontal="left"/>
    </xf>
    <xf numFmtId="49" fontId="5" fillId="0" borderId="8" xfId="4" applyNumberFormat="1" applyFont="1" applyBorder="1" applyAlignment="1">
      <alignment horizontal="left"/>
    </xf>
    <xf numFmtId="0" fontId="19" fillId="0" borderId="8" xfId="3" applyFont="1" applyBorder="1" applyAlignment="1">
      <alignment horizontal="center" vertical="top" wrapText="1"/>
    </xf>
    <xf numFmtId="49" fontId="6" fillId="2" borderId="1" xfId="4" applyNumberFormat="1" applyFont="1" applyFill="1" applyBorder="1" applyAlignment="1">
      <alignment horizontal="left" wrapText="1"/>
    </xf>
    <xf numFmtId="49" fontId="5" fillId="0" borderId="3" xfId="4" applyNumberFormat="1" applyFon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center" vertical="center"/>
    </xf>
    <xf numFmtId="4" fontId="5" fillId="0" borderId="3" xfId="4" applyNumberFormat="1" applyFont="1" applyFill="1" applyBorder="1" applyAlignment="1">
      <alignment horizontal="center" vertical="center"/>
    </xf>
    <xf numFmtId="4" fontId="5" fillId="0" borderId="8" xfId="4" applyNumberFormat="1" applyFont="1" applyFill="1" applyBorder="1" applyAlignment="1">
      <alignment horizontal="center" vertical="center"/>
    </xf>
    <xf numFmtId="49" fontId="5" fillId="0" borderId="3" xfId="4" applyNumberFormat="1" applyFont="1" applyFill="1" applyBorder="1" applyAlignment="1">
      <alignment horizontal="center"/>
    </xf>
    <xf numFmtId="49" fontId="5" fillId="0" borderId="8" xfId="4" applyNumberFormat="1" applyFont="1" applyFill="1" applyBorder="1" applyAlignment="1">
      <alignment horizontal="center"/>
    </xf>
    <xf numFmtId="4" fontId="19" fillId="0" borderId="3" xfId="3" applyNumberFormat="1" applyFont="1" applyBorder="1" applyAlignment="1">
      <alignment horizontal="center" vertical="center" wrapText="1"/>
    </xf>
    <xf numFmtId="4" fontId="19" fillId="0" borderId="7" xfId="3" applyNumberFormat="1" applyFont="1" applyBorder="1" applyAlignment="1">
      <alignment horizontal="center" vertical="center" wrapText="1"/>
    </xf>
    <xf numFmtId="4" fontId="19" fillId="0" borderId="15" xfId="3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15" xfId="3" applyFont="1" applyBorder="1" applyAlignment="1">
      <alignment horizontal="center" vertical="center" wrapText="1"/>
    </xf>
    <xf numFmtId="49" fontId="5" fillId="0" borderId="15" xfId="4" applyNumberFormat="1" applyFont="1" applyFill="1" applyBorder="1" applyAlignment="1">
      <alignment horizontal="center" wrapText="1"/>
    </xf>
    <xf numFmtId="49" fontId="6" fillId="0" borderId="3" xfId="4" applyNumberFormat="1" applyFont="1" applyFill="1" applyBorder="1" applyAlignment="1">
      <alignment horizontal="center" vertical="top"/>
    </xf>
    <xf numFmtId="49" fontId="6" fillId="0" borderId="7" xfId="4" applyNumberFormat="1" applyFont="1" applyFill="1" applyBorder="1" applyAlignment="1">
      <alignment horizontal="center" vertical="top"/>
    </xf>
    <xf numFmtId="49" fontId="6" fillId="0" borderId="15" xfId="4" applyNumberFormat="1" applyFont="1" applyFill="1" applyBorder="1" applyAlignment="1">
      <alignment horizontal="center" vertical="top"/>
    </xf>
    <xf numFmtId="49" fontId="6" fillId="0" borderId="1" xfId="4" applyNumberFormat="1" applyFont="1" applyFill="1" applyBorder="1" applyAlignment="1">
      <alignment horizontal="center" vertical="top" wrapText="1"/>
    </xf>
    <xf numFmtId="0" fontId="5" fillId="0" borderId="1" xfId="4" applyFont="1" applyFill="1" applyBorder="1" applyAlignment="1">
      <alignment horizontal="left" wrapText="1"/>
    </xf>
    <xf numFmtId="0" fontId="5" fillId="0" borderId="4" xfId="4" applyFont="1" applyFill="1" applyBorder="1" applyAlignment="1">
      <alignment horizontal="left" wrapText="1"/>
    </xf>
    <xf numFmtId="4" fontId="19" fillId="0" borderId="9" xfId="3" applyNumberFormat="1" applyFont="1" applyBorder="1" applyAlignment="1">
      <alignment horizontal="center" vertical="top" wrapText="1"/>
    </xf>
    <xf numFmtId="4" fontId="19" fillId="0" borderId="10" xfId="3" applyNumberFormat="1" applyFont="1" applyBorder="1" applyAlignment="1">
      <alignment horizontal="center" vertical="top" wrapText="1"/>
    </xf>
    <xf numFmtId="0" fontId="6" fillId="0" borderId="1" xfId="4" applyFont="1" applyFill="1" applyBorder="1" applyAlignment="1">
      <alignment horizontal="center" vertical="top"/>
    </xf>
    <xf numFmtId="0" fontId="6" fillId="0" borderId="0" xfId="4" applyFont="1" applyBorder="1" applyAlignment="1">
      <alignment horizontal="left" vertical="top"/>
    </xf>
    <xf numFmtId="49" fontId="6" fillId="2" borderId="7" xfId="4" applyNumberFormat="1" applyFont="1" applyFill="1" applyBorder="1" applyAlignment="1">
      <alignment horizontal="center"/>
    </xf>
    <xf numFmtId="49" fontId="6" fillId="2" borderId="8" xfId="4" applyNumberFormat="1" applyFont="1" applyFill="1" applyBorder="1" applyAlignment="1">
      <alignment horizontal="center"/>
    </xf>
    <xf numFmtId="0" fontId="4" fillId="0" borderId="8" xfId="3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wrapText="1"/>
    </xf>
    <xf numFmtId="0" fontId="10" fillId="0" borderId="0" xfId="2" applyFont="1" applyBorder="1" applyAlignment="1">
      <alignment horizontal="center"/>
    </xf>
    <xf numFmtId="4" fontId="3" fillId="2" borderId="0" xfId="4" applyNumberFormat="1" applyFont="1" applyFill="1" applyBorder="1" applyAlignment="1">
      <alignment horizontal="center" vertical="center"/>
    </xf>
    <xf numFmtId="0" fontId="19" fillId="0" borderId="3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164" fontId="5" fillId="0" borderId="15" xfId="4" applyNumberFormat="1" applyFont="1" applyFill="1" applyBorder="1" applyAlignment="1">
      <alignment horizontal="center" vertical="top" wrapText="1"/>
    </xf>
    <xf numFmtId="49" fontId="10" fillId="3" borderId="1" xfId="4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center"/>
    </xf>
  </cellXfs>
  <cellStyles count="6">
    <cellStyle name="Normalny" xfId="0" builtinId="0"/>
    <cellStyle name="Normalny 2" xfId="1"/>
    <cellStyle name="Normalny 3" xfId="2"/>
    <cellStyle name="Normalny 4" xfId="3"/>
    <cellStyle name="Normalny_wiejskie 2" xfId="4"/>
    <cellStyle name="Normalny_zad.zlec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wak\Desktop\MOJE%20DOKUMENTY\Bud&#380;et%202017\2.%20Uchwa&#322;a%20na%202017r.r\za&#322;&#261;czniki%20%20na%202017%20do%20bud&#380;e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dochody"/>
      <sheetName val="2 wyd"/>
      <sheetName val="2a"/>
      <sheetName val="3 zlec"/>
      <sheetName val="4 dot cel jst."/>
      <sheetName val="5"/>
      <sheetName val="6 dotacje z budżetu"/>
      <sheetName val="7 ZK i rk doch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3"/>
  <sheetViews>
    <sheetView view="pageBreakPreview" topLeftCell="A296" zoomScaleNormal="100" zoomScaleSheetLayoutView="75" workbookViewId="0">
      <selection activeCell="I285" sqref="I285"/>
    </sheetView>
  </sheetViews>
  <sheetFormatPr defaultRowHeight="12.75"/>
  <cols>
    <col min="1" max="3" width="9.140625" style="185"/>
    <col min="4" max="4" width="47.85546875" style="185" customWidth="1"/>
    <col min="5" max="5" width="22.28515625" style="185" customWidth="1"/>
    <col min="6" max="6" width="15.5703125" style="185" customWidth="1"/>
    <col min="7" max="7" width="17.5703125" style="184" customWidth="1"/>
    <col min="8" max="8" width="17" style="185" customWidth="1"/>
    <col min="9" max="9" width="14.7109375" style="185" customWidth="1"/>
    <col min="10" max="10" width="18.85546875" style="185" customWidth="1"/>
    <col min="11" max="259" width="9.140625" style="185"/>
    <col min="260" max="260" width="47.85546875" style="185" customWidth="1"/>
    <col min="261" max="261" width="22.28515625" style="185" customWidth="1"/>
    <col min="262" max="262" width="26.5703125" style="185" customWidth="1"/>
    <col min="263" max="515" width="9.140625" style="185"/>
    <col min="516" max="516" width="47.85546875" style="185" customWidth="1"/>
    <col min="517" max="517" width="22.28515625" style="185" customWidth="1"/>
    <col min="518" max="518" width="26.5703125" style="185" customWidth="1"/>
    <col min="519" max="771" width="9.140625" style="185"/>
    <col min="772" max="772" width="47.85546875" style="185" customWidth="1"/>
    <col min="773" max="773" width="22.28515625" style="185" customWidth="1"/>
    <col min="774" max="774" width="26.5703125" style="185" customWidth="1"/>
    <col min="775" max="1027" width="9.140625" style="185"/>
    <col min="1028" max="1028" width="47.85546875" style="185" customWidth="1"/>
    <col min="1029" max="1029" width="22.28515625" style="185" customWidth="1"/>
    <col min="1030" max="1030" width="26.5703125" style="185" customWidth="1"/>
    <col min="1031" max="1283" width="9.140625" style="185"/>
    <col min="1284" max="1284" width="47.85546875" style="185" customWidth="1"/>
    <col min="1285" max="1285" width="22.28515625" style="185" customWidth="1"/>
    <col min="1286" max="1286" width="26.5703125" style="185" customWidth="1"/>
    <col min="1287" max="1539" width="9.140625" style="185"/>
    <col min="1540" max="1540" width="47.85546875" style="185" customWidth="1"/>
    <col min="1541" max="1541" width="22.28515625" style="185" customWidth="1"/>
    <col min="1542" max="1542" width="26.5703125" style="185" customWidth="1"/>
    <col min="1543" max="1795" width="9.140625" style="185"/>
    <col min="1796" max="1796" width="47.85546875" style="185" customWidth="1"/>
    <col min="1797" max="1797" width="22.28515625" style="185" customWidth="1"/>
    <col min="1798" max="1798" width="26.5703125" style="185" customWidth="1"/>
    <col min="1799" max="2051" width="9.140625" style="185"/>
    <col min="2052" max="2052" width="47.85546875" style="185" customWidth="1"/>
    <col min="2053" max="2053" width="22.28515625" style="185" customWidth="1"/>
    <col min="2054" max="2054" width="26.5703125" style="185" customWidth="1"/>
    <col min="2055" max="2307" width="9.140625" style="185"/>
    <col min="2308" max="2308" width="47.85546875" style="185" customWidth="1"/>
    <col min="2309" max="2309" width="22.28515625" style="185" customWidth="1"/>
    <col min="2310" max="2310" width="26.5703125" style="185" customWidth="1"/>
    <col min="2311" max="2563" width="9.140625" style="185"/>
    <col min="2564" max="2564" width="47.85546875" style="185" customWidth="1"/>
    <col min="2565" max="2565" width="22.28515625" style="185" customWidth="1"/>
    <col min="2566" max="2566" width="26.5703125" style="185" customWidth="1"/>
    <col min="2567" max="2819" width="9.140625" style="185"/>
    <col min="2820" max="2820" width="47.85546875" style="185" customWidth="1"/>
    <col min="2821" max="2821" width="22.28515625" style="185" customWidth="1"/>
    <col min="2822" max="2822" width="26.5703125" style="185" customWidth="1"/>
    <col min="2823" max="3075" width="9.140625" style="185"/>
    <col min="3076" max="3076" width="47.85546875" style="185" customWidth="1"/>
    <col min="3077" max="3077" width="22.28515625" style="185" customWidth="1"/>
    <col min="3078" max="3078" width="26.5703125" style="185" customWidth="1"/>
    <col min="3079" max="3331" width="9.140625" style="185"/>
    <col min="3332" max="3332" width="47.85546875" style="185" customWidth="1"/>
    <col min="3333" max="3333" width="22.28515625" style="185" customWidth="1"/>
    <col min="3334" max="3334" width="26.5703125" style="185" customWidth="1"/>
    <col min="3335" max="3587" width="9.140625" style="185"/>
    <col min="3588" max="3588" width="47.85546875" style="185" customWidth="1"/>
    <col min="3589" max="3589" width="22.28515625" style="185" customWidth="1"/>
    <col min="3590" max="3590" width="26.5703125" style="185" customWidth="1"/>
    <col min="3591" max="3843" width="9.140625" style="185"/>
    <col min="3844" max="3844" width="47.85546875" style="185" customWidth="1"/>
    <col min="3845" max="3845" width="22.28515625" style="185" customWidth="1"/>
    <col min="3846" max="3846" width="26.5703125" style="185" customWidth="1"/>
    <col min="3847" max="4099" width="9.140625" style="185"/>
    <col min="4100" max="4100" width="47.85546875" style="185" customWidth="1"/>
    <col min="4101" max="4101" width="22.28515625" style="185" customWidth="1"/>
    <col min="4102" max="4102" width="26.5703125" style="185" customWidth="1"/>
    <col min="4103" max="4355" width="9.140625" style="185"/>
    <col min="4356" max="4356" width="47.85546875" style="185" customWidth="1"/>
    <col min="4357" max="4357" width="22.28515625" style="185" customWidth="1"/>
    <col min="4358" max="4358" width="26.5703125" style="185" customWidth="1"/>
    <col min="4359" max="4611" width="9.140625" style="185"/>
    <col min="4612" max="4612" width="47.85546875" style="185" customWidth="1"/>
    <col min="4613" max="4613" width="22.28515625" style="185" customWidth="1"/>
    <col min="4614" max="4614" width="26.5703125" style="185" customWidth="1"/>
    <col min="4615" max="4867" width="9.140625" style="185"/>
    <col min="4868" max="4868" width="47.85546875" style="185" customWidth="1"/>
    <col min="4869" max="4869" width="22.28515625" style="185" customWidth="1"/>
    <col min="4870" max="4870" width="26.5703125" style="185" customWidth="1"/>
    <col min="4871" max="5123" width="9.140625" style="185"/>
    <col min="5124" max="5124" width="47.85546875" style="185" customWidth="1"/>
    <col min="5125" max="5125" width="22.28515625" style="185" customWidth="1"/>
    <col min="5126" max="5126" width="26.5703125" style="185" customWidth="1"/>
    <col min="5127" max="5379" width="9.140625" style="185"/>
    <col min="5380" max="5380" width="47.85546875" style="185" customWidth="1"/>
    <col min="5381" max="5381" width="22.28515625" style="185" customWidth="1"/>
    <col min="5382" max="5382" width="26.5703125" style="185" customWidth="1"/>
    <col min="5383" max="5635" width="9.140625" style="185"/>
    <col min="5636" max="5636" width="47.85546875" style="185" customWidth="1"/>
    <col min="5637" max="5637" width="22.28515625" style="185" customWidth="1"/>
    <col min="5638" max="5638" width="26.5703125" style="185" customWidth="1"/>
    <col min="5639" max="5891" width="9.140625" style="185"/>
    <col min="5892" max="5892" width="47.85546875" style="185" customWidth="1"/>
    <col min="5893" max="5893" width="22.28515625" style="185" customWidth="1"/>
    <col min="5894" max="5894" width="26.5703125" style="185" customWidth="1"/>
    <col min="5895" max="6147" width="9.140625" style="185"/>
    <col min="6148" max="6148" width="47.85546875" style="185" customWidth="1"/>
    <col min="6149" max="6149" width="22.28515625" style="185" customWidth="1"/>
    <col min="6150" max="6150" width="26.5703125" style="185" customWidth="1"/>
    <col min="6151" max="6403" width="9.140625" style="185"/>
    <col min="6404" max="6404" width="47.85546875" style="185" customWidth="1"/>
    <col min="6405" max="6405" width="22.28515625" style="185" customWidth="1"/>
    <col min="6406" max="6406" width="26.5703125" style="185" customWidth="1"/>
    <col min="6407" max="6659" width="9.140625" style="185"/>
    <col min="6660" max="6660" width="47.85546875" style="185" customWidth="1"/>
    <col min="6661" max="6661" width="22.28515625" style="185" customWidth="1"/>
    <col min="6662" max="6662" width="26.5703125" style="185" customWidth="1"/>
    <col min="6663" max="6915" width="9.140625" style="185"/>
    <col min="6916" max="6916" width="47.85546875" style="185" customWidth="1"/>
    <col min="6917" max="6917" width="22.28515625" style="185" customWidth="1"/>
    <col min="6918" max="6918" width="26.5703125" style="185" customWidth="1"/>
    <col min="6919" max="7171" width="9.140625" style="185"/>
    <col min="7172" max="7172" width="47.85546875" style="185" customWidth="1"/>
    <col min="7173" max="7173" width="22.28515625" style="185" customWidth="1"/>
    <col min="7174" max="7174" width="26.5703125" style="185" customWidth="1"/>
    <col min="7175" max="7427" width="9.140625" style="185"/>
    <col min="7428" max="7428" width="47.85546875" style="185" customWidth="1"/>
    <col min="7429" max="7429" width="22.28515625" style="185" customWidth="1"/>
    <col min="7430" max="7430" width="26.5703125" style="185" customWidth="1"/>
    <col min="7431" max="7683" width="9.140625" style="185"/>
    <col min="7684" max="7684" width="47.85546875" style="185" customWidth="1"/>
    <col min="7685" max="7685" width="22.28515625" style="185" customWidth="1"/>
    <col min="7686" max="7686" width="26.5703125" style="185" customWidth="1"/>
    <col min="7687" max="7939" width="9.140625" style="185"/>
    <col min="7940" max="7940" width="47.85546875" style="185" customWidth="1"/>
    <col min="7941" max="7941" width="22.28515625" style="185" customWidth="1"/>
    <col min="7942" max="7942" width="26.5703125" style="185" customWidth="1"/>
    <col min="7943" max="8195" width="9.140625" style="185"/>
    <col min="8196" max="8196" width="47.85546875" style="185" customWidth="1"/>
    <col min="8197" max="8197" width="22.28515625" style="185" customWidth="1"/>
    <col min="8198" max="8198" width="26.5703125" style="185" customWidth="1"/>
    <col min="8199" max="8451" width="9.140625" style="185"/>
    <col min="8452" max="8452" width="47.85546875" style="185" customWidth="1"/>
    <col min="8453" max="8453" width="22.28515625" style="185" customWidth="1"/>
    <col min="8454" max="8454" width="26.5703125" style="185" customWidth="1"/>
    <col min="8455" max="8707" width="9.140625" style="185"/>
    <col min="8708" max="8708" width="47.85546875" style="185" customWidth="1"/>
    <col min="8709" max="8709" width="22.28515625" style="185" customWidth="1"/>
    <col min="8710" max="8710" width="26.5703125" style="185" customWidth="1"/>
    <col min="8711" max="8963" width="9.140625" style="185"/>
    <col min="8964" max="8964" width="47.85546875" style="185" customWidth="1"/>
    <col min="8965" max="8965" width="22.28515625" style="185" customWidth="1"/>
    <col min="8966" max="8966" width="26.5703125" style="185" customWidth="1"/>
    <col min="8967" max="9219" width="9.140625" style="185"/>
    <col min="9220" max="9220" width="47.85546875" style="185" customWidth="1"/>
    <col min="9221" max="9221" width="22.28515625" style="185" customWidth="1"/>
    <col min="9222" max="9222" width="26.5703125" style="185" customWidth="1"/>
    <col min="9223" max="9475" width="9.140625" style="185"/>
    <col min="9476" max="9476" width="47.85546875" style="185" customWidth="1"/>
    <col min="9477" max="9477" width="22.28515625" style="185" customWidth="1"/>
    <col min="9478" max="9478" width="26.5703125" style="185" customWidth="1"/>
    <col min="9479" max="9731" width="9.140625" style="185"/>
    <col min="9732" max="9732" width="47.85546875" style="185" customWidth="1"/>
    <col min="9733" max="9733" width="22.28515625" style="185" customWidth="1"/>
    <col min="9734" max="9734" width="26.5703125" style="185" customWidth="1"/>
    <col min="9735" max="9987" width="9.140625" style="185"/>
    <col min="9988" max="9988" width="47.85546875" style="185" customWidth="1"/>
    <col min="9989" max="9989" width="22.28515625" style="185" customWidth="1"/>
    <col min="9990" max="9990" width="26.5703125" style="185" customWidth="1"/>
    <col min="9991" max="10243" width="9.140625" style="185"/>
    <col min="10244" max="10244" width="47.85546875" style="185" customWidth="1"/>
    <col min="10245" max="10245" width="22.28515625" style="185" customWidth="1"/>
    <col min="10246" max="10246" width="26.5703125" style="185" customWidth="1"/>
    <col min="10247" max="10499" width="9.140625" style="185"/>
    <col min="10500" max="10500" width="47.85546875" style="185" customWidth="1"/>
    <col min="10501" max="10501" width="22.28515625" style="185" customWidth="1"/>
    <col min="10502" max="10502" width="26.5703125" style="185" customWidth="1"/>
    <col min="10503" max="10755" width="9.140625" style="185"/>
    <col min="10756" max="10756" width="47.85546875" style="185" customWidth="1"/>
    <col min="10757" max="10757" width="22.28515625" style="185" customWidth="1"/>
    <col min="10758" max="10758" width="26.5703125" style="185" customWidth="1"/>
    <col min="10759" max="11011" width="9.140625" style="185"/>
    <col min="11012" max="11012" width="47.85546875" style="185" customWidth="1"/>
    <col min="11013" max="11013" width="22.28515625" style="185" customWidth="1"/>
    <col min="11014" max="11014" width="26.5703125" style="185" customWidth="1"/>
    <col min="11015" max="11267" width="9.140625" style="185"/>
    <col min="11268" max="11268" width="47.85546875" style="185" customWidth="1"/>
    <col min="11269" max="11269" width="22.28515625" style="185" customWidth="1"/>
    <col min="11270" max="11270" width="26.5703125" style="185" customWidth="1"/>
    <col min="11271" max="11523" width="9.140625" style="185"/>
    <col min="11524" max="11524" width="47.85546875" style="185" customWidth="1"/>
    <col min="11525" max="11525" width="22.28515625" style="185" customWidth="1"/>
    <col min="11526" max="11526" width="26.5703125" style="185" customWidth="1"/>
    <col min="11527" max="11779" width="9.140625" style="185"/>
    <col min="11780" max="11780" width="47.85546875" style="185" customWidth="1"/>
    <col min="11781" max="11781" width="22.28515625" style="185" customWidth="1"/>
    <col min="11782" max="11782" width="26.5703125" style="185" customWidth="1"/>
    <col min="11783" max="12035" width="9.140625" style="185"/>
    <col min="12036" max="12036" width="47.85546875" style="185" customWidth="1"/>
    <col min="12037" max="12037" width="22.28515625" style="185" customWidth="1"/>
    <col min="12038" max="12038" width="26.5703125" style="185" customWidth="1"/>
    <col min="12039" max="12291" width="9.140625" style="185"/>
    <col min="12292" max="12292" width="47.85546875" style="185" customWidth="1"/>
    <col min="12293" max="12293" width="22.28515625" style="185" customWidth="1"/>
    <col min="12294" max="12294" width="26.5703125" style="185" customWidth="1"/>
    <col min="12295" max="12547" width="9.140625" style="185"/>
    <col min="12548" max="12548" width="47.85546875" style="185" customWidth="1"/>
    <col min="12549" max="12549" width="22.28515625" style="185" customWidth="1"/>
    <col min="12550" max="12550" width="26.5703125" style="185" customWidth="1"/>
    <col min="12551" max="12803" width="9.140625" style="185"/>
    <col min="12804" max="12804" width="47.85546875" style="185" customWidth="1"/>
    <col min="12805" max="12805" width="22.28515625" style="185" customWidth="1"/>
    <col min="12806" max="12806" width="26.5703125" style="185" customWidth="1"/>
    <col min="12807" max="13059" width="9.140625" style="185"/>
    <col min="13060" max="13060" width="47.85546875" style="185" customWidth="1"/>
    <col min="13061" max="13061" width="22.28515625" style="185" customWidth="1"/>
    <col min="13062" max="13062" width="26.5703125" style="185" customWidth="1"/>
    <col min="13063" max="13315" width="9.140625" style="185"/>
    <col min="13316" max="13316" width="47.85546875" style="185" customWidth="1"/>
    <col min="13317" max="13317" width="22.28515625" style="185" customWidth="1"/>
    <col min="13318" max="13318" width="26.5703125" style="185" customWidth="1"/>
    <col min="13319" max="13571" width="9.140625" style="185"/>
    <col min="13572" max="13572" width="47.85546875" style="185" customWidth="1"/>
    <col min="13573" max="13573" width="22.28515625" style="185" customWidth="1"/>
    <col min="13574" max="13574" width="26.5703125" style="185" customWidth="1"/>
    <col min="13575" max="13827" width="9.140625" style="185"/>
    <col min="13828" max="13828" width="47.85546875" style="185" customWidth="1"/>
    <col min="13829" max="13829" width="22.28515625" style="185" customWidth="1"/>
    <col min="13830" max="13830" width="26.5703125" style="185" customWidth="1"/>
    <col min="13831" max="14083" width="9.140625" style="185"/>
    <col min="14084" max="14084" width="47.85546875" style="185" customWidth="1"/>
    <col min="14085" max="14085" width="22.28515625" style="185" customWidth="1"/>
    <col min="14086" max="14086" width="26.5703125" style="185" customWidth="1"/>
    <col min="14087" max="14339" width="9.140625" style="185"/>
    <col min="14340" max="14340" width="47.85546875" style="185" customWidth="1"/>
    <col min="14341" max="14341" width="22.28515625" style="185" customWidth="1"/>
    <col min="14342" max="14342" width="26.5703125" style="185" customWidth="1"/>
    <col min="14343" max="14595" width="9.140625" style="185"/>
    <col min="14596" max="14596" width="47.85546875" style="185" customWidth="1"/>
    <col min="14597" max="14597" width="22.28515625" style="185" customWidth="1"/>
    <col min="14598" max="14598" width="26.5703125" style="185" customWidth="1"/>
    <col min="14599" max="14851" width="9.140625" style="185"/>
    <col min="14852" max="14852" width="47.85546875" style="185" customWidth="1"/>
    <col min="14853" max="14853" width="22.28515625" style="185" customWidth="1"/>
    <col min="14854" max="14854" width="26.5703125" style="185" customWidth="1"/>
    <col min="14855" max="15107" width="9.140625" style="185"/>
    <col min="15108" max="15108" width="47.85546875" style="185" customWidth="1"/>
    <col min="15109" max="15109" width="22.28515625" style="185" customWidth="1"/>
    <col min="15110" max="15110" width="26.5703125" style="185" customWidth="1"/>
    <col min="15111" max="15363" width="9.140625" style="185"/>
    <col min="15364" max="15364" width="47.85546875" style="185" customWidth="1"/>
    <col min="15365" max="15365" width="22.28515625" style="185" customWidth="1"/>
    <col min="15366" max="15366" width="26.5703125" style="185" customWidth="1"/>
    <col min="15367" max="15619" width="9.140625" style="185"/>
    <col min="15620" max="15620" width="47.85546875" style="185" customWidth="1"/>
    <col min="15621" max="15621" width="22.28515625" style="185" customWidth="1"/>
    <col min="15622" max="15622" width="26.5703125" style="185" customWidth="1"/>
    <col min="15623" max="15875" width="9.140625" style="185"/>
    <col min="15876" max="15876" width="47.85546875" style="185" customWidth="1"/>
    <col min="15877" max="15877" width="22.28515625" style="185" customWidth="1"/>
    <col min="15878" max="15878" width="26.5703125" style="185" customWidth="1"/>
    <col min="15879" max="16131" width="9.140625" style="185"/>
    <col min="16132" max="16132" width="47.85546875" style="185" customWidth="1"/>
    <col min="16133" max="16133" width="22.28515625" style="185" customWidth="1"/>
    <col min="16134" max="16134" width="26.5703125" style="185" customWidth="1"/>
    <col min="16135" max="16384" width="9.140625" style="185"/>
  </cols>
  <sheetData>
    <row r="1" spans="1:7" hidden="1">
      <c r="A1" s="183"/>
      <c r="B1" s="183"/>
      <c r="C1" s="183"/>
      <c r="D1" s="183"/>
      <c r="E1" s="371" t="s">
        <v>183</v>
      </c>
      <c r="F1" s="372"/>
    </row>
    <row r="2" spans="1:7" hidden="1">
      <c r="A2" s="183"/>
      <c r="B2" s="183"/>
      <c r="C2" s="183"/>
      <c r="D2" s="183"/>
      <c r="E2" s="371" t="s">
        <v>184</v>
      </c>
      <c r="F2" s="372"/>
    </row>
    <row r="3" spans="1:7" hidden="1">
      <c r="A3" s="183"/>
      <c r="C3" s="186"/>
      <c r="F3" s="183"/>
      <c r="G3" s="187"/>
    </row>
    <row r="4" spans="1:7" hidden="1">
      <c r="A4" s="183"/>
      <c r="C4" s="186"/>
      <c r="F4" s="183"/>
      <c r="G4" s="187"/>
    </row>
    <row r="5" spans="1:7" ht="18" hidden="1" customHeight="1">
      <c r="A5" s="373" t="s">
        <v>185</v>
      </c>
      <c r="B5" s="374"/>
      <c r="C5" s="374"/>
      <c r="D5" s="374"/>
      <c r="E5" s="374"/>
      <c r="F5" s="374"/>
    </row>
    <row r="6" spans="1:7" ht="18" hidden="1" customHeight="1">
      <c r="A6" s="374"/>
      <c r="B6" s="374"/>
      <c r="C6" s="374"/>
      <c r="D6" s="374"/>
      <c r="E6" s="374"/>
      <c r="F6" s="374"/>
    </row>
    <row r="7" spans="1:7" ht="18" hidden="1" customHeight="1">
      <c r="A7" s="374"/>
      <c r="B7" s="374"/>
      <c r="C7" s="374"/>
      <c r="D7" s="374"/>
      <c r="E7" s="374"/>
      <c r="F7" s="374"/>
    </row>
    <row r="8" spans="1:7" ht="18" hidden="1" customHeight="1">
      <c r="A8" s="374"/>
      <c r="B8" s="374"/>
      <c r="C8" s="374"/>
      <c r="D8" s="374"/>
      <c r="E8" s="374"/>
      <c r="F8" s="374"/>
    </row>
    <row r="9" spans="1:7" hidden="1">
      <c r="A9" s="183"/>
      <c r="B9" s="183"/>
      <c r="C9" s="183"/>
      <c r="D9" s="183"/>
      <c r="E9" s="183"/>
      <c r="F9" s="183"/>
      <c r="G9" s="187"/>
    </row>
    <row r="10" spans="1:7" ht="15" hidden="1">
      <c r="A10" s="364" t="s">
        <v>186</v>
      </c>
      <c r="B10" s="365"/>
      <c r="C10" s="366"/>
      <c r="D10" s="188"/>
      <c r="E10" s="188" t="s">
        <v>187</v>
      </c>
      <c r="F10" s="189" t="s">
        <v>187</v>
      </c>
      <c r="G10" s="190"/>
    </row>
    <row r="11" spans="1:7" ht="15.75" hidden="1" thickBot="1">
      <c r="A11" s="191" t="s">
        <v>1</v>
      </c>
      <c r="B11" s="192" t="s">
        <v>188</v>
      </c>
      <c r="C11" s="193" t="s">
        <v>189</v>
      </c>
      <c r="D11" s="194" t="s">
        <v>190</v>
      </c>
      <c r="E11" s="194" t="s">
        <v>191</v>
      </c>
      <c r="F11" s="195" t="s">
        <v>192</v>
      </c>
      <c r="G11" s="196"/>
    </row>
    <row r="12" spans="1:7" ht="15.75" hidden="1" thickBot="1">
      <c r="A12" s="197">
        <v>1</v>
      </c>
      <c r="B12" s="198">
        <v>2</v>
      </c>
      <c r="C12" s="199">
        <v>3</v>
      </c>
      <c r="D12" s="198">
        <v>4</v>
      </c>
      <c r="E12" s="198">
        <v>5</v>
      </c>
      <c r="F12" s="200">
        <v>6</v>
      </c>
      <c r="G12" s="201"/>
    </row>
    <row r="13" spans="1:7" ht="18" hidden="1" customHeight="1">
      <c r="A13" s="202">
        <v>750</v>
      </c>
      <c r="B13" s="203"/>
      <c r="C13" s="204"/>
      <c r="D13" s="205" t="s">
        <v>193</v>
      </c>
      <c r="E13" s="206">
        <f>SUM(E14)</f>
        <v>52500</v>
      </c>
      <c r="F13" s="207">
        <f>SUM(F14)</f>
        <v>52500</v>
      </c>
      <c r="G13" s="208"/>
    </row>
    <row r="14" spans="1:7" ht="18" hidden="1" customHeight="1">
      <c r="A14" s="209"/>
      <c r="B14" s="210">
        <v>75011</v>
      </c>
      <c r="C14" s="211"/>
      <c r="D14" s="212" t="s">
        <v>194</v>
      </c>
      <c r="E14" s="213">
        <f>SUM(E15)</f>
        <v>52500</v>
      </c>
      <c r="F14" s="214">
        <f>SUM(F16:F19)</f>
        <v>52500</v>
      </c>
      <c r="G14" s="215"/>
    </row>
    <row r="15" spans="1:7" ht="51" hidden="1">
      <c r="A15" s="209"/>
      <c r="B15" s="216"/>
      <c r="C15" s="217">
        <v>2010</v>
      </c>
      <c r="D15" s="218" t="s">
        <v>195</v>
      </c>
      <c r="E15" s="219">
        <v>52500</v>
      </c>
      <c r="F15" s="220"/>
      <c r="G15" s="221"/>
    </row>
    <row r="16" spans="1:7" ht="18" hidden="1" customHeight="1">
      <c r="A16" s="209"/>
      <c r="B16" s="216"/>
      <c r="C16" s="217">
        <v>4010</v>
      </c>
      <c r="D16" s="222" t="s">
        <v>196</v>
      </c>
      <c r="E16" s="222"/>
      <c r="F16" s="220">
        <v>40450</v>
      </c>
      <c r="G16" s="221"/>
    </row>
    <row r="17" spans="1:7" ht="18" hidden="1" customHeight="1">
      <c r="A17" s="209"/>
      <c r="B17" s="216"/>
      <c r="C17" s="217">
        <v>4040</v>
      </c>
      <c r="D17" s="222" t="s">
        <v>197</v>
      </c>
      <c r="E17" s="222"/>
      <c r="F17" s="220">
        <v>3416</v>
      </c>
      <c r="G17" s="221"/>
    </row>
    <row r="18" spans="1:7" ht="18" hidden="1" customHeight="1">
      <c r="A18" s="209"/>
      <c r="B18" s="216"/>
      <c r="C18" s="217">
        <v>4110</v>
      </c>
      <c r="D18" s="222" t="s">
        <v>198</v>
      </c>
      <c r="E18" s="222"/>
      <c r="F18" s="220">
        <v>7559</v>
      </c>
      <c r="G18" s="221"/>
    </row>
    <row r="19" spans="1:7" ht="18" hidden="1" customHeight="1">
      <c r="A19" s="209"/>
      <c r="B19" s="216"/>
      <c r="C19" s="217">
        <v>4120</v>
      </c>
      <c r="D19" s="222" t="s">
        <v>199</v>
      </c>
      <c r="E19" s="222"/>
      <c r="F19" s="220">
        <v>1075</v>
      </c>
      <c r="G19" s="221"/>
    </row>
    <row r="20" spans="1:7" ht="47.25" hidden="1">
      <c r="A20" s="223">
        <v>751</v>
      </c>
      <c r="B20" s="203"/>
      <c r="C20" s="204"/>
      <c r="D20" s="224" t="s">
        <v>200</v>
      </c>
      <c r="E20" s="225">
        <v>1000</v>
      </c>
      <c r="F20" s="226">
        <v>1000</v>
      </c>
      <c r="G20" s="227"/>
    </row>
    <row r="21" spans="1:7" ht="30" hidden="1" customHeight="1">
      <c r="A21" s="209"/>
      <c r="B21" s="210">
        <v>75101</v>
      </c>
      <c r="C21" s="211"/>
      <c r="D21" s="228" t="s">
        <v>201</v>
      </c>
      <c r="E21" s="229">
        <v>1000</v>
      </c>
      <c r="F21" s="214">
        <v>1000</v>
      </c>
      <c r="G21" s="215"/>
    </row>
    <row r="22" spans="1:7" ht="51" hidden="1">
      <c r="A22" s="209"/>
      <c r="B22" s="216"/>
      <c r="C22" s="217">
        <v>2010</v>
      </c>
      <c r="D22" s="218" t="s">
        <v>195</v>
      </c>
      <c r="E22" s="219">
        <v>1000</v>
      </c>
      <c r="F22" s="220"/>
      <c r="G22" s="221"/>
    </row>
    <row r="23" spans="1:7" ht="18" hidden="1" customHeight="1">
      <c r="A23" s="209"/>
      <c r="B23" s="216"/>
      <c r="C23" s="217">
        <v>4210</v>
      </c>
      <c r="D23" s="222" t="s">
        <v>170</v>
      </c>
      <c r="E23" s="222"/>
      <c r="F23" s="220">
        <v>1000</v>
      </c>
      <c r="G23" s="221"/>
    </row>
    <row r="24" spans="1:7" ht="18" hidden="1" customHeight="1">
      <c r="A24" s="223">
        <v>852</v>
      </c>
      <c r="B24" s="203"/>
      <c r="C24" s="204"/>
      <c r="D24" s="205" t="s">
        <v>202</v>
      </c>
      <c r="E24" s="230">
        <f>E39+E42+E25</f>
        <v>2264400</v>
      </c>
      <c r="F24" s="231">
        <f>F39+F42+F25</f>
        <v>2264400</v>
      </c>
      <c r="G24" s="232"/>
    </row>
    <row r="25" spans="1:7" ht="39" hidden="1">
      <c r="A25" s="223"/>
      <c r="B25" s="210">
        <v>85212</v>
      </c>
      <c r="C25" s="211"/>
      <c r="D25" s="233" t="s">
        <v>203</v>
      </c>
      <c r="E25" s="213">
        <f>SUM(E26)</f>
        <v>2256000</v>
      </c>
      <c r="F25" s="214">
        <f>SUM(F27:F38)</f>
        <v>2256000</v>
      </c>
      <c r="G25" s="215"/>
    </row>
    <row r="26" spans="1:7" ht="51.75" hidden="1">
      <c r="A26" s="223"/>
      <c r="B26" s="216"/>
      <c r="C26" s="234">
        <v>2010</v>
      </c>
      <c r="D26" s="235" t="s">
        <v>195</v>
      </c>
      <c r="E26" s="236">
        <v>2256000</v>
      </c>
      <c r="F26" s="220"/>
      <c r="G26" s="221"/>
    </row>
    <row r="27" spans="1:7" ht="18" hidden="1" customHeight="1">
      <c r="A27" s="223"/>
      <c r="B27" s="216"/>
      <c r="C27" s="217">
        <v>3110</v>
      </c>
      <c r="D27" s="237" t="s">
        <v>204</v>
      </c>
      <c r="E27" s="219"/>
      <c r="F27" s="220">
        <v>2175251</v>
      </c>
      <c r="G27" s="221"/>
    </row>
    <row r="28" spans="1:7" ht="18" hidden="1" customHeight="1">
      <c r="A28" s="223"/>
      <c r="B28" s="216"/>
      <c r="C28" s="234">
        <v>4010</v>
      </c>
      <c r="D28" s="238" t="s">
        <v>196</v>
      </c>
      <c r="E28" s="239"/>
      <c r="F28" s="220">
        <v>35500</v>
      </c>
      <c r="G28" s="221"/>
    </row>
    <row r="29" spans="1:7" ht="18" hidden="1" customHeight="1">
      <c r="A29" s="223"/>
      <c r="B29" s="216"/>
      <c r="C29" s="234">
        <v>4040</v>
      </c>
      <c r="D29" s="238" t="s">
        <v>197</v>
      </c>
      <c r="E29" s="239"/>
      <c r="F29" s="220">
        <v>2144</v>
      </c>
      <c r="G29" s="221"/>
    </row>
    <row r="30" spans="1:7" ht="18" hidden="1" customHeight="1">
      <c r="A30" s="223"/>
      <c r="B30" s="216"/>
      <c r="C30" s="234">
        <v>4110</v>
      </c>
      <c r="D30" s="238" t="s">
        <v>205</v>
      </c>
      <c r="E30" s="239"/>
      <c r="F30" s="220">
        <v>21469</v>
      </c>
      <c r="G30" s="221"/>
    </row>
    <row r="31" spans="1:7" ht="18" hidden="1" customHeight="1">
      <c r="A31" s="223"/>
      <c r="B31" s="216"/>
      <c r="C31" s="234">
        <v>4120</v>
      </c>
      <c r="D31" s="238" t="s">
        <v>199</v>
      </c>
      <c r="E31" s="239"/>
      <c r="F31" s="220">
        <v>922</v>
      </c>
      <c r="G31" s="221"/>
    </row>
    <row r="32" spans="1:7" ht="18" hidden="1" customHeight="1">
      <c r="A32" s="223"/>
      <c r="B32" s="216"/>
      <c r="C32" s="234">
        <v>4210</v>
      </c>
      <c r="D32" s="238" t="s">
        <v>206</v>
      </c>
      <c r="E32" s="239"/>
      <c r="F32" s="220">
        <v>14064</v>
      </c>
      <c r="G32" s="221"/>
    </row>
    <row r="33" spans="1:7" ht="18" hidden="1" customHeight="1">
      <c r="A33" s="223"/>
      <c r="B33" s="216"/>
      <c r="C33" s="234">
        <v>4280</v>
      </c>
      <c r="D33" s="238" t="s">
        <v>207</v>
      </c>
      <c r="E33" s="239"/>
      <c r="F33" s="220">
        <v>200</v>
      </c>
      <c r="G33" s="221"/>
    </row>
    <row r="34" spans="1:7" ht="18" hidden="1" customHeight="1">
      <c r="A34" s="223"/>
      <c r="B34" s="216"/>
      <c r="C34" s="234">
        <v>4300</v>
      </c>
      <c r="D34" s="238" t="s">
        <v>14</v>
      </c>
      <c r="E34" s="239"/>
      <c r="F34" s="220">
        <v>3150</v>
      </c>
      <c r="G34" s="221"/>
    </row>
    <row r="35" spans="1:7" ht="18" hidden="1" customHeight="1">
      <c r="A35" s="223"/>
      <c r="B35" s="216"/>
      <c r="C35" s="234">
        <v>4410</v>
      </c>
      <c r="D35" s="238" t="s">
        <v>208</v>
      </c>
      <c r="E35" s="239"/>
      <c r="F35" s="220">
        <v>500</v>
      </c>
      <c r="G35" s="221"/>
    </row>
    <row r="36" spans="1:7" ht="18" hidden="1" customHeight="1">
      <c r="A36" s="223"/>
      <c r="B36" s="216"/>
      <c r="C36" s="217">
        <v>4440</v>
      </c>
      <c r="D36" s="222" t="s">
        <v>209</v>
      </c>
      <c r="E36" s="222"/>
      <c r="F36" s="220">
        <v>1200</v>
      </c>
      <c r="G36" s="221"/>
    </row>
    <row r="37" spans="1:7" ht="30.75" hidden="1" customHeight="1">
      <c r="A37" s="223"/>
      <c r="B37" s="216"/>
      <c r="C37" s="217">
        <v>4700</v>
      </c>
      <c r="D37" s="240" t="s">
        <v>210</v>
      </c>
      <c r="E37" s="222"/>
      <c r="F37" s="220">
        <v>900</v>
      </c>
      <c r="G37" s="221"/>
    </row>
    <row r="38" spans="1:7" ht="31.5" hidden="1" customHeight="1">
      <c r="A38" s="223"/>
      <c r="B38" s="216"/>
      <c r="C38" s="217">
        <v>4740</v>
      </c>
      <c r="D38" s="240" t="s">
        <v>211</v>
      </c>
      <c r="E38" s="222"/>
      <c r="F38" s="220">
        <v>700</v>
      </c>
      <c r="G38" s="221"/>
    </row>
    <row r="39" spans="1:7" ht="43.5" hidden="1" customHeight="1">
      <c r="A39" s="241"/>
      <c r="B39" s="210">
        <v>85313</v>
      </c>
      <c r="C39" s="211"/>
      <c r="D39" s="242" t="s">
        <v>212</v>
      </c>
      <c r="E39" s="229">
        <f>SUM(E40)</f>
        <v>1900</v>
      </c>
      <c r="F39" s="214">
        <f>SUM(F41)</f>
        <v>1900</v>
      </c>
      <c r="G39" s="215"/>
    </row>
    <row r="40" spans="1:7" ht="51" hidden="1">
      <c r="A40" s="241"/>
      <c r="B40" s="243"/>
      <c r="C40" s="244">
        <v>2010</v>
      </c>
      <c r="D40" s="218" t="s">
        <v>195</v>
      </c>
      <c r="E40" s="245">
        <v>1900</v>
      </c>
      <c r="F40" s="214"/>
      <c r="G40" s="215"/>
    </row>
    <row r="41" spans="1:7" ht="18" hidden="1" customHeight="1">
      <c r="A41" s="241"/>
      <c r="B41" s="210"/>
      <c r="C41" s="244">
        <v>4130</v>
      </c>
      <c r="D41" s="246" t="s">
        <v>213</v>
      </c>
      <c r="E41" s="246"/>
      <c r="F41" s="247">
        <v>1900</v>
      </c>
      <c r="G41" s="248"/>
    </row>
    <row r="42" spans="1:7" ht="25.5" hidden="1">
      <c r="A42" s="249"/>
      <c r="B42" s="210">
        <v>85314</v>
      </c>
      <c r="C42" s="211"/>
      <c r="D42" s="250" t="s">
        <v>214</v>
      </c>
      <c r="E42" s="251">
        <f>SUM(E43)</f>
        <v>6500</v>
      </c>
      <c r="F42" s="214">
        <f>SUM(F44:F44)</f>
        <v>6500</v>
      </c>
      <c r="G42" s="215"/>
    </row>
    <row r="43" spans="1:7" ht="51" hidden="1">
      <c r="A43" s="249"/>
      <c r="B43" s="216"/>
      <c r="C43" s="217">
        <v>2010</v>
      </c>
      <c r="D43" s="218" t="s">
        <v>195</v>
      </c>
      <c r="E43" s="219">
        <v>6500</v>
      </c>
      <c r="F43" s="220"/>
      <c r="G43" s="221"/>
    </row>
    <row r="44" spans="1:7" ht="18" hidden="1" customHeight="1" thickBot="1">
      <c r="A44" s="252"/>
      <c r="B44" s="253"/>
      <c r="C44" s="234">
        <v>3110</v>
      </c>
      <c r="D44" s="254" t="s">
        <v>204</v>
      </c>
      <c r="E44" s="254"/>
      <c r="F44" s="255">
        <v>6500</v>
      </c>
      <c r="G44" s="256"/>
    </row>
    <row r="45" spans="1:7" ht="20.25" hidden="1" customHeight="1" thickBot="1">
      <c r="A45" s="257"/>
      <c r="B45" s="258"/>
      <c r="C45" s="258"/>
      <c r="D45" s="259" t="s">
        <v>215</v>
      </c>
      <c r="E45" s="260">
        <f>SUM( E13+E20+E24)</f>
        <v>2317900</v>
      </c>
      <c r="F45" s="261">
        <f>SUM( F13+F20+F24)</f>
        <v>2317900</v>
      </c>
      <c r="G45" s="262"/>
    </row>
    <row r="46" spans="1:7" ht="20.25" hidden="1" customHeight="1">
      <c r="A46" s="183"/>
      <c r="B46" s="183"/>
      <c r="C46" s="183"/>
      <c r="D46" s="263"/>
      <c r="E46" s="264"/>
      <c r="F46" s="264"/>
      <c r="G46" s="265"/>
    </row>
    <row r="47" spans="1:7" ht="20.25" hidden="1" customHeight="1">
      <c r="A47" s="183"/>
      <c r="B47" s="183"/>
      <c r="C47" s="183"/>
      <c r="D47" s="263"/>
      <c r="E47" s="264"/>
      <c r="F47" s="264"/>
      <c r="G47" s="265"/>
    </row>
    <row r="48" spans="1:7" ht="20.25" hidden="1" customHeight="1">
      <c r="A48" s="183"/>
      <c r="B48" s="183"/>
      <c r="C48" s="183"/>
      <c r="D48" s="263"/>
      <c r="E48" s="264"/>
      <c r="F48" s="264"/>
      <c r="G48" s="265"/>
    </row>
    <row r="49" spans="1:7" ht="20.25" hidden="1" customHeight="1">
      <c r="A49" s="183"/>
      <c r="B49" s="183"/>
      <c r="C49" s="183"/>
      <c r="D49" s="263"/>
      <c r="E49" s="264"/>
      <c r="F49" s="264"/>
      <c r="G49" s="265"/>
    </row>
    <row r="50" spans="1:7" ht="20.25" hidden="1" customHeight="1">
      <c r="A50" s="183"/>
      <c r="B50" s="183"/>
      <c r="C50" s="183"/>
      <c r="D50" s="263"/>
      <c r="E50" s="264"/>
      <c r="F50" s="264"/>
      <c r="G50" s="265"/>
    </row>
    <row r="51" spans="1:7" ht="20.25" hidden="1" customHeight="1">
      <c r="A51" s="183"/>
      <c r="B51" s="183"/>
      <c r="C51" s="183"/>
      <c r="D51" s="263"/>
      <c r="E51" s="264"/>
      <c r="F51" s="264"/>
      <c r="G51" s="265"/>
    </row>
    <row r="52" spans="1:7" ht="20.25" hidden="1" customHeight="1">
      <c r="A52" s="373" t="s">
        <v>216</v>
      </c>
      <c r="B52" s="374"/>
      <c r="C52" s="374"/>
      <c r="D52" s="374"/>
      <c r="E52" s="374"/>
      <c r="F52" s="374"/>
    </row>
    <row r="53" spans="1:7" ht="20.25" hidden="1" customHeight="1">
      <c r="A53" s="374"/>
      <c r="B53" s="374"/>
      <c r="C53" s="374"/>
      <c r="D53" s="374"/>
      <c r="E53" s="374"/>
      <c r="F53" s="374"/>
    </row>
    <row r="54" spans="1:7" ht="20.25" hidden="1" customHeight="1">
      <c r="A54" s="374"/>
      <c r="B54" s="374"/>
      <c r="C54" s="374"/>
      <c r="D54" s="374"/>
      <c r="E54" s="374"/>
      <c r="F54" s="374"/>
    </row>
    <row r="55" spans="1:7" ht="20.25" hidden="1" customHeight="1">
      <c r="A55" s="374"/>
      <c r="B55" s="374"/>
      <c r="C55" s="374"/>
      <c r="D55" s="374"/>
      <c r="E55" s="374"/>
      <c r="F55" s="374"/>
    </row>
    <row r="56" spans="1:7" ht="20.25" hidden="1" customHeight="1" thickBot="1">
      <c r="A56" s="183"/>
      <c r="B56" s="183"/>
      <c r="C56" s="183"/>
      <c r="D56" s="183"/>
      <c r="E56" s="183"/>
      <c r="F56" s="183"/>
      <c r="G56" s="187"/>
    </row>
    <row r="57" spans="1:7" ht="20.25" hidden="1" customHeight="1">
      <c r="A57" s="364" t="s">
        <v>186</v>
      </c>
      <c r="B57" s="365"/>
      <c r="C57" s="366"/>
      <c r="D57" s="367" t="s">
        <v>190</v>
      </c>
      <c r="E57" s="369" t="s">
        <v>23</v>
      </c>
      <c r="F57" s="264"/>
      <c r="G57" s="265"/>
    </row>
    <row r="58" spans="1:7" ht="20.25" hidden="1" customHeight="1" thickBot="1">
      <c r="A58" s="191" t="s">
        <v>1</v>
      </c>
      <c r="B58" s="192" t="s">
        <v>188</v>
      </c>
      <c r="C58" s="193" t="s">
        <v>189</v>
      </c>
      <c r="D58" s="368"/>
      <c r="E58" s="370"/>
      <c r="F58" s="264"/>
      <c r="G58" s="265"/>
    </row>
    <row r="59" spans="1:7" ht="20.25" hidden="1" customHeight="1" thickBot="1">
      <c r="A59" s="197">
        <v>1</v>
      </c>
      <c r="B59" s="198">
        <v>2</v>
      </c>
      <c r="C59" s="199">
        <v>3</v>
      </c>
      <c r="D59" s="198">
        <v>4</v>
      </c>
      <c r="E59" s="200">
        <v>5</v>
      </c>
      <c r="F59" s="264"/>
      <c r="G59" s="265"/>
    </row>
    <row r="60" spans="1:7" ht="20.25" hidden="1" customHeight="1">
      <c r="A60" s="202">
        <v>750</v>
      </c>
      <c r="B60" s="203"/>
      <c r="C60" s="204"/>
      <c r="D60" s="205" t="s">
        <v>193</v>
      </c>
      <c r="E60" s="226">
        <f>SUM(E61)</f>
        <v>18000</v>
      </c>
      <c r="F60" s="264"/>
      <c r="G60" s="265"/>
    </row>
    <row r="61" spans="1:7" ht="20.25" hidden="1" customHeight="1">
      <c r="A61" s="209"/>
      <c r="B61" s="210">
        <v>75011</v>
      </c>
      <c r="C61" s="211"/>
      <c r="D61" s="212" t="s">
        <v>194</v>
      </c>
      <c r="E61" s="214">
        <f>SUM(E62)</f>
        <v>18000</v>
      </c>
      <c r="F61" s="264"/>
      <c r="G61" s="265"/>
    </row>
    <row r="62" spans="1:7" ht="22.5" hidden="1" customHeight="1" thickBot="1">
      <c r="A62" s="209"/>
      <c r="B62" s="216"/>
      <c r="C62" s="266" t="s">
        <v>217</v>
      </c>
      <c r="D62" s="218" t="s">
        <v>218</v>
      </c>
      <c r="E62" s="220">
        <v>18000</v>
      </c>
      <c r="F62" s="264"/>
      <c r="G62" s="265"/>
    </row>
    <row r="63" spans="1:7" ht="20.25" hidden="1" customHeight="1" thickBot="1">
      <c r="A63" s="257"/>
      <c r="B63" s="258"/>
      <c r="C63" s="258"/>
      <c r="D63" s="259" t="s">
        <v>215</v>
      </c>
      <c r="E63" s="261">
        <v>18000</v>
      </c>
      <c r="F63" s="264"/>
      <c r="G63" s="265"/>
    </row>
    <row r="64" spans="1:7" ht="20.25" hidden="1" customHeight="1">
      <c r="A64" s="183"/>
      <c r="B64" s="183"/>
      <c r="C64" s="183"/>
      <c r="D64" s="263"/>
      <c r="E64" s="264"/>
      <c r="F64" s="264"/>
      <c r="G64" s="265"/>
    </row>
    <row r="65" spans="1:7" ht="20.25" hidden="1" customHeight="1">
      <c r="A65" s="183"/>
      <c r="B65" s="183"/>
      <c r="C65" s="183"/>
      <c r="D65" s="263"/>
      <c r="E65" s="264"/>
      <c r="F65" s="264"/>
      <c r="G65" s="265"/>
    </row>
    <row r="66" spans="1:7" ht="20.25" hidden="1" customHeight="1">
      <c r="A66" s="183"/>
      <c r="B66" s="183"/>
      <c r="C66" s="183"/>
      <c r="D66" s="263"/>
      <c r="E66" s="264"/>
      <c r="F66" s="264"/>
      <c r="G66" s="265"/>
    </row>
    <row r="67" spans="1:7" ht="20.25" hidden="1" customHeight="1">
      <c r="A67" s="183"/>
      <c r="B67" s="183"/>
      <c r="C67" s="183"/>
      <c r="D67" s="263"/>
      <c r="E67" s="264"/>
      <c r="F67" s="264"/>
      <c r="G67" s="265"/>
    </row>
    <row r="68" spans="1:7" ht="20.25" hidden="1" customHeight="1">
      <c r="A68" s="183"/>
      <c r="B68" s="183"/>
      <c r="C68" s="183"/>
      <c r="D68" s="263"/>
      <c r="E68" s="264"/>
      <c r="F68" s="264"/>
      <c r="G68" s="265"/>
    </row>
    <row r="69" spans="1:7" ht="20.25" hidden="1" customHeight="1">
      <c r="A69" s="183"/>
      <c r="B69" s="183"/>
      <c r="C69" s="183"/>
      <c r="D69" s="263"/>
      <c r="E69" s="264"/>
      <c r="F69" s="264"/>
      <c r="G69" s="265"/>
    </row>
    <row r="70" spans="1:7" ht="20.25" hidden="1" customHeight="1">
      <c r="A70" s="183"/>
      <c r="B70" s="183"/>
      <c r="C70" s="183"/>
      <c r="D70" s="263"/>
      <c r="E70" s="264"/>
      <c r="F70" s="264"/>
      <c r="G70" s="265"/>
    </row>
    <row r="71" spans="1:7" ht="20.25" hidden="1" customHeight="1">
      <c r="A71" s="183"/>
      <c r="B71" s="183"/>
      <c r="C71" s="183"/>
      <c r="D71" s="263"/>
      <c r="E71" s="264"/>
      <c r="F71" s="264"/>
      <c r="G71" s="265"/>
    </row>
    <row r="72" spans="1:7" ht="20.25" hidden="1" customHeight="1">
      <c r="A72" s="183"/>
      <c r="B72" s="183"/>
      <c r="C72" s="183"/>
      <c r="D72" s="263"/>
      <c r="E72" s="264"/>
    </row>
    <row r="73" spans="1:7" ht="20.25" hidden="1" customHeight="1">
      <c r="A73" s="183"/>
      <c r="B73" s="183"/>
      <c r="C73" s="183"/>
      <c r="D73" s="263"/>
      <c r="E73" s="264"/>
    </row>
    <row r="74" spans="1:7" ht="20.25" hidden="1" customHeight="1">
      <c r="A74" s="183"/>
      <c r="B74" s="183"/>
      <c r="C74" s="183"/>
      <c r="D74" s="263"/>
      <c r="E74" s="264"/>
    </row>
    <row r="75" spans="1:7" ht="20.25" hidden="1" customHeight="1">
      <c r="A75" s="183"/>
      <c r="B75" s="183"/>
      <c r="C75" s="183"/>
      <c r="D75" s="263"/>
      <c r="E75" s="264"/>
    </row>
    <row r="76" spans="1:7" ht="20.25" hidden="1" customHeight="1">
      <c r="A76" s="183"/>
      <c r="B76" s="183"/>
      <c r="C76" s="183"/>
      <c r="D76" s="263"/>
      <c r="E76" s="264"/>
    </row>
    <row r="77" spans="1:7" ht="20.25" hidden="1" customHeight="1">
      <c r="A77" s="183"/>
      <c r="B77" s="183"/>
      <c r="C77" s="183"/>
      <c r="D77" s="263"/>
      <c r="E77" s="264"/>
    </row>
    <row r="78" spans="1:7" ht="20.25" hidden="1" customHeight="1">
      <c r="A78" s="183"/>
      <c r="B78" s="183"/>
      <c r="C78" s="183"/>
      <c r="D78" s="263"/>
      <c r="E78" s="264"/>
    </row>
    <row r="79" spans="1:7" hidden="1"/>
    <row r="80" spans="1:7" hidden="1"/>
    <row r="81" spans="1:7" hidden="1"/>
    <row r="82" spans="1:7" hidden="1"/>
    <row r="83" spans="1:7" hidden="1"/>
    <row r="84" spans="1:7" hidden="1"/>
    <row r="85" spans="1:7" hidden="1"/>
    <row r="86" spans="1:7" hidden="1"/>
    <row r="87" spans="1:7" hidden="1"/>
    <row r="88" spans="1:7" hidden="1">
      <c r="F88" s="183"/>
      <c r="G88" s="187"/>
    </row>
    <row r="89" spans="1:7" hidden="1">
      <c r="F89" s="183"/>
      <c r="G89" s="187"/>
    </row>
    <row r="90" spans="1:7" hidden="1">
      <c r="F90" s="183"/>
      <c r="G90" s="187"/>
    </row>
    <row r="91" spans="1:7" hidden="1">
      <c r="C91" s="267"/>
    </row>
    <row r="92" spans="1:7" hidden="1">
      <c r="C92" s="267"/>
    </row>
    <row r="93" spans="1:7" hidden="1">
      <c r="A93" s="183"/>
      <c r="B93" s="183"/>
      <c r="C93" s="183"/>
      <c r="D93" s="183"/>
      <c r="E93" s="371" t="s">
        <v>183</v>
      </c>
      <c r="F93" s="372"/>
    </row>
    <row r="94" spans="1:7" hidden="1">
      <c r="A94" s="183"/>
      <c r="B94" s="183"/>
      <c r="C94" s="183"/>
      <c r="D94" s="183"/>
      <c r="E94" s="371" t="s">
        <v>219</v>
      </c>
      <c r="F94" s="372"/>
    </row>
    <row r="95" spans="1:7" hidden="1">
      <c r="A95" s="183"/>
      <c r="C95" s="186"/>
      <c r="F95" s="183"/>
      <c r="G95" s="187"/>
    </row>
    <row r="96" spans="1:7" hidden="1">
      <c r="A96" s="183"/>
      <c r="C96" s="186"/>
      <c r="F96" s="183"/>
      <c r="G96" s="187"/>
    </row>
    <row r="97" spans="1:7" hidden="1">
      <c r="A97" s="373" t="s">
        <v>185</v>
      </c>
      <c r="B97" s="374"/>
      <c r="C97" s="374"/>
      <c r="D97" s="374"/>
      <c r="E97" s="374"/>
      <c r="F97" s="374"/>
    </row>
    <row r="98" spans="1:7" hidden="1">
      <c r="A98" s="374"/>
      <c r="B98" s="374"/>
      <c r="C98" s="374"/>
      <c r="D98" s="374"/>
      <c r="E98" s="374"/>
      <c r="F98" s="374"/>
    </row>
    <row r="99" spans="1:7" hidden="1">
      <c r="A99" s="374"/>
      <c r="B99" s="374"/>
      <c r="C99" s="374"/>
      <c r="D99" s="374"/>
      <c r="E99" s="374"/>
      <c r="F99" s="374"/>
    </row>
    <row r="100" spans="1:7" hidden="1">
      <c r="A100" s="374"/>
      <c r="B100" s="374"/>
      <c r="C100" s="374"/>
      <c r="D100" s="374"/>
      <c r="E100" s="374"/>
      <c r="F100" s="374"/>
    </row>
    <row r="101" spans="1:7" hidden="1">
      <c r="A101" s="183"/>
      <c r="B101" s="183"/>
      <c r="C101" s="183"/>
      <c r="D101" s="183"/>
      <c r="E101" s="183"/>
      <c r="F101" s="183"/>
      <c r="G101" s="187"/>
    </row>
    <row r="102" spans="1:7" ht="15" hidden="1">
      <c r="A102" s="364" t="s">
        <v>186</v>
      </c>
      <c r="B102" s="365"/>
      <c r="C102" s="366"/>
      <c r="D102" s="188"/>
      <c r="E102" s="188" t="s">
        <v>187</v>
      </c>
      <c r="F102" s="189" t="s">
        <v>187</v>
      </c>
      <c r="G102" s="190"/>
    </row>
    <row r="103" spans="1:7" ht="15.75" hidden="1" thickBot="1">
      <c r="A103" s="191" t="s">
        <v>1</v>
      </c>
      <c r="B103" s="192" t="s">
        <v>188</v>
      </c>
      <c r="C103" s="193" t="s">
        <v>189</v>
      </c>
      <c r="D103" s="194" t="s">
        <v>190</v>
      </c>
      <c r="E103" s="194" t="s">
        <v>191</v>
      </c>
      <c r="F103" s="195" t="s">
        <v>192</v>
      </c>
      <c r="G103" s="196"/>
    </row>
    <row r="104" spans="1:7" ht="15.75" hidden="1" thickBot="1">
      <c r="A104" s="197">
        <v>1</v>
      </c>
      <c r="B104" s="198">
        <v>2</v>
      </c>
      <c r="C104" s="199">
        <v>3</v>
      </c>
      <c r="D104" s="198">
        <v>4</v>
      </c>
      <c r="E104" s="198">
        <v>5</v>
      </c>
      <c r="F104" s="200">
        <v>6</v>
      </c>
      <c r="G104" s="201"/>
    </row>
    <row r="105" spans="1:7" ht="15.75" hidden="1">
      <c r="A105" s="268" t="s">
        <v>97</v>
      </c>
      <c r="B105" s="269"/>
      <c r="C105" s="270"/>
      <c r="D105" s="271" t="s">
        <v>220</v>
      </c>
      <c r="E105" s="272">
        <f>SUM(E106)</f>
        <v>62136</v>
      </c>
      <c r="F105" s="273">
        <f>SUM(F106)</f>
        <v>62136</v>
      </c>
      <c r="G105" s="274"/>
    </row>
    <row r="106" spans="1:7" ht="15" hidden="1">
      <c r="A106" s="275"/>
      <c r="B106" s="276" t="s">
        <v>221</v>
      </c>
      <c r="C106" s="277"/>
      <c r="D106" s="278" t="s">
        <v>172</v>
      </c>
      <c r="E106" s="279">
        <f>SUM(E107)</f>
        <v>62136</v>
      </c>
      <c r="F106" s="280">
        <f>SUM(F107)</f>
        <v>62136</v>
      </c>
      <c r="G106" s="281"/>
    </row>
    <row r="107" spans="1:7" ht="51.75" hidden="1">
      <c r="A107" s="282"/>
      <c r="B107" s="283"/>
      <c r="C107" s="284">
        <v>2010</v>
      </c>
      <c r="D107" s="285" t="s">
        <v>195</v>
      </c>
      <c r="E107" s="286">
        <v>62136</v>
      </c>
      <c r="F107" s="280">
        <f>SUM(F108:F109)</f>
        <v>62136</v>
      </c>
      <c r="G107" s="281"/>
    </row>
    <row r="108" spans="1:7" ht="15" hidden="1">
      <c r="A108" s="282"/>
      <c r="B108" s="283"/>
      <c r="C108" s="284">
        <v>4210</v>
      </c>
      <c r="D108" s="238" t="s">
        <v>206</v>
      </c>
      <c r="E108" s="286"/>
      <c r="F108" s="287">
        <v>1218</v>
      </c>
      <c r="G108" s="288"/>
    </row>
    <row r="109" spans="1:7" ht="15" hidden="1">
      <c r="A109" s="282"/>
      <c r="B109" s="283"/>
      <c r="C109" s="284">
        <v>4430</v>
      </c>
      <c r="D109" s="285" t="s">
        <v>222</v>
      </c>
      <c r="E109" s="286"/>
      <c r="F109" s="287">
        <v>60918</v>
      </c>
      <c r="G109" s="288"/>
    </row>
    <row r="110" spans="1:7" ht="15.75" hidden="1">
      <c r="A110" s="202">
        <v>750</v>
      </c>
      <c r="B110" s="203"/>
      <c r="C110" s="204"/>
      <c r="D110" s="205" t="s">
        <v>193</v>
      </c>
      <c r="E110" s="206">
        <f>SUM(E111)</f>
        <v>52500</v>
      </c>
      <c r="F110" s="289">
        <f>SUM(F111)</f>
        <v>52500</v>
      </c>
      <c r="G110" s="290"/>
    </row>
    <row r="111" spans="1:7" hidden="1">
      <c r="A111" s="209"/>
      <c r="B111" s="210">
        <v>75011</v>
      </c>
      <c r="C111" s="211"/>
      <c r="D111" s="212" t="s">
        <v>194</v>
      </c>
      <c r="E111" s="213">
        <f>SUM(E112)</f>
        <v>52500</v>
      </c>
      <c r="F111" s="214">
        <f>SUM(F113:F116)</f>
        <v>52500</v>
      </c>
      <c r="G111" s="215"/>
    </row>
    <row r="112" spans="1:7" ht="51" hidden="1">
      <c r="A112" s="209"/>
      <c r="B112" s="216"/>
      <c r="C112" s="217">
        <v>2010</v>
      </c>
      <c r="D112" s="218" t="s">
        <v>195</v>
      </c>
      <c r="E112" s="219">
        <v>52500</v>
      </c>
      <c r="F112" s="220"/>
      <c r="G112" s="221"/>
    </row>
    <row r="113" spans="1:7" hidden="1">
      <c r="A113" s="209"/>
      <c r="B113" s="216"/>
      <c r="C113" s="217">
        <v>4010</v>
      </c>
      <c r="D113" s="222" t="s">
        <v>196</v>
      </c>
      <c r="E113" s="222"/>
      <c r="F113" s="220">
        <v>40450</v>
      </c>
      <c r="G113" s="221"/>
    </row>
    <row r="114" spans="1:7" hidden="1">
      <c r="A114" s="209"/>
      <c r="B114" s="216"/>
      <c r="C114" s="217">
        <v>4040</v>
      </c>
      <c r="D114" s="222" t="s">
        <v>197</v>
      </c>
      <c r="E114" s="222"/>
      <c r="F114" s="220">
        <v>3416</v>
      </c>
      <c r="G114" s="221"/>
    </row>
    <row r="115" spans="1:7" hidden="1">
      <c r="A115" s="209"/>
      <c r="B115" s="216"/>
      <c r="C115" s="217">
        <v>4110</v>
      </c>
      <c r="D115" s="222" t="s">
        <v>198</v>
      </c>
      <c r="E115" s="222"/>
      <c r="F115" s="220">
        <v>7559</v>
      </c>
      <c r="G115" s="221"/>
    </row>
    <row r="116" spans="1:7" hidden="1">
      <c r="A116" s="209"/>
      <c r="B116" s="216"/>
      <c r="C116" s="217">
        <v>4120</v>
      </c>
      <c r="D116" s="222" t="s">
        <v>199</v>
      </c>
      <c r="E116" s="222"/>
      <c r="F116" s="220">
        <v>1075</v>
      </c>
      <c r="G116" s="221"/>
    </row>
    <row r="117" spans="1:7" ht="47.25" hidden="1">
      <c r="A117" s="223">
        <v>751</v>
      </c>
      <c r="B117" s="203"/>
      <c r="C117" s="204"/>
      <c r="D117" s="224" t="s">
        <v>200</v>
      </c>
      <c r="E117" s="225">
        <v>1000</v>
      </c>
      <c r="F117" s="226">
        <v>1000</v>
      </c>
      <c r="G117" s="227"/>
    </row>
    <row r="118" spans="1:7" ht="25.5" hidden="1">
      <c r="A118" s="209"/>
      <c r="B118" s="210">
        <v>75101</v>
      </c>
      <c r="C118" s="211"/>
      <c r="D118" s="228" t="s">
        <v>201</v>
      </c>
      <c r="E118" s="229">
        <v>1000</v>
      </c>
      <c r="F118" s="214">
        <v>1000</v>
      </c>
      <c r="G118" s="215"/>
    </row>
    <row r="119" spans="1:7" ht="51" hidden="1">
      <c r="A119" s="209"/>
      <c r="B119" s="216"/>
      <c r="C119" s="217">
        <v>2010</v>
      </c>
      <c r="D119" s="218" t="s">
        <v>195</v>
      </c>
      <c r="E119" s="219">
        <v>1000</v>
      </c>
      <c r="F119" s="220"/>
      <c r="G119" s="221"/>
    </row>
    <row r="120" spans="1:7" hidden="1">
      <c r="A120" s="209"/>
      <c r="B120" s="216"/>
      <c r="C120" s="217">
        <v>4210</v>
      </c>
      <c r="D120" s="222" t="s">
        <v>170</v>
      </c>
      <c r="E120" s="222"/>
      <c r="F120" s="220">
        <v>1000</v>
      </c>
      <c r="G120" s="221"/>
    </row>
    <row r="121" spans="1:7" ht="15.75" hidden="1">
      <c r="A121" s="223">
        <v>852</v>
      </c>
      <c r="B121" s="203"/>
      <c r="C121" s="204"/>
      <c r="D121" s="205" t="s">
        <v>202</v>
      </c>
      <c r="E121" s="230">
        <f>E136+E139+E122</f>
        <v>2264400</v>
      </c>
      <c r="F121" s="231">
        <f>F136+F139+F122</f>
        <v>2264400</v>
      </c>
      <c r="G121" s="232"/>
    </row>
    <row r="122" spans="1:7" ht="39" hidden="1">
      <c r="A122" s="223"/>
      <c r="B122" s="210">
        <v>85212</v>
      </c>
      <c r="C122" s="211"/>
      <c r="D122" s="233" t="s">
        <v>203</v>
      </c>
      <c r="E122" s="213">
        <f>SUM(E123)</f>
        <v>2256000</v>
      </c>
      <c r="F122" s="214">
        <f>SUM(F124:F135)</f>
        <v>2256000</v>
      </c>
      <c r="G122" s="215"/>
    </row>
    <row r="123" spans="1:7" ht="51.75" hidden="1">
      <c r="A123" s="223"/>
      <c r="B123" s="216"/>
      <c r="C123" s="234">
        <v>2010</v>
      </c>
      <c r="D123" s="235" t="s">
        <v>195</v>
      </c>
      <c r="E123" s="236">
        <v>2256000</v>
      </c>
      <c r="F123" s="220"/>
      <c r="G123" s="221"/>
    </row>
    <row r="124" spans="1:7" ht="15.75" hidden="1">
      <c r="A124" s="223"/>
      <c r="B124" s="216"/>
      <c r="C124" s="217">
        <v>3110</v>
      </c>
      <c r="D124" s="237" t="s">
        <v>204</v>
      </c>
      <c r="E124" s="219"/>
      <c r="F124" s="220">
        <v>2175251</v>
      </c>
      <c r="G124" s="221"/>
    </row>
    <row r="125" spans="1:7" ht="15.75" hidden="1">
      <c r="A125" s="223"/>
      <c r="B125" s="216"/>
      <c r="C125" s="234">
        <v>4010</v>
      </c>
      <c r="D125" s="238" t="s">
        <v>196</v>
      </c>
      <c r="E125" s="239"/>
      <c r="F125" s="220">
        <v>35500</v>
      </c>
      <c r="G125" s="221"/>
    </row>
    <row r="126" spans="1:7" ht="15.75" hidden="1">
      <c r="A126" s="223"/>
      <c r="B126" s="216"/>
      <c r="C126" s="234">
        <v>4040</v>
      </c>
      <c r="D126" s="238" t="s">
        <v>197</v>
      </c>
      <c r="E126" s="239"/>
      <c r="F126" s="220">
        <v>2144</v>
      </c>
      <c r="G126" s="221"/>
    </row>
    <row r="127" spans="1:7" ht="15.75" hidden="1">
      <c r="A127" s="223"/>
      <c r="B127" s="216"/>
      <c r="C127" s="234">
        <v>4110</v>
      </c>
      <c r="D127" s="238" t="s">
        <v>205</v>
      </c>
      <c r="E127" s="239"/>
      <c r="F127" s="220">
        <v>21469</v>
      </c>
      <c r="G127" s="221"/>
    </row>
    <row r="128" spans="1:7" ht="15.75" hidden="1">
      <c r="A128" s="223"/>
      <c r="B128" s="216"/>
      <c r="C128" s="234">
        <v>4120</v>
      </c>
      <c r="D128" s="238" t="s">
        <v>199</v>
      </c>
      <c r="E128" s="239"/>
      <c r="F128" s="220">
        <v>922</v>
      </c>
      <c r="G128" s="221"/>
    </row>
    <row r="129" spans="1:7" ht="15.75" hidden="1">
      <c r="A129" s="223"/>
      <c r="B129" s="216"/>
      <c r="C129" s="234">
        <v>4210</v>
      </c>
      <c r="D129" s="238" t="s">
        <v>206</v>
      </c>
      <c r="E129" s="239"/>
      <c r="F129" s="220">
        <v>14064</v>
      </c>
      <c r="G129" s="221"/>
    </row>
    <row r="130" spans="1:7" ht="15.75" hidden="1">
      <c r="A130" s="223"/>
      <c r="B130" s="216"/>
      <c r="C130" s="234">
        <v>4280</v>
      </c>
      <c r="D130" s="238" t="s">
        <v>207</v>
      </c>
      <c r="E130" s="239"/>
      <c r="F130" s="220">
        <v>200</v>
      </c>
      <c r="G130" s="221"/>
    </row>
    <row r="131" spans="1:7" ht="15.75" hidden="1">
      <c r="A131" s="223"/>
      <c r="B131" s="216"/>
      <c r="C131" s="234">
        <v>4300</v>
      </c>
      <c r="D131" s="238" t="s">
        <v>14</v>
      </c>
      <c r="E131" s="239"/>
      <c r="F131" s="220">
        <v>3150</v>
      </c>
      <c r="G131" s="221"/>
    </row>
    <row r="132" spans="1:7" ht="15.75" hidden="1">
      <c r="A132" s="223"/>
      <c r="B132" s="216"/>
      <c r="C132" s="234">
        <v>4410</v>
      </c>
      <c r="D132" s="238" t="s">
        <v>208</v>
      </c>
      <c r="E132" s="239"/>
      <c r="F132" s="220">
        <v>500</v>
      </c>
      <c r="G132" s="221"/>
    </row>
    <row r="133" spans="1:7" ht="15.75" hidden="1">
      <c r="A133" s="223"/>
      <c r="B133" s="216"/>
      <c r="C133" s="217">
        <v>4440</v>
      </c>
      <c r="D133" s="222" t="s">
        <v>209</v>
      </c>
      <c r="E133" s="222"/>
      <c r="F133" s="220">
        <v>1200</v>
      </c>
      <c r="G133" s="221"/>
    </row>
    <row r="134" spans="1:7" ht="26.25" hidden="1">
      <c r="A134" s="223"/>
      <c r="B134" s="216"/>
      <c r="C134" s="217">
        <v>4700</v>
      </c>
      <c r="D134" s="240" t="s">
        <v>210</v>
      </c>
      <c r="E134" s="222"/>
      <c r="F134" s="220">
        <v>900</v>
      </c>
      <c r="G134" s="221"/>
    </row>
    <row r="135" spans="1:7" ht="26.25" hidden="1">
      <c r="A135" s="223"/>
      <c r="B135" s="216"/>
      <c r="C135" s="217">
        <v>4740</v>
      </c>
      <c r="D135" s="240" t="s">
        <v>211</v>
      </c>
      <c r="E135" s="222"/>
      <c r="F135" s="220">
        <v>700</v>
      </c>
      <c r="G135" s="221"/>
    </row>
    <row r="136" spans="1:7" ht="38.25" hidden="1">
      <c r="A136" s="241"/>
      <c r="B136" s="210">
        <v>85313</v>
      </c>
      <c r="C136" s="211"/>
      <c r="D136" s="242" t="s">
        <v>212</v>
      </c>
      <c r="E136" s="229">
        <f>SUM(E137)</f>
        <v>1900</v>
      </c>
      <c r="F136" s="214">
        <f>SUM(F138)</f>
        <v>1900</v>
      </c>
      <c r="G136" s="215"/>
    </row>
    <row r="137" spans="1:7" ht="51" hidden="1">
      <c r="A137" s="241"/>
      <c r="B137" s="243"/>
      <c r="C137" s="244">
        <v>2010</v>
      </c>
      <c r="D137" s="218" t="s">
        <v>195</v>
      </c>
      <c r="E137" s="245">
        <v>1900</v>
      </c>
      <c r="F137" s="214"/>
      <c r="G137" s="215"/>
    </row>
    <row r="138" spans="1:7" hidden="1">
      <c r="A138" s="241"/>
      <c r="B138" s="210"/>
      <c r="C138" s="244">
        <v>4130</v>
      </c>
      <c r="D138" s="246" t="s">
        <v>213</v>
      </c>
      <c r="E138" s="246"/>
      <c r="F138" s="247">
        <v>1900</v>
      </c>
      <c r="G138" s="248"/>
    </row>
    <row r="139" spans="1:7" ht="25.5" hidden="1">
      <c r="A139" s="249"/>
      <c r="B139" s="210">
        <v>85314</v>
      </c>
      <c r="C139" s="211"/>
      <c r="D139" s="250" t="s">
        <v>214</v>
      </c>
      <c r="E139" s="251">
        <f>SUM(E140)</f>
        <v>6500</v>
      </c>
      <c r="F139" s="214">
        <f>SUM(F141:F141)</f>
        <v>6500</v>
      </c>
      <c r="G139" s="215"/>
    </row>
    <row r="140" spans="1:7" ht="51" hidden="1">
      <c r="A140" s="249"/>
      <c r="B140" s="216"/>
      <c r="C140" s="217">
        <v>2010</v>
      </c>
      <c r="D140" s="218" t="s">
        <v>195</v>
      </c>
      <c r="E140" s="219">
        <v>6500</v>
      </c>
      <c r="F140" s="220"/>
      <c r="G140" s="221"/>
    </row>
    <row r="141" spans="1:7" hidden="1">
      <c r="A141" s="252"/>
      <c r="B141" s="253"/>
      <c r="C141" s="234">
        <v>3110</v>
      </c>
      <c r="D141" s="254" t="s">
        <v>204</v>
      </c>
      <c r="E141" s="254"/>
      <c r="F141" s="255">
        <v>6500</v>
      </c>
      <c r="G141" s="256"/>
    </row>
    <row r="142" spans="1:7" ht="18.75" hidden="1" thickBot="1">
      <c r="A142" s="257"/>
      <c r="B142" s="258"/>
      <c r="C142" s="258"/>
      <c r="D142" s="259" t="s">
        <v>215</v>
      </c>
      <c r="E142" s="260">
        <f>SUM( E110+E117+E121+E105)</f>
        <v>2380036</v>
      </c>
      <c r="F142" s="260">
        <f>SUM( F110+F117+F121+F105)</f>
        <v>2380036</v>
      </c>
      <c r="G142" s="291"/>
    </row>
    <row r="143" spans="1:7" ht="18" hidden="1">
      <c r="A143" s="183"/>
      <c r="B143" s="183"/>
      <c r="C143" s="183"/>
      <c r="D143" s="263"/>
      <c r="E143" s="264"/>
      <c r="F143" s="264"/>
      <c r="G143" s="265"/>
    </row>
    <row r="144" spans="1:7" ht="18" hidden="1">
      <c r="A144" s="183"/>
      <c r="B144" s="183"/>
      <c r="C144" s="183"/>
      <c r="D144" s="263"/>
      <c r="E144" s="264"/>
      <c r="F144" s="264"/>
      <c r="G144" s="265"/>
    </row>
    <row r="145" spans="1:7" ht="18" hidden="1">
      <c r="A145" s="183"/>
      <c r="B145" s="183"/>
      <c r="C145" s="183"/>
      <c r="D145" s="263"/>
      <c r="E145" s="264"/>
      <c r="F145" s="264"/>
      <c r="G145" s="265"/>
    </row>
    <row r="146" spans="1:7" ht="18" hidden="1">
      <c r="A146" s="183"/>
      <c r="B146" s="183"/>
      <c r="C146" s="183"/>
      <c r="D146" s="263"/>
      <c r="E146" s="264"/>
      <c r="F146" s="264"/>
      <c r="G146" s="265"/>
    </row>
    <row r="147" spans="1:7" ht="18" hidden="1">
      <c r="A147" s="183"/>
      <c r="B147" s="183"/>
      <c r="C147" s="183"/>
      <c r="D147" s="263"/>
      <c r="E147" s="264"/>
      <c r="F147" s="264"/>
      <c r="G147" s="265"/>
    </row>
    <row r="148" spans="1:7" ht="18" hidden="1">
      <c r="A148" s="183"/>
      <c r="B148" s="183"/>
      <c r="C148" s="183"/>
      <c r="D148" s="263"/>
      <c r="E148" s="264"/>
      <c r="F148" s="264"/>
      <c r="G148" s="265"/>
    </row>
    <row r="149" spans="1:7" hidden="1">
      <c r="A149" s="373" t="s">
        <v>216</v>
      </c>
      <c r="B149" s="374"/>
      <c r="C149" s="374"/>
      <c r="D149" s="374"/>
      <c r="E149" s="374"/>
      <c r="F149" s="374"/>
    </row>
    <row r="150" spans="1:7" hidden="1">
      <c r="A150" s="374"/>
      <c r="B150" s="374"/>
      <c r="C150" s="374"/>
      <c r="D150" s="374"/>
      <c r="E150" s="374"/>
      <c r="F150" s="374"/>
    </row>
    <row r="151" spans="1:7" hidden="1">
      <c r="A151" s="374"/>
      <c r="B151" s="374"/>
      <c r="C151" s="374"/>
      <c r="D151" s="374"/>
      <c r="E151" s="374"/>
      <c r="F151" s="374"/>
    </row>
    <row r="152" spans="1:7" hidden="1">
      <c r="A152" s="374"/>
      <c r="B152" s="374"/>
      <c r="C152" s="374"/>
      <c r="D152" s="374"/>
      <c r="E152" s="374"/>
      <c r="F152" s="374"/>
    </row>
    <row r="153" spans="1:7" hidden="1">
      <c r="A153" s="183"/>
      <c r="B153" s="183"/>
      <c r="C153" s="183"/>
      <c r="D153" s="183"/>
      <c r="E153" s="183"/>
      <c r="F153" s="183"/>
      <c r="G153" s="187"/>
    </row>
    <row r="154" spans="1:7" ht="18" hidden="1">
      <c r="A154" s="364" t="s">
        <v>186</v>
      </c>
      <c r="B154" s="365"/>
      <c r="C154" s="366"/>
      <c r="D154" s="367" t="s">
        <v>190</v>
      </c>
      <c r="E154" s="369" t="s">
        <v>23</v>
      </c>
      <c r="F154" s="264"/>
      <c r="G154" s="265"/>
    </row>
    <row r="155" spans="1:7" ht="18.75" hidden="1" thickBot="1">
      <c r="A155" s="191" t="s">
        <v>1</v>
      </c>
      <c r="B155" s="192" t="s">
        <v>188</v>
      </c>
      <c r="C155" s="193" t="s">
        <v>189</v>
      </c>
      <c r="D155" s="368"/>
      <c r="E155" s="370"/>
      <c r="F155" s="264"/>
      <c r="G155" s="265"/>
    </row>
    <row r="156" spans="1:7" ht="18.75" hidden="1" thickBot="1">
      <c r="A156" s="197">
        <v>1</v>
      </c>
      <c r="B156" s="198">
        <v>2</v>
      </c>
      <c r="C156" s="199">
        <v>3</v>
      </c>
      <c r="D156" s="198">
        <v>4</v>
      </c>
      <c r="E156" s="200">
        <v>5</v>
      </c>
      <c r="F156" s="264"/>
      <c r="G156" s="265"/>
    </row>
    <row r="157" spans="1:7" ht="18" hidden="1">
      <c r="A157" s="202">
        <v>750</v>
      </c>
      <c r="B157" s="203"/>
      <c r="C157" s="204"/>
      <c r="D157" s="205" t="s">
        <v>193</v>
      </c>
      <c r="E157" s="226">
        <f>SUM(E158)</f>
        <v>18000</v>
      </c>
      <c r="F157" s="264"/>
      <c r="G157" s="265"/>
    </row>
    <row r="158" spans="1:7" ht="18" hidden="1">
      <c r="A158" s="209"/>
      <c r="B158" s="210">
        <v>75011</v>
      </c>
      <c r="C158" s="211"/>
      <c r="D158" s="212" t="s">
        <v>194</v>
      </c>
      <c r="E158" s="214">
        <f>SUM(E159)</f>
        <v>18000</v>
      </c>
      <c r="F158" s="264"/>
      <c r="G158" s="265"/>
    </row>
    <row r="159" spans="1:7" ht="18" hidden="1">
      <c r="A159" s="209"/>
      <c r="B159" s="216"/>
      <c r="C159" s="266" t="s">
        <v>217</v>
      </c>
      <c r="D159" s="218" t="s">
        <v>218</v>
      </c>
      <c r="E159" s="220">
        <v>18000</v>
      </c>
      <c r="F159" s="264"/>
      <c r="G159" s="265"/>
    </row>
    <row r="160" spans="1:7" ht="18.75" hidden="1" thickBot="1">
      <c r="A160" s="257"/>
      <c r="B160" s="258"/>
      <c r="C160" s="258"/>
      <c r="D160" s="259" t="s">
        <v>215</v>
      </c>
      <c r="E160" s="261">
        <v>18000</v>
      </c>
      <c r="F160" s="264"/>
      <c r="G160" s="265"/>
    </row>
    <row r="161" spans="1:10" ht="18" hidden="1">
      <c r="A161" s="183"/>
      <c r="B161" s="183"/>
      <c r="C161" s="183"/>
      <c r="D161" s="263"/>
      <c r="E161" s="264"/>
      <c r="F161" s="264"/>
      <c r="G161" s="265"/>
    </row>
    <row r="162" spans="1:10" ht="18" hidden="1">
      <c r="A162" s="183"/>
      <c r="B162" s="183"/>
      <c r="C162" s="183"/>
      <c r="D162" s="263"/>
      <c r="E162" s="264"/>
      <c r="F162" s="264"/>
      <c r="G162" s="265"/>
    </row>
    <row r="163" spans="1:10" ht="18" hidden="1">
      <c r="A163" s="183"/>
      <c r="B163" s="183"/>
      <c r="C163" s="183"/>
      <c r="D163" s="263"/>
      <c r="E163" s="264"/>
      <c r="F163" s="264"/>
      <c r="G163" s="265"/>
    </row>
    <row r="164" spans="1:10" ht="18" hidden="1">
      <c r="A164" s="183"/>
      <c r="B164" s="183"/>
      <c r="C164" s="183"/>
      <c r="D164" s="263"/>
      <c r="E164" s="264"/>
      <c r="F164" s="264"/>
      <c r="G164" s="265"/>
    </row>
    <row r="165" spans="1:10" ht="18" hidden="1">
      <c r="A165" s="183"/>
      <c r="B165" s="183"/>
      <c r="C165" s="183"/>
      <c r="D165" s="263"/>
      <c r="E165" s="264"/>
      <c r="F165" s="264"/>
      <c r="G165" s="265"/>
    </row>
    <row r="166" spans="1:10" ht="18" hidden="1">
      <c r="A166" s="183"/>
      <c r="B166" s="183"/>
      <c r="C166" s="183"/>
      <c r="D166" s="263"/>
      <c r="E166" s="264"/>
      <c r="F166" s="264"/>
      <c r="G166" s="265"/>
      <c r="H166" s="292"/>
      <c r="J166" s="292"/>
    </row>
    <row r="167" spans="1:10" ht="18" hidden="1">
      <c r="A167" s="183"/>
      <c r="B167" s="183"/>
      <c r="C167" s="183"/>
      <c r="D167" s="263"/>
      <c r="E167" s="264"/>
      <c r="F167" s="264"/>
      <c r="G167" s="265"/>
      <c r="H167" s="292"/>
      <c r="J167" s="292"/>
    </row>
    <row r="168" spans="1:10" ht="18" hidden="1">
      <c r="A168" s="183"/>
      <c r="B168" s="183"/>
      <c r="C168" s="183"/>
      <c r="D168" s="263"/>
      <c r="E168" s="264"/>
      <c r="F168" s="264"/>
      <c r="G168" s="265"/>
    </row>
    <row r="169" spans="1:10" ht="18" hidden="1">
      <c r="A169" s="183"/>
      <c r="B169" s="183"/>
      <c r="C169" s="183"/>
      <c r="D169" s="263"/>
      <c r="E169" s="264"/>
      <c r="H169" s="292"/>
      <c r="J169" s="292"/>
    </row>
    <row r="170" spans="1:10" ht="18" hidden="1">
      <c r="A170" s="183"/>
      <c r="B170" s="183"/>
      <c r="C170" s="183"/>
      <c r="D170" s="263"/>
      <c r="E170" s="264"/>
      <c r="H170" s="292"/>
      <c r="J170" s="292"/>
    </row>
    <row r="171" spans="1:10" ht="18" hidden="1">
      <c r="A171" s="183"/>
      <c r="B171" s="183"/>
      <c r="C171" s="183"/>
      <c r="D171" s="263"/>
      <c r="E171" s="264"/>
      <c r="H171" s="292"/>
      <c r="J171" s="292"/>
    </row>
    <row r="172" spans="1:10" ht="18" hidden="1">
      <c r="A172" s="183"/>
      <c r="B172" s="183"/>
      <c r="C172" s="183"/>
      <c r="D172" s="263"/>
      <c r="E172" s="264"/>
      <c r="H172" s="292"/>
      <c r="J172" s="292"/>
    </row>
    <row r="173" spans="1:10" ht="18" hidden="1">
      <c r="A173" s="183"/>
      <c r="B173" s="183"/>
      <c r="C173" s="183"/>
      <c r="D173" s="263"/>
      <c r="E173" s="264"/>
      <c r="H173" s="292"/>
      <c r="J173" s="292"/>
    </row>
    <row r="174" spans="1:10" ht="18" hidden="1">
      <c r="A174" s="183"/>
      <c r="B174" s="183"/>
      <c r="C174" s="183"/>
      <c r="D174" s="263"/>
      <c r="E174" s="264"/>
      <c r="H174" s="292"/>
      <c r="J174" s="292"/>
    </row>
    <row r="175" spans="1:10" ht="18" hidden="1">
      <c r="A175" s="183"/>
      <c r="B175" s="183"/>
      <c r="C175" s="183"/>
      <c r="D175" s="263"/>
      <c r="E175" s="264"/>
      <c r="H175" s="292"/>
      <c r="J175" s="292"/>
    </row>
    <row r="176" spans="1:10" ht="18" hidden="1">
      <c r="A176" s="183"/>
      <c r="B176" s="183"/>
      <c r="C176" s="183"/>
      <c r="D176" s="263"/>
      <c r="E176" s="264"/>
      <c r="H176" s="292"/>
      <c r="J176" s="292"/>
    </row>
    <row r="177" spans="1:10" ht="18" hidden="1">
      <c r="A177" s="183"/>
      <c r="B177" s="183"/>
      <c r="C177" s="183"/>
      <c r="D177" s="263"/>
      <c r="E177" s="264"/>
      <c r="H177" s="292"/>
      <c r="J177" s="292"/>
    </row>
    <row r="178" spans="1:10" ht="18" hidden="1">
      <c r="A178" s="183"/>
      <c r="B178" s="183"/>
      <c r="C178" s="183"/>
      <c r="D178" s="263"/>
      <c r="E178" s="264"/>
      <c r="H178" s="292"/>
      <c r="J178" s="292"/>
    </row>
    <row r="179" spans="1:10" ht="18" hidden="1">
      <c r="A179" s="183"/>
      <c r="B179" s="183"/>
      <c r="C179" s="183"/>
      <c r="D179" s="263"/>
      <c r="E179" s="264"/>
      <c r="H179" s="292"/>
      <c r="J179" s="292"/>
    </row>
    <row r="180" spans="1:10" ht="18" hidden="1">
      <c r="A180" s="183"/>
      <c r="B180" s="183"/>
      <c r="C180" s="183"/>
      <c r="D180" s="263"/>
      <c r="E180" s="264"/>
      <c r="H180" s="292"/>
      <c r="J180" s="292"/>
    </row>
    <row r="181" spans="1:10" ht="18" hidden="1">
      <c r="A181" s="183"/>
      <c r="B181" s="183"/>
      <c r="C181" s="183"/>
      <c r="D181" s="263"/>
      <c r="E181" s="264"/>
      <c r="H181" s="292"/>
      <c r="J181" s="292"/>
    </row>
    <row r="182" spans="1:10" ht="18" hidden="1">
      <c r="A182" s="183"/>
      <c r="B182" s="183"/>
      <c r="C182" s="183"/>
      <c r="D182" s="263"/>
      <c r="E182" s="264"/>
      <c r="H182" s="292"/>
      <c r="J182" s="292"/>
    </row>
    <row r="183" spans="1:10" ht="18" hidden="1">
      <c r="A183" s="183"/>
      <c r="B183" s="183"/>
      <c r="C183" s="183"/>
      <c r="D183" s="263"/>
      <c r="E183" s="264"/>
      <c r="H183" s="292"/>
      <c r="J183" s="292"/>
    </row>
    <row r="184" spans="1:10" ht="18" hidden="1">
      <c r="A184" s="183"/>
      <c r="B184" s="183"/>
      <c r="C184" s="183"/>
      <c r="D184" s="263"/>
      <c r="E184" s="264"/>
      <c r="H184" s="292"/>
      <c r="J184" s="292"/>
    </row>
    <row r="185" spans="1:10" ht="18" hidden="1">
      <c r="A185" s="183"/>
      <c r="B185" s="183"/>
      <c r="C185" s="183"/>
      <c r="D185" s="263"/>
      <c r="E185" s="264"/>
      <c r="H185" s="292"/>
      <c r="J185" s="292"/>
    </row>
    <row r="186" spans="1:10" ht="18" hidden="1">
      <c r="A186" s="183"/>
      <c r="B186" s="183"/>
      <c r="C186" s="183"/>
      <c r="D186" s="263"/>
      <c r="E186" s="264"/>
    </row>
    <row r="187" spans="1:10" ht="18" hidden="1">
      <c r="A187" s="183"/>
      <c r="B187" s="183"/>
      <c r="C187" s="183"/>
      <c r="D187" s="263"/>
      <c r="E187" s="264"/>
    </row>
    <row r="188" spans="1:10" ht="18.75">
      <c r="A188" s="293"/>
      <c r="B188" s="293"/>
      <c r="C188" s="293"/>
      <c r="D188" s="293"/>
      <c r="E188" s="294"/>
      <c r="F188" s="294"/>
      <c r="G188" s="294"/>
      <c r="H188" s="294"/>
      <c r="I188" s="375" t="s">
        <v>223</v>
      </c>
      <c r="J188" s="375"/>
    </row>
    <row r="189" spans="1:10" ht="18.75">
      <c r="A189" s="293"/>
      <c r="B189" s="293"/>
      <c r="C189" s="293"/>
      <c r="D189" s="293"/>
      <c r="E189" s="295"/>
      <c r="F189" s="295"/>
      <c r="G189" s="295"/>
      <c r="H189" s="295"/>
      <c r="I189" s="376" t="s">
        <v>258</v>
      </c>
      <c r="J189" s="376"/>
    </row>
    <row r="190" spans="1:10" ht="18.75">
      <c r="A190" s="293"/>
      <c r="B190" s="293"/>
      <c r="C190" s="293"/>
      <c r="D190" s="293"/>
      <c r="E190" s="295"/>
      <c r="F190" s="295"/>
      <c r="G190" s="295"/>
      <c r="H190" s="295"/>
      <c r="I190" s="376" t="s">
        <v>99</v>
      </c>
      <c r="J190" s="376"/>
    </row>
    <row r="191" spans="1:10" ht="18.75">
      <c r="A191" s="293"/>
      <c r="B191" s="293"/>
      <c r="C191" s="293"/>
      <c r="D191" s="293"/>
      <c r="E191" s="294"/>
      <c r="F191" s="294"/>
      <c r="G191" s="294"/>
      <c r="H191" s="294"/>
      <c r="I191" s="375" t="s">
        <v>178</v>
      </c>
      <c r="J191" s="375"/>
    </row>
    <row r="192" spans="1:10">
      <c r="A192" s="293"/>
      <c r="B192" s="293"/>
      <c r="C192" s="296"/>
      <c r="D192" s="293"/>
      <c r="E192" s="293"/>
      <c r="F192" s="293"/>
      <c r="G192" s="297"/>
      <c r="H192" s="292"/>
      <c r="J192" s="292"/>
    </row>
    <row r="193" spans="1:10" ht="2.25" customHeight="1">
      <c r="A193" s="293"/>
      <c r="B193" s="293"/>
      <c r="C193" s="296"/>
      <c r="D193" s="293"/>
      <c r="E193" s="293"/>
      <c r="F193" s="293"/>
      <c r="G193" s="297"/>
      <c r="H193" s="292"/>
      <c r="J193" s="292"/>
    </row>
    <row r="194" spans="1:10" ht="12.75" customHeight="1">
      <c r="A194" s="377" t="s">
        <v>224</v>
      </c>
      <c r="B194" s="377"/>
      <c r="C194" s="377"/>
      <c r="D194" s="377"/>
      <c r="E194" s="377"/>
      <c r="F194" s="377"/>
      <c r="G194" s="377"/>
      <c r="H194" s="377"/>
      <c r="I194" s="377"/>
      <c r="J194" s="377"/>
    </row>
    <row r="195" spans="1:10" ht="12" customHeight="1">
      <c r="A195" s="377"/>
      <c r="B195" s="377"/>
      <c r="C195" s="377"/>
      <c r="D195" s="377"/>
      <c r="E195" s="377"/>
      <c r="F195" s="377"/>
      <c r="G195" s="377"/>
      <c r="H195" s="377"/>
      <c r="I195" s="377"/>
      <c r="J195" s="377"/>
    </row>
    <row r="196" spans="1:10" ht="12.75" customHeight="1">
      <c r="A196" s="377"/>
      <c r="B196" s="377"/>
      <c r="C196" s="377"/>
      <c r="D196" s="377"/>
      <c r="E196" s="377"/>
      <c r="F196" s="377"/>
      <c r="G196" s="377"/>
      <c r="H196" s="377"/>
      <c r="I196" s="377"/>
      <c r="J196" s="377"/>
    </row>
    <row r="197" spans="1:10" ht="7.5" customHeight="1">
      <c r="A197" s="377"/>
      <c r="B197" s="377"/>
      <c r="C197" s="377"/>
      <c r="D197" s="377"/>
      <c r="E197" s="377"/>
      <c r="F197" s="377"/>
      <c r="G197" s="377"/>
      <c r="H197" s="377"/>
      <c r="I197" s="377"/>
      <c r="J197" s="377"/>
    </row>
    <row r="198" spans="1:10">
      <c r="A198" s="293"/>
      <c r="B198" s="293"/>
      <c r="C198" s="293"/>
      <c r="D198" s="293"/>
      <c r="E198" s="293"/>
      <c r="F198" s="293"/>
      <c r="G198" s="297"/>
      <c r="H198" s="292"/>
      <c r="J198" s="292"/>
    </row>
    <row r="199" spans="1:10" ht="15.75">
      <c r="A199" s="385" t="s">
        <v>186</v>
      </c>
      <c r="B199" s="386"/>
      <c r="C199" s="387"/>
      <c r="D199" s="298"/>
      <c r="E199" s="380" t="s">
        <v>225</v>
      </c>
      <c r="F199" s="388" t="s">
        <v>226</v>
      </c>
      <c r="G199" s="380" t="s">
        <v>227</v>
      </c>
      <c r="H199" s="380" t="s">
        <v>228</v>
      </c>
      <c r="I199" s="378" t="s">
        <v>229</v>
      </c>
      <c r="J199" s="380" t="s">
        <v>230</v>
      </c>
    </row>
    <row r="200" spans="1:10" ht="16.5" thickBot="1">
      <c r="A200" s="299" t="s">
        <v>1</v>
      </c>
      <c r="B200" s="299" t="s">
        <v>188</v>
      </c>
      <c r="C200" s="300" t="s">
        <v>189</v>
      </c>
      <c r="D200" s="301" t="s">
        <v>190</v>
      </c>
      <c r="E200" s="381"/>
      <c r="F200" s="389"/>
      <c r="G200" s="381"/>
      <c r="H200" s="381"/>
      <c r="I200" s="379"/>
      <c r="J200" s="381"/>
    </row>
    <row r="201" spans="1:10" ht="16.5" thickBot="1">
      <c r="A201" s="302">
        <v>1</v>
      </c>
      <c r="B201" s="302">
        <v>2</v>
      </c>
      <c r="C201" s="303">
        <v>3</v>
      </c>
      <c r="D201" s="302">
        <v>4</v>
      </c>
      <c r="E201" s="302">
        <v>5</v>
      </c>
      <c r="F201" s="303">
        <v>6</v>
      </c>
      <c r="G201" s="302">
        <v>7</v>
      </c>
      <c r="H201" s="303">
        <v>8</v>
      </c>
      <c r="I201" s="303">
        <v>9</v>
      </c>
      <c r="J201" s="303">
        <v>10</v>
      </c>
    </row>
    <row r="202" spans="1:10" ht="15.75">
      <c r="A202" s="304" t="s">
        <v>97</v>
      </c>
      <c r="B202" s="305"/>
      <c r="C202" s="306"/>
      <c r="D202" s="307" t="s">
        <v>220</v>
      </c>
      <c r="E202" s="308">
        <f t="shared" ref="E202:J202" si="0">E203</f>
        <v>437906.33</v>
      </c>
      <c r="F202" s="309">
        <f t="shared" si="0"/>
        <v>0</v>
      </c>
      <c r="G202" s="308">
        <f t="shared" si="0"/>
        <v>437906.33</v>
      </c>
      <c r="H202" s="309">
        <f t="shared" si="0"/>
        <v>437906.33</v>
      </c>
      <c r="I202" s="309">
        <f t="shared" si="0"/>
        <v>0</v>
      </c>
      <c r="J202" s="309">
        <f t="shared" si="0"/>
        <v>437906.33</v>
      </c>
    </row>
    <row r="203" spans="1:10" ht="15.75">
      <c r="A203" s="310"/>
      <c r="B203" s="311" t="s">
        <v>221</v>
      </c>
      <c r="C203" s="312"/>
      <c r="D203" s="313" t="s">
        <v>172</v>
      </c>
      <c r="E203" s="314">
        <f>E204</f>
        <v>437906.33</v>
      </c>
      <c r="F203" s="315">
        <f>F204</f>
        <v>0</v>
      </c>
      <c r="G203" s="314">
        <f>G204</f>
        <v>437906.33</v>
      </c>
      <c r="H203" s="315">
        <f>SUM(H205:H210)</f>
        <v>437906.33</v>
      </c>
      <c r="I203" s="315">
        <f>SUM(I205:I210)</f>
        <v>0</v>
      </c>
      <c r="J203" s="315">
        <f>SUM(J205:J210)</f>
        <v>437906.33</v>
      </c>
    </row>
    <row r="204" spans="1:10" ht="51.75">
      <c r="A204" s="316"/>
      <c r="B204" s="317"/>
      <c r="C204" s="316">
        <v>2010</v>
      </c>
      <c r="D204" s="318" t="s">
        <v>231</v>
      </c>
      <c r="E204" s="319">
        <v>437906.33</v>
      </c>
      <c r="F204" s="319">
        <v>0</v>
      </c>
      <c r="G204" s="319">
        <f>E204+F204</f>
        <v>437906.33</v>
      </c>
      <c r="H204" s="319"/>
      <c r="I204" s="319"/>
      <c r="J204" s="319"/>
    </row>
    <row r="205" spans="1:10" ht="15.75">
      <c r="A205" s="316"/>
      <c r="B205" s="317"/>
      <c r="C205" s="316">
        <v>4010</v>
      </c>
      <c r="D205" s="320" t="s">
        <v>196</v>
      </c>
      <c r="E205" s="317"/>
      <c r="F205" s="319"/>
      <c r="G205" s="317"/>
      <c r="H205" s="319">
        <v>5291.12</v>
      </c>
      <c r="I205" s="319">
        <v>0</v>
      </c>
      <c r="J205" s="319">
        <f>H205+I205</f>
        <v>5291.12</v>
      </c>
    </row>
    <row r="206" spans="1:10" ht="15.75">
      <c r="A206" s="316"/>
      <c r="B206" s="317"/>
      <c r="C206" s="316">
        <v>4110</v>
      </c>
      <c r="D206" s="320" t="s">
        <v>198</v>
      </c>
      <c r="E206" s="317"/>
      <c r="F206" s="319"/>
      <c r="G206" s="317"/>
      <c r="H206" s="319">
        <v>829.11</v>
      </c>
      <c r="I206" s="319">
        <v>0</v>
      </c>
      <c r="J206" s="319">
        <f t="shared" ref="J206:J210" si="1">H206+I206</f>
        <v>829.11</v>
      </c>
    </row>
    <row r="207" spans="1:10" ht="15.75">
      <c r="A207" s="316"/>
      <c r="B207" s="317"/>
      <c r="C207" s="316">
        <v>4120</v>
      </c>
      <c r="D207" s="320" t="s">
        <v>199</v>
      </c>
      <c r="E207" s="317"/>
      <c r="F207" s="319"/>
      <c r="G207" s="317"/>
      <c r="H207" s="319">
        <v>118.07</v>
      </c>
      <c r="I207" s="319">
        <v>0</v>
      </c>
      <c r="J207" s="319">
        <f t="shared" si="1"/>
        <v>118.07</v>
      </c>
    </row>
    <row r="208" spans="1:10" ht="15.75">
      <c r="A208" s="316"/>
      <c r="B208" s="317"/>
      <c r="C208" s="316">
        <v>4210</v>
      </c>
      <c r="D208" s="321" t="s">
        <v>206</v>
      </c>
      <c r="E208" s="317"/>
      <c r="F208" s="319"/>
      <c r="G208" s="317"/>
      <c r="H208" s="319">
        <v>530.5</v>
      </c>
      <c r="I208" s="319">
        <v>0</v>
      </c>
      <c r="J208" s="319">
        <f t="shared" si="1"/>
        <v>530.5</v>
      </c>
    </row>
    <row r="209" spans="1:10" ht="15.75">
      <c r="A209" s="316"/>
      <c r="B209" s="317"/>
      <c r="C209" s="316">
        <v>4300</v>
      </c>
      <c r="D209" s="321" t="s">
        <v>14</v>
      </c>
      <c r="E209" s="317"/>
      <c r="F209" s="319"/>
      <c r="G209" s="317"/>
      <c r="H209" s="319">
        <v>1817.6</v>
      </c>
      <c r="I209" s="319">
        <v>0</v>
      </c>
      <c r="J209" s="319">
        <f t="shared" si="1"/>
        <v>1817.6</v>
      </c>
    </row>
    <row r="210" spans="1:10" ht="15.75">
      <c r="A210" s="316"/>
      <c r="B210" s="317"/>
      <c r="C210" s="316">
        <v>4430</v>
      </c>
      <c r="D210" s="320" t="s">
        <v>222</v>
      </c>
      <c r="E210" s="317"/>
      <c r="F210" s="322"/>
      <c r="G210" s="317"/>
      <c r="H210" s="322">
        <v>429319.93</v>
      </c>
      <c r="I210" s="322">
        <v>0</v>
      </c>
      <c r="J210" s="319">
        <f t="shared" si="1"/>
        <v>429319.93</v>
      </c>
    </row>
    <row r="211" spans="1:10" ht="15.75">
      <c r="A211" s="306">
        <v>750</v>
      </c>
      <c r="B211" s="305"/>
      <c r="C211" s="306"/>
      <c r="D211" s="307" t="s">
        <v>193</v>
      </c>
      <c r="E211" s="308">
        <f t="shared" ref="E211:J211" si="2">SUM(E212)</f>
        <v>63216</v>
      </c>
      <c r="F211" s="309">
        <f>SUM(F212)</f>
        <v>0</v>
      </c>
      <c r="G211" s="308">
        <f t="shared" si="2"/>
        <v>63216</v>
      </c>
      <c r="H211" s="309">
        <f t="shared" si="2"/>
        <v>63216</v>
      </c>
      <c r="I211" s="309">
        <f t="shared" si="2"/>
        <v>0</v>
      </c>
      <c r="J211" s="309">
        <f t="shared" si="2"/>
        <v>63216</v>
      </c>
    </row>
    <row r="212" spans="1:10" ht="15.75">
      <c r="A212" s="310"/>
      <c r="B212" s="311">
        <v>75011</v>
      </c>
      <c r="C212" s="312"/>
      <c r="D212" s="313" t="s">
        <v>194</v>
      </c>
      <c r="E212" s="314">
        <f>SUM(E213)</f>
        <v>63216</v>
      </c>
      <c r="F212" s="315">
        <f>SUM(F214:F221)</f>
        <v>0</v>
      </c>
      <c r="G212" s="314">
        <f>SUM(G213)</f>
        <v>63216</v>
      </c>
      <c r="H212" s="315">
        <f>SUM(H214:H221)</f>
        <v>63216</v>
      </c>
      <c r="I212" s="315">
        <f>SUM(I214:I221)</f>
        <v>0</v>
      </c>
      <c r="J212" s="315">
        <f>SUM(J214:J221)</f>
        <v>63216</v>
      </c>
    </row>
    <row r="213" spans="1:10" ht="51.75">
      <c r="A213" s="316"/>
      <c r="B213" s="317"/>
      <c r="C213" s="316">
        <v>2010</v>
      </c>
      <c r="D213" s="318" t="s">
        <v>231</v>
      </c>
      <c r="E213" s="319">
        <v>63216</v>
      </c>
      <c r="F213" s="319"/>
      <c r="G213" s="319">
        <f>E213+F213</f>
        <v>63216</v>
      </c>
      <c r="H213" s="319"/>
      <c r="I213" s="319"/>
      <c r="J213" s="319"/>
    </row>
    <row r="214" spans="1:10" ht="15.75">
      <c r="A214" s="316"/>
      <c r="B214" s="317"/>
      <c r="C214" s="316">
        <v>4010</v>
      </c>
      <c r="D214" s="320" t="s">
        <v>196</v>
      </c>
      <c r="E214" s="317"/>
      <c r="F214" s="319"/>
      <c r="G214" s="317"/>
      <c r="H214" s="319">
        <v>41062</v>
      </c>
      <c r="I214" s="319"/>
      <c r="J214" s="319">
        <f>H214+I214</f>
        <v>41062</v>
      </c>
    </row>
    <row r="215" spans="1:10" ht="15.75">
      <c r="A215" s="316"/>
      <c r="B215" s="317"/>
      <c r="C215" s="316">
        <v>4110</v>
      </c>
      <c r="D215" s="320" t="s">
        <v>198</v>
      </c>
      <c r="E215" s="317"/>
      <c r="F215" s="319"/>
      <c r="G215" s="317"/>
      <c r="H215" s="319">
        <v>7022</v>
      </c>
      <c r="I215" s="319"/>
      <c r="J215" s="319">
        <f t="shared" ref="J215:J221" si="3">H215+I215</f>
        <v>7022</v>
      </c>
    </row>
    <row r="216" spans="1:10" ht="15.75">
      <c r="A216" s="316"/>
      <c r="B216" s="317"/>
      <c r="C216" s="316">
        <v>4120</v>
      </c>
      <c r="D216" s="320" t="s">
        <v>199</v>
      </c>
      <c r="E216" s="317"/>
      <c r="F216" s="319"/>
      <c r="G216" s="317"/>
      <c r="H216" s="319">
        <v>1004</v>
      </c>
      <c r="I216" s="319"/>
      <c r="J216" s="319">
        <f t="shared" si="3"/>
        <v>1004</v>
      </c>
    </row>
    <row r="217" spans="1:10" ht="15.75">
      <c r="A217" s="317"/>
      <c r="B217" s="317"/>
      <c r="C217" s="316">
        <v>4210</v>
      </c>
      <c r="D217" s="321" t="s">
        <v>206</v>
      </c>
      <c r="E217" s="317"/>
      <c r="F217" s="319"/>
      <c r="G217" s="317"/>
      <c r="H217" s="319">
        <v>3008</v>
      </c>
      <c r="I217" s="319"/>
      <c r="J217" s="319">
        <f t="shared" si="3"/>
        <v>3008</v>
      </c>
    </row>
    <row r="218" spans="1:10" ht="15.75">
      <c r="A218" s="317"/>
      <c r="B218" s="317"/>
      <c r="C218" s="316">
        <v>4300</v>
      </c>
      <c r="D218" s="321" t="s">
        <v>14</v>
      </c>
      <c r="E218" s="317"/>
      <c r="F218" s="319"/>
      <c r="G218" s="317"/>
      <c r="H218" s="319">
        <v>9630</v>
      </c>
      <c r="I218" s="319"/>
      <c r="J218" s="319">
        <f t="shared" si="3"/>
        <v>9630</v>
      </c>
    </row>
    <row r="219" spans="1:10" ht="15.75">
      <c r="A219" s="317"/>
      <c r="B219" s="317"/>
      <c r="C219" s="316">
        <v>4380</v>
      </c>
      <c r="D219" s="323" t="s">
        <v>232</v>
      </c>
      <c r="E219" s="317"/>
      <c r="F219" s="319"/>
      <c r="G219" s="317"/>
      <c r="H219" s="319">
        <v>600</v>
      </c>
      <c r="I219" s="319"/>
      <c r="J219" s="319">
        <f t="shared" si="3"/>
        <v>600</v>
      </c>
    </row>
    <row r="220" spans="1:10" ht="15.75">
      <c r="A220" s="317"/>
      <c r="B220" s="317"/>
      <c r="C220" s="316">
        <v>4410</v>
      </c>
      <c r="D220" s="323" t="s">
        <v>233</v>
      </c>
      <c r="E220" s="317"/>
      <c r="F220" s="319"/>
      <c r="G220" s="317"/>
      <c r="H220" s="319">
        <v>200</v>
      </c>
      <c r="I220" s="319"/>
      <c r="J220" s="319">
        <f t="shared" si="3"/>
        <v>200</v>
      </c>
    </row>
    <row r="221" spans="1:10" ht="28.5" customHeight="1">
      <c r="A221" s="317"/>
      <c r="B221" s="317"/>
      <c r="C221" s="316">
        <v>4700</v>
      </c>
      <c r="D221" s="324" t="s">
        <v>234</v>
      </c>
      <c r="E221" s="317"/>
      <c r="F221" s="319"/>
      <c r="G221" s="317"/>
      <c r="H221" s="319">
        <v>690</v>
      </c>
      <c r="I221" s="319"/>
      <c r="J221" s="319">
        <f t="shared" si="3"/>
        <v>690</v>
      </c>
    </row>
    <row r="222" spans="1:10" ht="31.5">
      <c r="A222" s="305">
        <v>751</v>
      </c>
      <c r="B222" s="305"/>
      <c r="C222" s="306"/>
      <c r="D222" s="325" t="s">
        <v>235</v>
      </c>
      <c r="E222" s="308">
        <f t="shared" ref="E222:J222" si="4">E223+E229</f>
        <v>48916</v>
      </c>
      <c r="F222" s="326">
        <f t="shared" si="4"/>
        <v>0</v>
      </c>
      <c r="G222" s="308">
        <f t="shared" si="4"/>
        <v>48916</v>
      </c>
      <c r="H222" s="326">
        <f t="shared" si="4"/>
        <v>48916</v>
      </c>
      <c r="I222" s="326">
        <f t="shared" si="4"/>
        <v>-1.1368683772161603E-13</v>
      </c>
      <c r="J222" s="326">
        <f t="shared" si="4"/>
        <v>48916</v>
      </c>
    </row>
    <row r="223" spans="1:10" ht="31.5">
      <c r="A223" s="310"/>
      <c r="B223" s="311">
        <v>75101</v>
      </c>
      <c r="C223" s="310"/>
      <c r="D223" s="327" t="s">
        <v>236</v>
      </c>
      <c r="E223" s="314">
        <f>E225</f>
        <v>1429</v>
      </c>
      <c r="F223" s="315">
        <f>SUM(F226:F228)</f>
        <v>0</v>
      </c>
      <c r="G223" s="314">
        <f>G225</f>
        <v>1429</v>
      </c>
      <c r="H223" s="315">
        <f>SUM(H226:H228)</f>
        <v>1429</v>
      </c>
      <c r="I223" s="315">
        <f>SUM(I226:I228)</f>
        <v>0</v>
      </c>
      <c r="J223" s="315">
        <f>SUM(J226:J228)</f>
        <v>1429</v>
      </c>
    </row>
    <row r="224" spans="1:10" ht="15.75">
      <c r="A224" s="310"/>
      <c r="B224" s="311"/>
      <c r="C224" s="310"/>
      <c r="D224" s="328"/>
      <c r="E224" s="314"/>
      <c r="F224" s="315"/>
      <c r="G224" s="314"/>
      <c r="H224" s="315"/>
      <c r="I224" s="315"/>
      <c r="J224" s="315"/>
    </row>
    <row r="225" spans="1:10" ht="51.75">
      <c r="A225" s="316"/>
      <c r="B225" s="329"/>
      <c r="C225" s="316">
        <v>2010</v>
      </c>
      <c r="D225" s="318" t="s">
        <v>237</v>
      </c>
      <c r="E225" s="319">
        <v>1429</v>
      </c>
      <c r="F225" s="330"/>
      <c r="G225" s="319">
        <v>1429</v>
      </c>
      <c r="H225" s="330"/>
      <c r="I225" s="330"/>
      <c r="J225" s="330"/>
    </row>
    <row r="226" spans="1:10" ht="15.75">
      <c r="A226" s="316"/>
      <c r="B226" s="329"/>
      <c r="C226" s="316">
        <v>4010</v>
      </c>
      <c r="D226" s="320" t="s">
        <v>196</v>
      </c>
      <c r="E226" s="319"/>
      <c r="F226" s="319"/>
      <c r="G226" s="319"/>
      <c r="H226" s="319">
        <v>1196</v>
      </c>
      <c r="I226" s="319"/>
      <c r="J226" s="319">
        <v>1196</v>
      </c>
    </row>
    <row r="227" spans="1:10" ht="15.75">
      <c r="A227" s="316"/>
      <c r="B227" s="329"/>
      <c r="C227" s="316">
        <v>4110</v>
      </c>
      <c r="D227" s="320" t="s">
        <v>198</v>
      </c>
      <c r="E227" s="319"/>
      <c r="F227" s="319"/>
      <c r="G227" s="319"/>
      <c r="H227" s="319">
        <v>204</v>
      </c>
      <c r="I227" s="319"/>
      <c r="J227" s="319">
        <v>204</v>
      </c>
    </row>
    <row r="228" spans="1:10" ht="15.75">
      <c r="A228" s="316"/>
      <c r="B228" s="329"/>
      <c r="C228" s="316">
        <v>4120</v>
      </c>
      <c r="D228" s="320" t="s">
        <v>199</v>
      </c>
      <c r="E228" s="319"/>
      <c r="F228" s="319"/>
      <c r="G228" s="319"/>
      <c r="H228" s="319">
        <v>29</v>
      </c>
      <c r="I228" s="319"/>
      <c r="J228" s="319">
        <v>29</v>
      </c>
    </row>
    <row r="229" spans="1:10" ht="31.5">
      <c r="A229" s="310"/>
      <c r="B229" s="311">
        <v>75109</v>
      </c>
      <c r="C229" s="310"/>
      <c r="D229" s="327" t="s">
        <v>238</v>
      </c>
      <c r="E229" s="314">
        <f>E230</f>
        <v>47487</v>
      </c>
      <c r="F229" s="315">
        <f>SUM(F232:F237)</f>
        <v>0</v>
      </c>
      <c r="G229" s="314">
        <f>G230</f>
        <v>47487</v>
      </c>
      <c r="H229" s="315">
        <f>SUM(H231:H238)</f>
        <v>47487</v>
      </c>
      <c r="I229" s="315">
        <f>SUM(I231:I238)</f>
        <v>-1.1368683772161603E-13</v>
      </c>
      <c r="J229" s="315">
        <f>SUM(J231:J238)</f>
        <v>47487</v>
      </c>
    </row>
    <row r="230" spans="1:10" ht="51.75">
      <c r="A230" s="317"/>
      <c r="B230" s="329"/>
      <c r="C230" s="316">
        <v>2010</v>
      </c>
      <c r="D230" s="318" t="s">
        <v>237</v>
      </c>
      <c r="E230" s="331">
        <v>47487</v>
      </c>
      <c r="F230" s="319"/>
      <c r="G230" s="331">
        <f>E230+F230</f>
        <v>47487</v>
      </c>
      <c r="H230" s="319"/>
      <c r="I230" s="319"/>
      <c r="J230" s="319"/>
    </row>
    <row r="231" spans="1:10" ht="15.75">
      <c r="A231" s="317"/>
      <c r="B231" s="329"/>
      <c r="C231" s="316">
        <v>3030</v>
      </c>
      <c r="D231" s="318" t="s">
        <v>239</v>
      </c>
      <c r="E231" s="331"/>
      <c r="F231" s="319"/>
      <c r="G231" s="331"/>
      <c r="H231" s="319">
        <v>18360</v>
      </c>
      <c r="I231" s="319"/>
      <c r="J231" s="319">
        <f>H231+I231</f>
        <v>18360</v>
      </c>
    </row>
    <row r="232" spans="1:10" ht="15.75">
      <c r="A232" s="317"/>
      <c r="B232" s="329"/>
      <c r="C232" s="316">
        <v>4110</v>
      </c>
      <c r="D232" s="320" t="s">
        <v>198</v>
      </c>
      <c r="E232" s="331"/>
      <c r="F232" s="319"/>
      <c r="G232" s="331"/>
      <c r="H232" s="319">
        <v>208.7</v>
      </c>
      <c r="I232" s="319">
        <v>779.68</v>
      </c>
      <c r="J232" s="319">
        <f>H232+I232</f>
        <v>988.37999999999988</v>
      </c>
    </row>
    <row r="233" spans="1:10" ht="15.75">
      <c r="A233" s="317"/>
      <c r="B233" s="329"/>
      <c r="C233" s="316">
        <v>4120</v>
      </c>
      <c r="D233" s="320" t="s">
        <v>199</v>
      </c>
      <c r="E233" s="331"/>
      <c r="F233" s="319"/>
      <c r="G233" s="331"/>
      <c r="H233" s="319">
        <v>29.9</v>
      </c>
      <c r="I233" s="319">
        <v>55.36</v>
      </c>
      <c r="J233" s="319">
        <f t="shared" ref="J233:J238" si="5">H233+I233</f>
        <v>85.259999999999991</v>
      </c>
    </row>
    <row r="234" spans="1:10" ht="15.75">
      <c r="A234" s="317"/>
      <c r="B234" s="329"/>
      <c r="C234" s="316">
        <v>4170</v>
      </c>
      <c r="D234" s="320" t="s">
        <v>240</v>
      </c>
      <c r="E234" s="331"/>
      <c r="F234" s="319"/>
      <c r="G234" s="331"/>
      <c r="H234" s="319">
        <v>17516.400000000001</v>
      </c>
      <c r="I234" s="319">
        <v>1685.6</v>
      </c>
      <c r="J234" s="319">
        <f t="shared" si="5"/>
        <v>19202</v>
      </c>
    </row>
    <row r="235" spans="1:10" ht="15.75">
      <c r="A235" s="317"/>
      <c r="B235" s="329"/>
      <c r="C235" s="316">
        <v>4210</v>
      </c>
      <c r="D235" s="321" t="s">
        <v>206</v>
      </c>
      <c r="E235" s="331"/>
      <c r="F235" s="319"/>
      <c r="G235" s="331"/>
      <c r="H235" s="319">
        <v>2288</v>
      </c>
      <c r="I235" s="319">
        <v>-1679.03</v>
      </c>
      <c r="J235" s="319">
        <f t="shared" si="5"/>
        <v>608.97</v>
      </c>
    </row>
    <row r="236" spans="1:10" ht="15.75">
      <c r="A236" s="317"/>
      <c r="B236" s="329"/>
      <c r="C236" s="316">
        <v>4300</v>
      </c>
      <c r="D236" s="321" t="s">
        <v>14</v>
      </c>
      <c r="E236" s="331"/>
      <c r="F236" s="319"/>
      <c r="G236" s="331"/>
      <c r="H236" s="319">
        <v>8628</v>
      </c>
      <c r="I236" s="319">
        <v>-833.61</v>
      </c>
      <c r="J236" s="319">
        <f t="shared" si="5"/>
        <v>7794.39</v>
      </c>
    </row>
    <row r="237" spans="1:10" ht="15.75">
      <c r="A237" s="317"/>
      <c r="B237" s="329"/>
      <c r="C237" s="316">
        <v>4410</v>
      </c>
      <c r="D237" s="323" t="s">
        <v>233</v>
      </c>
      <c r="E237" s="331"/>
      <c r="F237" s="319"/>
      <c r="G237" s="331"/>
      <c r="H237" s="319">
        <v>160</v>
      </c>
      <c r="I237" s="319"/>
      <c r="J237" s="319">
        <f t="shared" si="5"/>
        <v>160</v>
      </c>
    </row>
    <row r="238" spans="1:10" ht="15.75">
      <c r="A238" s="317"/>
      <c r="B238" s="329"/>
      <c r="C238" s="316">
        <v>4700</v>
      </c>
      <c r="D238" s="323" t="s">
        <v>241</v>
      </c>
      <c r="E238" s="331"/>
      <c r="F238" s="319"/>
      <c r="G238" s="331"/>
      <c r="H238" s="319">
        <v>296</v>
      </c>
      <c r="I238" s="319">
        <v>-8</v>
      </c>
      <c r="J238" s="319">
        <f t="shared" si="5"/>
        <v>288</v>
      </c>
    </row>
    <row r="239" spans="1:10" ht="15.75">
      <c r="A239" s="305">
        <v>801</v>
      </c>
      <c r="B239" s="305"/>
      <c r="C239" s="306"/>
      <c r="D239" s="325" t="s">
        <v>242</v>
      </c>
      <c r="E239" s="308">
        <f t="shared" ref="E239:J239" si="6">E240</f>
        <v>127207.26</v>
      </c>
      <c r="F239" s="326">
        <f t="shared" si="6"/>
        <v>0</v>
      </c>
      <c r="G239" s="308">
        <f t="shared" si="6"/>
        <v>127207.26</v>
      </c>
      <c r="H239" s="326">
        <f t="shared" si="6"/>
        <v>127207.26000000001</v>
      </c>
      <c r="I239" s="326">
        <f t="shared" si="6"/>
        <v>0</v>
      </c>
      <c r="J239" s="326">
        <f t="shared" si="6"/>
        <v>127207.26000000001</v>
      </c>
    </row>
    <row r="240" spans="1:10" ht="47.25">
      <c r="A240" s="310"/>
      <c r="B240" s="311">
        <v>80153</v>
      </c>
      <c r="C240" s="310"/>
      <c r="D240" s="327" t="s">
        <v>243</v>
      </c>
      <c r="E240" s="314">
        <f>E241</f>
        <v>127207.26</v>
      </c>
      <c r="F240" s="315">
        <f>F243+F244+F245+F246+F242</f>
        <v>0</v>
      </c>
      <c r="G240" s="314">
        <f>G241</f>
        <v>127207.26</v>
      </c>
      <c r="H240" s="315">
        <f>H243+H244+H245+H246+H242</f>
        <v>127207.26000000001</v>
      </c>
      <c r="I240" s="315">
        <f>I243+I244+I245+I246+I242</f>
        <v>0</v>
      </c>
      <c r="J240" s="315">
        <f>J243+J244+J245+J246+J242</f>
        <v>127207.26000000001</v>
      </c>
    </row>
    <row r="241" spans="1:10" ht="51.75">
      <c r="A241" s="316"/>
      <c r="B241" s="329"/>
      <c r="C241" s="316">
        <v>2010</v>
      </c>
      <c r="D241" s="318" t="s">
        <v>237</v>
      </c>
      <c r="E241" s="319">
        <v>127207.26</v>
      </c>
      <c r="F241" s="319"/>
      <c r="G241" s="319">
        <f>E241+F241</f>
        <v>127207.26</v>
      </c>
      <c r="H241" s="330"/>
      <c r="I241" s="330"/>
      <c r="J241" s="330"/>
    </row>
    <row r="242" spans="1:10" ht="39">
      <c r="A242" s="316"/>
      <c r="B242" s="329"/>
      <c r="C242" s="316">
        <v>2830</v>
      </c>
      <c r="D242" s="318" t="s">
        <v>244</v>
      </c>
      <c r="E242" s="319"/>
      <c r="F242" s="319"/>
      <c r="G242" s="319"/>
      <c r="H242" s="319">
        <v>25155.9</v>
      </c>
      <c r="I242" s="319"/>
      <c r="J242" s="319">
        <f>H242+I242</f>
        <v>25155.9</v>
      </c>
    </row>
    <row r="243" spans="1:10" ht="15.75">
      <c r="A243" s="316"/>
      <c r="B243" s="329"/>
      <c r="C243" s="316">
        <v>4010</v>
      </c>
      <c r="D243" s="320" t="s">
        <v>196</v>
      </c>
      <c r="E243" s="319"/>
      <c r="F243" s="319"/>
      <c r="G243" s="319"/>
      <c r="H243" s="319">
        <v>1054.6099999999999</v>
      </c>
      <c r="I243" s="319"/>
      <c r="J243" s="319">
        <f t="shared" ref="J243:J246" si="7">H243+I243</f>
        <v>1054.6099999999999</v>
      </c>
    </row>
    <row r="244" spans="1:10" ht="15.75">
      <c r="A244" s="316"/>
      <c r="B244" s="329"/>
      <c r="C244" s="316">
        <v>4110</v>
      </c>
      <c r="D244" s="320" t="s">
        <v>198</v>
      </c>
      <c r="E244" s="319"/>
      <c r="F244" s="319"/>
      <c r="G244" s="319"/>
      <c r="H244" s="319">
        <v>179.18</v>
      </c>
      <c r="I244" s="319"/>
      <c r="J244" s="319">
        <f t="shared" si="7"/>
        <v>179.18</v>
      </c>
    </row>
    <row r="245" spans="1:10" ht="15.75">
      <c r="A245" s="316"/>
      <c r="B245" s="329"/>
      <c r="C245" s="316">
        <v>4120</v>
      </c>
      <c r="D245" s="320" t="s">
        <v>199</v>
      </c>
      <c r="E245" s="319"/>
      <c r="F245" s="319"/>
      <c r="G245" s="319"/>
      <c r="H245" s="319">
        <v>25.67</v>
      </c>
      <c r="I245" s="319"/>
      <c r="J245" s="319">
        <f t="shared" si="7"/>
        <v>25.67</v>
      </c>
    </row>
    <row r="246" spans="1:10" ht="15.75">
      <c r="A246" s="316"/>
      <c r="B246" s="329"/>
      <c r="C246" s="316">
        <v>4240</v>
      </c>
      <c r="D246" s="320" t="s">
        <v>245</v>
      </c>
      <c r="E246" s="319"/>
      <c r="F246" s="319"/>
      <c r="G246" s="319"/>
      <c r="H246" s="319">
        <v>100791.9</v>
      </c>
      <c r="I246" s="319"/>
      <c r="J246" s="319">
        <f t="shared" si="7"/>
        <v>100791.9</v>
      </c>
    </row>
    <row r="247" spans="1:10" ht="15.75">
      <c r="A247" s="332">
        <v>851</v>
      </c>
      <c r="B247" s="305"/>
      <c r="C247" s="306"/>
      <c r="D247" s="307" t="s">
        <v>246</v>
      </c>
      <c r="E247" s="333">
        <f t="shared" ref="E247:J247" si="8">E248</f>
        <v>1468</v>
      </c>
      <c r="F247" s="333">
        <f t="shared" si="8"/>
        <v>0</v>
      </c>
      <c r="G247" s="333">
        <f t="shared" si="8"/>
        <v>1468</v>
      </c>
      <c r="H247" s="333">
        <f t="shared" si="8"/>
        <v>1467.9999999999998</v>
      </c>
      <c r="I247" s="333">
        <f t="shared" si="8"/>
        <v>0</v>
      </c>
      <c r="J247" s="333">
        <f t="shared" si="8"/>
        <v>1467.9999999999998</v>
      </c>
    </row>
    <row r="248" spans="1:10" ht="15.75">
      <c r="A248" s="334"/>
      <c r="B248" s="311">
        <v>85195</v>
      </c>
      <c r="C248" s="312"/>
      <c r="D248" s="335" t="s">
        <v>172</v>
      </c>
      <c r="E248" s="315">
        <f>E249</f>
        <v>1468</v>
      </c>
      <c r="F248" s="315">
        <f>F250+F251+F252+F253+F254</f>
        <v>0</v>
      </c>
      <c r="G248" s="315">
        <f>G249</f>
        <v>1468</v>
      </c>
      <c r="H248" s="315">
        <f>H250+H251+H252+H253+H254</f>
        <v>1467.9999999999998</v>
      </c>
      <c r="I248" s="315">
        <f>I250+I251+I252+I253+I254</f>
        <v>0</v>
      </c>
      <c r="J248" s="315">
        <f>J250+J251+J252+J253+J254</f>
        <v>1467.9999999999998</v>
      </c>
    </row>
    <row r="249" spans="1:10" ht="51.75">
      <c r="A249" s="316"/>
      <c r="B249" s="329"/>
      <c r="C249" s="316">
        <v>2010</v>
      </c>
      <c r="D249" s="318" t="s">
        <v>237</v>
      </c>
      <c r="E249" s="319">
        <v>1468</v>
      </c>
      <c r="F249" s="319"/>
      <c r="G249" s="319">
        <f>E249+F249</f>
        <v>1468</v>
      </c>
      <c r="H249" s="319"/>
      <c r="I249" s="319"/>
      <c r="J249" s="319"/>
    </row>
    <row r="250" spans="1:10" ht="15.75">
      <c r="A250" s="316"/>
      <c r="B250" s="329"/>
      <c r="C250" s="316">
        <v>4110</v>
      </c>
      <c r="D250" s="320" t="s">
        <v>198</v>
      </c>
      <c r="E250" s="319"/>
      <c r="F250" s="319"/>
      <c r="G250" s="319"/>
      <c r="H250" s="319">
        <v>165.7</v>
      </c>
      <c r="I250" s="319"/>
      <c r="J250" s="319">
        <f>H250+I250</f>
        <v>165.7</v>
      </c>
    </row>
    <row r="251" spans="1:10" ht="15.75">
      <c r="A251" s="316"/>
      <c r="B251" s="329"/>
      <c r="C251" s="316">
        <v>4120</v>
      </c>
      <c r="D251" s="320" t="s">
        <v>199</v>
      </c>
      <c r="E251" s="319"/>
      <c r="F251" s="319"/>
      <c r="G251" s="319"/>
      <c r="H251" s="319">
        <v>23.2</v>
      </c>
      <c r="I251" s="319"/>
      <c r="J251" s="319">
        <f t="shared" ref="J251:J254" si="9">H251+I251</f>
        <v>23.2</v>
      </c>
    </row>
    <row r="252" spans="1:10" ht="15.75">
      <c r="A252" s="316"/>
      <c r="B252" s="329"/>
      <c r="C252" s="316">
        <v>4170</v>
      </c>
      <c r="D252" s="320" t="s">
        <v>240</v>
      </c>
      <c r="E252" s="319"/>
      <c r="F252" s="319"/>
      <c r="G252" s="319"/>
      <c r="H252" s="319">
        <v>961.2</v>
      </c>
      <c r="I252" s="319"/>
      <c r="J252" s="319">
        <f t="shared" si="9"/>
        <v>961.2</v>
      </c>
    </row>
    <row r="253" spans="1:10" ht="15.75">
      <c r="A253" s="316"/>
      <c r="B253" s="329"/>
      <c r="C253" s="316">
        <v>4210</v>
      </c>
      <c r="D253" s="321" t="s">
        <v>206</v>
      </c>
      <c r="E253" s="319"/>
      <c r="F253" s="319"/>
      <c r="G253" s="319"/>
      <c r="H253" s="319">
        <v>138.1</v>
      </c>
      <c r="I253" s="319"/>
      <c r="J253" s="319">
        <f t="shared" si="9"/>
        <v>138.1</v>
      </c>
    </row>
    <row r="254" spans="1:10" ht="15.75">
      <c r="A254" s="316"/>
      <c r="B254" s="329"/>
      <c r="C254" s="316">
        <v>4300</v>
      </c>
      <c r="D254" s="321" t="s">
        <v>14</v>
      </c>
      <c r="E254" s="319"/>
      <c r="F254" s="319"/>
      <c r="G254" s="319"/>
      <c r="H254" s="319">
        <v>179.8</v>
      </c>
      <c r="I254" s="319"/>
      <c r="J254" s="319">
        <f t="shared" si="9"/>
        <v>179.8</v>
      </c>
    </row>
    <row r="255" spans="1:10" ht="15.75">
      <c r="A255" s="332">
        <v>852</v>
      </c>
      <c r="B255" s="305"/>
      <c r="C255" s="306"/>
      <c r="D255" s="307" t="s">
        <v>202</v>
      </c>
      <c r="E255" s="333">
        <f>E256+E267+E270</f>
        <v>122671.4</v>
      </c>
      <c r="F255" s="333">
        <f>F256+F267++F270</f>
        <v>0</v>
      </c>
      <c r="G255" s="333">
        <f>G256+G267+G270</f>
        <v>122671.4</v>
      </c>
      <c r="H255" s="333">
        <f>H256+H267++H270</f>
        <v>122671.4</v>
      </c>
      <c r="I255" s="333">
        <f>I256+I267++I270</f>
        <v>0</v>
      </c>
      <c r="J255" s="333">
        <f>J256+J267++J270</f>
        <v>122671.4</v>
      </c>
    </row>
    <row r="256" spans="1:10" ht="15.75">
      <c r="A256" s="334"/>
      <c r="B256" s="311">
        <v>85203</v>
      </c>
      <c r="C256" s="312"/>
      <c r="D256" s="335" t="s">
        <v>247</v>
      </c>
      <c r="E256" s="315">
        <f>E257</f>
        <v>92640.4</v>
      </c>
      <c r="F256" s="315">
        <f>F257</f>
        <v>0</v>
      </c>
      <c r="G256" s="315">
        <f>G257</f>
        <v>92640.4</v>
      </c>
      <c r="H256" s="315">
        <f>SUM(H258:H266)</f>
        <v>92640.4</v>
      </c>
      <c r="I256" s="315">
        <f>SUM(I258:I266)</f>
        <v>0</v>
      </c>
      <c r="J256" s="315">
        <f>SUM(J258:J266)</f>
        <v>92640.4</v>
      </c>
    </row>
    <row r="257" spans="1:10" ht="51.75">
      <c r="A257" s="336"/>
      <c r="B257" s="317"/>
      <c r="C257" s="316">
        <v>2010</v>
      </c>
      <c r="D257" s="318" t="s">
        <v>237</v>
      </c>
      <c r="E257" s="319">
        <v>92640.4</v>
      </c>
      <c r="F257" s="319">
        <v>0</v>
      </c>
      <c r="G257" s="319">
        <f>E257+F257</f>
        <v>92640.4</v>
      </c>
      <c r="H257" s="330"/>
      <c r="I257" s="330"/>
      <c r="J257" s="330"/>
    </row>
    <row r="258" spans="1:10" ht="15.75">
      <c r="A258" s="336"/>
      <c r="B258" s="317"/>
      <c r="C258" s="316">
        <v>4010</v>
      </c>
      <c r="D258" s="320" t="s">
        <v>196</v>
      </c>
      <c r="E258" s="331"/>
      <c r="F258" s="319"/>
      <c r="G258" s="331"/>
      <c r="H258" s="319">
        <v>47589</v>
      </c>
      <c r="I258" s="319"/>
      <c r="J258" s="319">
        <f>H258+I258</f>
        <v>47589</v>
      </c>
    </row>
    <row r="259" spans="1:10" ht="15.75">
      <c r="A259" s="336"/>
      <c r="B259" s="317"/>
      <c r="C259" s="316">
        <v>4040</v>
      </c>
      <c r="D259" s="320" t="s">
        <v>197</v>
      </c>
      <c r="E259" s="331"/>
      <c r="F259" s="319"/>
      <c r="G259" s="331"/>
      <c r="H259" s="319">
        <v>3621</v>
      </c>
      <c r="I259" s="319"/>
      <c r="J259" s="319">
        <f t="shared" ref="J259:J266" si="10">H259+I259</f>
        <v>3621</v>
      </c>
    </row>
    <row r="260" spans="1:10" ht="15.75">
      <c r="A260" s="336"/>
      <c r="B260" s="317"/>
      <c r="C260" s="316">
        <v>4110</v>
      </c>
      <c r="D260" s="320" t="s">
        <v>198</v>
      </c>
      <c r="E260" s="331"/>
      <c r="F260" s="319"/>
      <c r="G260" s="331"/>
      <c r="H260" s="319">
        <v>8746</v>
      </c>
      <c r="I260" s="319"/>
      <c r="J260" s="319">
        <f t="shared" si="10"/>
        <v>8746</v>
      </c>
    </row>
    <row r="261" spans="1:10" ht="15.75">
      <c r="A261" s="336"/>
      <c r="B261" s="317"/>
      <c r="C261" s="316">
        <v>4120</v>
      </c>
      <c r="D261" s="320" t="s">
        <v>199</v>
      </c>
      <c r="E261" s="331"/>
      <c r="F261" s="319"/>
      <c r="G261" s="331"/>
      <c r="H261" s="319">
        <v>1285.4000000000001</v>
      </c>
      <c r="I261" s="319"/>
      <c r="J261" s="319">
        <f t="shared" si="10"/>
        <v>1285.4000000000001</v>
      </c>
    </row>
    <row r="262" spans="1:10" ht="15.75">
      <c r="A262" s="336"/>
      <c r="B262" s="317"/>
      <c r="C262" s="316">
        <v>4210</v>
      </c>
      <c r="D262" s="321" t="s">
        <v>206</v>
      </c>
      <c r="E262" s="331"/>
      <c r="F262" s="319"/>
      <c r="G262" s="331"/>
      <c r="H262" s="319">
        <v>5700</v>
      </c>
      <c r="I262" s="319">
        <v>0</v>
      </c>
      <c r="J262" s="319">
        <f t="shared" si="10"/>
        <v>5700</v>
      </c>
    </row>
    <row r="263" spans="1:10" ht="15.75">
      <c r="A263" s="336"/>
      <c r="B263" s="317"/>
      <c r="C263" s="316">
        <v>4220</v>
      </c>
      <c r="D263" s="321" t="s">
        <v>171</v>
      </c>
      <c r="E263" s="331"/>
      <c r="F263" s="319"/>
      <c r="G263" s="331"/>
      <c r="H263" s="319">
        <v>10082</v>
      </c>
      <c r="I263" s="319">
        <v>0</v>
      </c>
      <c r="J263" s="319">
        <f t="shared" si="10"/>
        <v>10082</v>
      </c>
    </row>
    <row r="264" spans="1:10" ht="15.75">
      <c r="A264" s="336"/>
      <c r="B264" s="317"/>
      <c r="C264" s="316">
        <v>4260</v>
      </c>
      <c r="D264" s="321" t="s">
        <v>248</v>
      </c>
      <c r="E264" s="331"/>
      <c r="F264" s="319"/>
      <c r="G264" s="331"/>
      <c r="H264" s="319">
        <v>1908</v>
      </c>
      <c r="I264" s="319"/>
      <c r="J264" s="319">
        <f t="shared" si="10"/>
        <v>1908</v>
      </c>
    </row>
    <row r="265" spans="1:10" ht="15.75">
      <c r="A265" s="336"/>
      <c r="B265" s="329"/>
      <c r="C265" s="316">
        <v>4300</v>
      </c>
      <c r="D265" s="321" t="s">
        <v>14</v>
      </c>
      <c r="E265" s="317"/>
      <c r="F265" s="319"/>
      <c r="G265" s="317"/>
      <c r="H265" s="319">
        <v>12523</v>
      </c>
      <c r="I265" s="319"/>
      <c r="J265" s="319">
        <f t="shared" si="10"/>
        <v>12523</v>
      </c>
    </row>
    <row r="266" spans="1:10" ht="15.75">
      <c r="A266" s="336"/>
      <c r="B266" s="329"/>
      <c r="C266" s="316">
        <v>4440</v>
      </c>
      <c r="D266" s="320" t="s">
        <v>209</v>
      </c>
      <c r="E266" s="317"/>
      <c r="F266" s="319"/>
      <c r="G266" s="317"/>
      <c r="H266" s="319">
        <v>1186</v>
      </c>
      <c r="I266" s="319"/>
      <c r="J266" s="319">
        <f t="shared" si="10"/>
        <v>1186</v>
      </c>
    </row>
    <row r="267" spans="1:10" ht="80.25" customHeight="1">
      <c r="A267" s="334"/>
      <c r="B267" s="311">
        <v>85213</v>
      </c>
      <c r="C267" s="312"/>
      <c r="D267" s="335" t="s">
        <v>249</v>
      </c>
      <c r="E267" s="315">
        <f>SUM(E268)</f>
        <v>8791</v>
      </c>
      <c r="F267" s="315">
        <f>SUM(F269)</f>
        <v>0</v>
      </c>
      <c r="G267" s="315">
        <f>SUM(G268)</f>
        <v>8791</v>
      </c>
      <c r="H267" s="315">
        <f>SUM(H269)</f>
        <v>8791</v>
      </c>
      <c r="I267" s="315">
        <f>SUM(I269)</f>
        <v>0</v>
      </c>
      <c r="J267" s="315">
        <f>SUM(J269)</f>
        <v>8791</v>
      </c>
    </row>
    <row r="268" spans="1:10" ht="51.75">
      <c r="A268" s="336"/>
      <c r="B268" s="317"/>
      <c r="C268" s="316">
        <v>2010</v>
      </c>
      <c r="D268" s="318" t="s">
        <v>237</v>
      </c>
      <c r="E268" s="319">
        <v>8791</v>
      </c>
      <c r="F268" s="319"/>
      <c r="G268" s="319">
        <f>E268+F268</f>
        <v>8791</v>
      </c>
      <c r="H268" s="330"/>
      <c r="I268" s="330"/>
      <c r="J268" s="330"/>
    </row>
    <row r="269" spans="1:10" ht="15.75">
      <c r="A269" s="336"/>
      <c r="B269" s="329"/>
      <c r="C269" s="316">
        <v>4130</v>
      </c>
      <c r="D269" s="320" t="s">
        <v>213</v>
      </c>
      <c r="E269" s="317"/>
      <c r="F269" s="319"/>
      <c r="G269" s="317"/>
      <c r="H269" s="319">
        <v>8791</v>
      </c>
      <c r="I269" s="319"/>
      <c r="J269" s="319">
        <f>H269+I269</f>
        <v>8791</v>
      </c>
    </row>
    <row r="270" spans="1:10" ht="35.25" customHeight="1">
      <c r="A270" s="334"/>
      <c r="B270" s="311">
        <v>85228</v>
      </c>
      <c r="C270" s="312"/>
      <c r="D270" s="335" t="s">
        <v>250</v>
      </c>
      <c r="E270" s="315">
        <f>E271</f>
        <v>21240</v>
      </c>
      <c r="F270" s="315">
        <f>F272</f>
        <v>0</v>
      </c>
      <c r="G270" s="315">
        <f>G271</f>
        <v>21240</v>
      </c>
      <c r="H270" s="315">
        <f>H272</f>
        <v>21240</v>
      </c>
      <c r="I270" s="315">
        <f>I272</f>
        <v>0</v>
      </c>
      <c r="J270" s="315">
        <f>J272</f>
        <v>21240</v>
      </c>
    </row>
    <row r="271" spans="1:10" ht="51.75">
      <c r="A271" s="337"/>
      <c r="B271" s="317"/>
      <c r="C271" s="316">
        <v>2010</v>
      </c>
      <c r="D271" s="318" t="s">
        <v>231</v>
      </c>
      <c r="E271" s="319">
        <v>21240</v>
      </c>
      <c r="F271" s="319"/>
      <c r="G271" s="319">
        <v>21240</v>
      </c>
      <c r="H271" s="319"/>
      <c r="I271" s="319"/>
      <c r="J271" s="319"/>
    </row>
    <row r="272" spans="1:10" ht="15.75">
      <c r="A272" s="337"/>
      <c r="B272" s="317"/>
      <c r="C272" s="338">
        <v>4300</v>
      </c>
      <c r="D272" s="321" t="s">
        <v>14</v>
      </c>
      <c r="E272" s="339"/>
      <c r="F272" s="319"/>
      <c r="G272" s="339"/>
      <c r="H272" s="319">
        <v>21240</v>
      </c>
      <c r="I272" s="319"/>
      <c r="J272" s="319">
        <v>21240</v>
      </c>
    </row>
    <row r="273" spans="1:11" ht="15.75">
      <c r="A273" s="332">
        <v>855</v>
      </c>
      <c r="B273" s="305"/>
      <c r="C273" s="306"/>
      <c r="D273" s="307" t="s">
        <v>251</v>
      </c>
      <c r="E273" s="333">
        <f t="shared" ref="E273:J273" si="11">E274+E289+E302+E307</f>
        <v>8388349</v>
      </c>
      <c r="F273" s="333">
        <f t="shared" si="11"/>
        <v>79800</v>
      </c>
      <c r="G273" s="333">
        <f t="shared" si="11"/>
        <v>8468149</v>
      </c>
      <c r="H273" s="333">
        <f t="shared" si="11"/>
        <v>8388349</v>
      </c>
      <c r="I273" s="333">
        <f>SUM(I276:I288)</f>
        <v>79800</v>
      </c>
      <c r="J273" s="333">
        <f t="shared" si="11"/>
        <v>8468149</v>
      </c>
    </row>
    <row r="274" spans="1:11" ht="15.75">
      <c r="A274" s="334"/>
      <c r="B274" s="311">
        <v>85501</v>
      </c>
      <c r="C274" s="312"/>
      <c r="D274" s="335" t="s">
        <v>252</v>
      </c>
      <c r="E274" s="315">
        <f>SUM(E275)</f>
        <v>6393012</v>
      </c>
      <c r="F274" s="315">
        <f>F275</f>
        <v>79800</v>
      </c>
      <c r="G274" s="315">
        <f>SUM(G275)</f>
        <v>6472812</v>
      </c>
      <c r="H274" s="315">
        <f>SUM(H276:H288)</f>
        <v>6393012</v>
      </c>
      <c r="I274" s="315">
        <f>SUM(I276:I288)</f>
        <v>79800</v>
      </c>
      <c r="J274" s="315">
        <f>SUM(J276:J288)</f>
        <v>6472812</v>
      </c>
    </row>
    <row r="275" spans="1:11" ht="64.5" customHeight="1">
      <c r="A275" s="316"/>
      <c r="B275" s="317"/>
      <c r="C275" s="316">
        <v>2060</v>
      </c>
      <c r="D275" s="340" t="s">
        <v>253</v>
      </c>
      <c r="E275" s="319">
        <v>6393012</v>
      </c>
      <c r="F275" s="319">
        <v>79800</v>
      </c>
      <c r="G275" s="319">
        <f>E275+F275</f>
        <v>6472812</v>
      </c>
      <c r="H275" s="319"/>
      <c r="I275" s="319"/>
      <c r="J275" s="319"/>
    </row>
    <row r="276" spans="1:11" ht="15.75">
      <c r="A276" s="316"/>
      <c r="B276" s="317"/>
      <c r="C276" s="316">
        <v>3110</v>
      </c>
      <c r="D276" s="320" t="s">
        <v>204</v>
      </c>
      <c r="E276" s="317"/>
      <c r="F276" s="319"/>
      <c r="G276" s="317"/>
      <c r="H276" s="319">
        <v>6298535</v>
      </c>
      <c r="I276" s="319">
        <v>76669.740000000005</v>
      </c>
      <c r="J276" s="319">
        <f>H276+I276</f>
        <v>6375204.7400000002</v>
      </c>
    </row>
    <row r="277" spans="1:11" ht="15.75">
      <c r="A277" s="316"/>
      <c r="B277" s="317"/>
      <c r="C277" s="316">
        <v>4010</v>
      </c>
      <c r="D277" s="320" t="s">
        <v>196</v>
      </c>
      <c r="E277" s="317"/>
      <c r="F277" s="319"/>
      <c r="G277" s="317"/>
      <c r="H277" s="319">
        <v>36557.370000000003</v>
      </c>
      <c r="I277" s="319">
        <v>9692</v>
      </c>
      <c r="J277" s="319">
        <f>H277+I277</f>
        <v>46249.37</v>
      </c>
    </row>
    <row r="278" spans="1:11" ht="15.75">
      <c r="A278" s="316"/>
      <c r="B278" s="317"/>
      <c r="C278" s="316">
        <v>4040</v>
      </c>
      <c r="D278" s="320" t="s">
        <v>197</v>
      </c>
      <c r="E278" s="317"/>
      <c r="F278" s="319"/>
      <c r="G278" s="317"/>
      <c r="H278" s="319">
        <v>3300</v>
      </c>
      <c r="I278" s="319"/>
      <c r="J278" s="319">
        <f t="shared" ref="J278:J288" si="12">H278+I278</f>
        <v>3300</v>
      </c>
    </row>
    <row r="279" spans="1:11" ht="15.75">
      <c r="A279" s="316"/>
      <c r="B279" s="317"/>
      <c r="C279" s="316">
        <v>4110</v>
      </c>
      <c r="D279" s="324" t="s">
        <v>205</v>
      </c>
      <c r="E279" s="319"/>
      <c r="F279" s="319"/>
      <c r="G279" s="319"/>
      <c r="H279" s="319">
        <v>7791.52</v>
      </c>
      <c r="I279" s="319">
        <v>729</v>
      </c>
      <c r="J279" s="319">
        <f t="shared" si="12"/>
        <v>8520.52</v>
      </c>
    </row>
    <row r="280" spans="1:11" ht="15.75">
      <c r="A280" s="316"/>
      <c r="B280" s="317"/>
      <c r="C280" s="316">
        <v>4120</v>
      </c>
      <c r="D280" s="320" t="s">
        <v>199</v>
      </c>
      <c r="E280" s="317"/>
      <c r="F280" s="319"/>
      <c r="G280" s="317"/>
      <c r="H280" s="319">
        <v>1094.1099999999999</v>
      </c>
      <c r="I280" s="319">
        <v>103</v>
      </c>
      <c r="J280" s="319">
        <f t="shared" si="12"/>
        <v>1197.1099999999999</v>
      </c>
    </row>
    <row r="281" spans="1:11" ht="15.75">
      <c r="A281" s="316"/>
      <c r="B281" s="317"/>
      <c r="C281" s="316">
        <v>4170</v>
      </c>
      <c r="D281" s="320" t="s">
        <v>240</v>
      </c>
      <c r="E281" s="317"/>
      <c r="F281" s="319"/>
      <c r="G281" s="317"/>
      <c r="H281" s="319">
        <v>3600</v>
      </c>
      <c r="I281" s="319">
        <v>-3600</v>
      </c>
      <c r="J281" s="319">
        <f t="shared" si="12"/>
        <v>0</v>
      </c>
    </row>
    <row r="282" spans="1:11" ht="15.75">
      <c r="A282" s="316"/>
      <c r="B282" s="317"/>
      <c r="C282" s="316">
        <v>4210</v>
      </c>
      <c r="D282" s="320" t="s">
        <v>206</v>
      </c>
      <c r="E282" s="317"/>
      <c r="F282" s="319"/>
      <c r="G282" s="317"/>
      <c r="H282" s="319">
        <v>12572</v>
      </c>
      <c r="I282" s="319">
        <v>982.26</v>
      </c>
      <c r="J282" s="319">
        <f t="shared" si="12"/>
        <v>13554.26</v>
      </c>
    </row>
    <row r="283" spans="1:11" ht="15.75">
      <c r="A283" s="316"/>
      <c r="B283" s="317"/>
      <c r="C283" s="316">
        <v>4260</v>
      </c>
      <c r="D283" s="320" t="s">
        <v>248</v>
      </c>
      <c r="E283" s="317"/>
      <c r="F283" s="319"/>
      <c r="G283" s="317"/>
      <c r="H283" s="319">
        <v>2500</v>
      </c>
      <c r="I283" s="319">
        <v>224</v>
      </c>
      <c r="J283" s="319">
        <f t="shared" si="12"/>
        <v>2724</v>
      </c>
    </row>
    <row r="284" spans="1:11" ht="15.75">
      <c r="A284" s="316"/>
      <c r="B284" s="317"/>
      <c r="C284" s="316">
        <v>4300</v>
      </c>
      <c r="D284" s="324" t="s">
        <v>14</v>
      </c>
      <c r="E284" s="319"/>
      <c r="F284" s="319"/>
      <c r="G284" s="319"/>
      <c r="H284" s="319">
        <v>23876</v>
      </c>
      <c r="I284" s="319">
        <v>-5000</v>
      </c>
      <c r="J284" s="319">
        <f>H284+I284</f>
        <v>18876</v>
      </c>
      <c r="K284" s="185" t="s">
        <v>2</v>
      </c>
    </row>
    <row r="285" spans="1:11" ht="17.25" customHeight="1">
      <c r="A285" s="316"/>
      <c r="B285" s="317"/>
      <c r="C285" s="316">
        <v>4360</v>
      </c>
      <c r="D285" s="320" t="s">
        <v>254</v>
      </c>
      <c r="E285" s="317"/>
      <c r="F285" s="319"/>
      <c r="G285" s="317"/>
      <c r="H285" s="319">
        <v>800</v>
      </c>
      <c r="I285" s="319"/>
      <c r="J285" s="319">
        <f t="shared" si="12"/>
        <v>800</v>
      </c>
    </row>
    <row r="286" spans="1:11" ht="17.25" customHeight="1">
      <c r="A286" s="316"/>
      <c r="B286" s="317"/>
      <c r="C286" s="316">
        <v>4410</v>
      </c>
      <c r="D286" s="320" t="s">
        <v>233</v>
      </c>
      <c r="E286" s="317"/>
      <c r="F286" s="319"/>
      <c r="G286" s="317"/>
      <c r="H286" s="319">
        <v>200</v>
      </c>
      <c r="I286" s="319"/>
      <c r="J286" s="319">
        <f t="shared" si="12"/>
        <v>200</v>
      </c>
    </row>
    <row r="287" spans="1:11" ht="17.25" customHeight="1">
      <c r="A287" s="316"/>
      <c r="B287" s="317"/>
      <c r="C287" s="316">
        <v>4440</v>
      </c>
      <c r="D287" s="320" t="s">
        <v>209</v>
      </c>
      <c r="E287" s="317"/>
      <c r="F287" s="319"/>
      <c r="G287" s="317"/>
      <c r="H287" s="319">
        <v>1186</v>
      </c>
      <c r="I287" s="319"/>
      <c r="J287" s="319">
        <f t="shared" si="12"/>
        <v>1186</v>
      </c>
    </row>
    <row r="288" spans="1:11" ht="27.75" customHeight="1">
      <c r="A288" s="316"/>
      <c r="B288" s="317"/>
      <c r="C288" s="316">
        <v>4700</v>
      </c>
      <c r="D288" s="341" t="s">
        <v>241</v>
      </c>
      <c r="E288" s="317"/>
      <c r="F288" s="319"/>
      <c r="G288" s="317"/>
      <c r="H288" s="319">
        <v>1000</v>
      </c>
      <c r="I288" s="319"/>
      <c r="J288" s="319">
        <f t="shared" si="12"/>
        <v>1000</v>
      </c>
    </row>
    <row r="289" spans="1:3071 3073:6143 6145:9215 9217:12287 12289:15359 15361:16384" ht="49.5" customHeight="1">
      <c r="A289" s="334"/>
      <c r="B289" s="311">
        <v>85502</v>
      </c>
      <c r="C289" s="312"/>
      <c r="D289" s="335" t="s">
        <v>255</v>
      </c>
      <c r="E289" s="315">
        <f>SUM(E290)</f>
        <v>1551561</v>
      </c>
      <c r="F289" s="315">
        <f>SUM(F291:F301)</f>
        <v>0</v>
      </c>
      <c r="G289" s="315">
        <f>SUM(G290)</f>
        <v>1551561</v>
      </c>
      <c r="H289" s="315">
        <f>SUM(H291:H301)</f>
        <v>1551561</v>
      </c>
      <c r="I289" s="315">
        <f>SUM(I291:I301)</f>
        <v>0</v>
      </c>
      <c r="J289" s="315">
        <f>SUM(J291:J301)</f>
        <v>1551561</v>
      </c>
    </row>
    <row r="290" spans="1:3071 3073:6143 6145:9215 9217:12287 12289:15359 15361:16384" ht="53.25" customHeight="1">
      <c r="A290" s="316"/>
      <c r="B290" s="317"/>
      <c r="C290" s="316">
        <v>2010</v>
      </c>
      <c r="D290" s="318" t="s">
        <v>237</v>
      </c>
      <c r="E290" s="319">
        <v>1551561</v>
      </c>
      <c r="F290" s="319"/>
      <c r="G290" s="319">
        <f>E290+F290</f>
        <v>1551561</v>
      </c>
      <c r="H290" s="319"/>
      <c r="I290" s="319"/>
      <c r="J290" s="319"/>
    </row>
    <row r="291" spans="1:3071 3073:6143 6145:9215 9217:12287 12289:15359 15361:16384" ht="17.25" customHeight="1">
      <c r="A291" s="316"/>
      <c r="B291" s="317"/>
      <c r="C291" s="316">
        <v>3110</v>
      </c>
      <c r="D291" s="320" t="s">
        <v>204</v>
      </c>
      <c r="E291" s="319"/>
      <c r="F291" s="319"/>
      <c r="G291" s="319"/>
      <c r="H291" s="319">
        <v>1426530</v>
      </c>
      <c r="I291" s="319"/>
      <c r="J291" s="319">
        <f>H291+I291</f>
        <v>1426530</v>
      </c>
    </row>
    <row r="292" spans="1:3071 3073:6143 6145:9215 9217:12287 12289:15359 15361:16384" ht="20.25" customHeight="1">
      <c r="A292" s="316"/>
      <c r="B292" s="317"/>
      <c r="C292" s="316">
        <v>4010</v>
      </c>
      <c r="D292" s="320" t="s">
        <v>196</v>
      </c>
      <c r="E292" s="317"/>
      <c r="F292" s="319"/>
      <c r="G292" s="317"/>
      <c r="H292" s="319">
        <v>22499</v>
      </c>
      <c r="I292" s="319"/>
      <c r="J292" s="319">
        <f t="shared" ref="J292:J301" si="13">H292+I292</f>
        <v>22499</v>
      </c>
    </row>
    <row r="293" spans="1:3071 3073:6143 6145:9215 9217:12287 12289:15359 15361:16384" ht="16.5" customHeight="1">
      <c r="A293" s="316"/>
      <c r="B293" s="317"/>
      <c r="C293" s="316">
        <v>4110</v>
      </c>
      <c r="D293" s="320" t="s">
        <v>205</v>
      </c>
      <c r="E293" s="317"/>
      <c r="F293" s="319"/>
      <c r="G293" s="317"/>
      <c r="H293" s="319">
        <v>86175</v>
      </c>
      <c r="I293" s="319"/>
      <c r="J293" s="319">
        <f t="shared" si="13"/>
        <v>86175</v>
      </c>
    </row>
    <row r="294" spans="1:3071 3073:6143 6145:9215 9217:12287 12289:15359 15361:16384" ht="15" customHeight="1">
      <c r="A294" s="316"/>
      <c r="B294" s="317"/>
      <c r="C294" s="316">
        <v>4120</v>
      </c>
      <c r="D294" s="324" t="s">
        <v>199</v>
      </c>
      <c r="E294" s="319"/>
      <c r="F294" s="319"/>
      <c r="G294" s="319"/>
      <c r="H294" s="319">
        <v>620</v>
      </c>
      <c r="I294" s="319"/>
      <c r="J294" s="319">
        <f t="shared" si="13"/>
        <v>620</v>
      </c>
    </row>
    <row r="295" spans="1:3071 3073:6143 6145:9215 9217:12287 12289:15359 15361:16384" ht="16.5" customHeight="1">
      <c r="A295" s="316"/>
      <c r="B295" s="317"/>
      <c r="C295" s="316">
        <v>4210</v>
      </c>
      <c r="D295" s="320" t="s">
        <v>206</v>
      </c>
      <c r="E295" s="317"/>
      <c r="F295" s="319"/>
      <c r="G295" s="317"/>
      <c r="H295" s="319">
        <v>4008</v>
      </c>
      <c r="I295" s="319"/>
      <c r="J295" s="319">
        <f t="shared" si="13"/>
        <v>4008</v>
      </c>
    </row>
    <row r="296" spans="1:3071 3073:6143 6145:9215 9217:12287 12289:15359 15361:16384" ht="16.5" customHeight="1">
      <c r="A296" s="316"/>
      <c r="B296" s="317"/>
      <c r="C296" s="316">
        <v>4260</v>
      </c>
      <c r="D296" s="320" t="s">
        <v>248</v>
      </c>
      <c r="E296" s="317"/>
      <c r="F296" s="319"/>
      <c r="G296" s="317"/>
      <c r="H296" s="319">
        <v>1500</v>
      </c>
      <c r="I296" s="319"/>
      <c r="J296" s="319">
        <f t="shared" si="13"/>
        <v>1500</v>
      </c>
    </row>
    <row r="297" spans="1:3071 3073:6143 6145:9215 9217:12287 12289:15359 15361:16384" ht="17.25" customHeight="1">
      <c r="A297" s="316"/>
      <c r="B297" s="317"/>
      <c r="C297" s="316">
        <v>4300</v>
      </c>
      <c r="D297" s="324" t="s">
        <v>14</v>
      </c>
      <c r="E297" s="319"/>
      <c r="F297" s="319"/>
      <c r="G297" s="319"/>
      <c r="H297" s="319">
        <v>7093</v>
      </c>
      <c r="I297" s="319"/>
      <c r="J297" s="319">
        <f t="shared" si="13"/>
        <v>7093</v>
      </c>
    </row>
    <row r="298" spans="1:3071 3073:6143 6145:9215 9217:12287 12289:15359 15361:16384" ht="17.25" customHeight="1">
      <c r="A298" s="316"/>
      <c r="B298" s="317"/>
      <c r="C298" s="316">
        <v>4360</v>
      </c>
      <c r="D298" s="320" t="s">
        <v>254</v>
      </c>
      <c r="E298" s="319"/>
      <c r="F298" s="319"/>
      <c r="G298" s="319"/>
      <c r="H298" s="319">
        <v>700</v>
      </c>
      <c r="I298" s="319"/>
      <c r="J298" s="319">
        <f t="shared" si="13"/>
        <v>700</v>
      </c>
    </row>
    <row r="299" spans="1:3071 3073:6143 6145:9215 9217:12287 12289:15359 15361:16384" ht="17.25" customHeight="1">
      <c r="A299" s="316"/>
      <c r="B299" s="317"/>
      <c r="C299" s="316">
        <v>4410</v>
      </c>
      <c r="D299" s="320" t="s">
        <v>233</v>
      </c>
      <c r="E299" s="331"/>
      <c r="F299" s="319"/>
      <c r="G299" s="331"/>
      <c r="H299" s="319">
        <v>50</v>
      </c>
      <c r="I299" s="319"/>
      <c r="J299" s="319">
        <f t="shared" si="13"/>
        <v>50</v>
      </c>
    </row>
    <row r="300" spans="1:3071 3073:6143 6145:9215 9217:12287 12289:15359 15361:16384" ht="17.25" customHeight="1">
      <c r="A300" s="316"/>
      <c r="B300" s="317"/>
      <c r="C300" s="316">
        <v>4440</v>
      </c>
      <c r="D300" s="320" t="s">
        <v>209</v>
      </c>
      <c r="E300" s="317"/>
      <c r="F300" s="319"/>
      <c r="G300" s="317"/>
      <c r="H300" s="319">
        <v>1186</v>
      </c>
      <c r="I300" s="319"/>
      <c r="J300" s="319">
        <f t="shared" si="13"/>
        <v>1186</v>
      </c>
    </row>
    <row r="301" spans="1:3071 3073:6143 6145:9215 9217:12287 12289:15359 15361:16384" ht="28.5" customHeight="1">
      <c r="A301" s="342"/>
      <c r="B301" s="343"/>
      <c r="C301" s="342">
        <v>4700</v>
      </c>
      <c r="D301" s="344" t="s">
        <v>241</v>
      </c>
      <c r="E301" s="343"/>
      <c r="F301" s="345"/>
      <c r="G301" s="343"/>
      <c r="H301" s="345">
        <v>1200</v>
      </c>
      <c r="I301" s="345"/>
      <c r="J301" s="319">
        <f t="shared" si="13"/>
        <v>1200</v>
      </c>
    </row>
    <row r="302" spans="1:3071 3073:6143 6145:9215 9217:12287 12289:15359 15361:16384" ht="28.5" customHeight="1">
      <c r="A302" s="334"/>
      <c r="B302" s="311">
        <v>85503</v>
      </c>
      <c r="C302" s="312"/>
      <c r="D302" s="335" t="s">
        <v>256</v>
      </c>
      <c r="E302" s="315">
        <f>E303</f>
        <v>476</v>
      </c>
      <c r="F302" s="315">
        <f>F304+F305+F306</f>
        <v>0</v>
      </c>
      <c r="G302" s="315">
        <f>G303</f>
        <v>476</v>
      </c>
      <c r="H302" s="315">
        <f>H304+H305+H306</f>
        <v>476</v>
      </c>
      <c r="I302" s="315">
        <f>I304+I305+I306</f>
        <v>0</v>
      </c>
      <c r="J302" s="315">
        <f>J304+J305+J306</f>
        <v>476</v>
      </c>
      <c r="K302" s="346"/>
      <c r="M302" s="347"/>
      <c r="N302" s="348"/>
      <c r="O302" s="349"/>
      <c r="P302" s="350"/>
      <c r="Q302" s="346"/>
      <c r="S302" s="347"/>
      <c r="T302" s="348"/>
      <c r="U302" s="349"/>
      <c r="V302" s="350"/>
      <c r="W302" s="346"/>
      <c r="Y302" s="347"/>
      <c r="Z302" s="348"/>
      <c r="AA302" s="349"/>
      <c r="AB302" s="350"/>
      <c r="AC302" s="346"/>
      <c r="AE302" s="347"/>
      <c r="AF302" s="348"/>
      <c r="AG302" s="349"/>
      <c r="AH302" s="350"/>
      <c r="AI302" s="346"/>
      <c r="AK302" s="347"/>
      <c r="AL302" s="348"/>
      <c r="AM302" s="349"/>
      <c r="AN302" s="350"/>
      <c r="AO302" s="346"/>
      <c r="AQ302" s="347"/>
      <c r="AR302" s="348"/>
      <c r="AS302" s="349"/>
      <c r="AT302" s="350"/>
      <c r="AU302" s="346"/>
      <c r="AW302" s="347"/>
      <c r="AX302" s="348"/>
      <c r="AY302" s="349"/>
      <c r="AZ302" s="350"/>
      <c r="BA302" s="346"/>
      <c r="BC302" s="347"/>
      <c r="BD302" s="348"/>
      <c r="BE302" s="349"/>
      <c r="BF302" s="350"/>
      <c r="BG302" s="346"/>
      <c r="BI302" s="347"/>
      <c r="BJ302" s="348"/>
      <c r="BK302" s="349"/>
      <c r="BL302" s="350"/>
      <c r="BM302" s="346"/>
      <c r="BO302" s="347"/>
      <c r="BP302" s="348"/>
      <c r="BQ302" s="349"/>
      <c r="BR302" s="350"/>
      <c r="BS302" s="346"/>
      <c r="BU302" s="347"/>
      <c r="BV302" s="348"/>
      <c r="BW302" s="349"/>
      <c r="BX302" s="350"/>
      <c r="BY302" s="346"/>
      <c r="CA302" s="347"/>
      <c r="CB302" s="348"/>
      <c r="CC302" s="349"/>
      <c r="CD302" s="350"/>
      <c r="CE302" s="346"/>
      <c r="CG302" s="347"/>
      <c r="CH302" s="348"/>
      <c r="CI302" s="349"/>
      <c r="CJ302" s="350"/>
      <c r="CK302" s="346"/>
      <c r="CM302" s="347"/>
      <c r="CN302" s="348"/>
      <c r="CO302" s="349"/>
      <c r="CP302" s="350"/>
      <c r="CQ302" s="346"/>
      <c r="CS302" s="347"/>
      <c r="CT302" s="348"/>
      <c r="CU302" s="349"/>
      <c r="CV302" s="350"/>
      <c r="CW302" s="346"/>
      <c r="CY302" s="347"/>
      <c r="CZ302" s="348"/>
      <c r="DA302" s="349"/>
      <c r="DB302" s="350"/>
      <c r="DC302" s="346"/>
      <c r="DE302" s="347"/>
      <c r="DF302" s="348"/>
      <c r="DG302" s="349"/>
      <c r="DH302" s="350"/>
      <c r="DI302" s="346"/>
      <c r="DK302" s="347"/>
      <c r="DL302" s="348"/>
      <c r="DM302" s="349"/>
      <c r="DN302" s="350"/>
      <c r="DO302" s="346"/>
      <c r="DQ302" s="347"/>
      <c r="DR302" s="348"/>
      <c r="DS302" s="349"/>
      <c r="DT302" s="350"/>
      <c r="DU302" s="346"/>
      <c r="DW302" s="347"/>
      <c r="DX302" s="348"/>
      <c r="DY302" s="349"/>
      <c r="DZ302" s="350"/>
      <c r="EA302" s="346"/>
      <c r="EC302" s="347"/>
      <c r="ED302" s="348"/>
      <c r="EE302" s="349"/>
      <c r="EF302" s="350"/>
      <c r="EG302" s="346"/>
      <c r="EI302" s="347"/>
      <c r="EJ302" s="348"/>
      <c r="EK302" s="349"/>
      <c r="EL302" s="350"/>
      <c r="EM302" s="346"/>
      <c r="EO302" s="347"/>
      <c r="EP302" s="348"/>
      <c r="EQ302" s="349"/>
      <c r="ER302" s="350"/>
      <c r="ES302" s="346"/>
      <c r="EU302" s="347"/>
      <c r="EV302" s="348"/>
      <c r="EW302" s="349"/>
      <c r="EX302" s="350"/>
      <c r="EY302" s="346"/>
      <c r="FA302" s="347"/>
      <c r="FB302" s="348"/>
      <c r="FC302" s="349"/>
      <c r="FD302" s="350"/>
      <c r="FE302" s="346"/>
      <c r="FG302" s="347"/>
      <c r="FH302" s="348"/>
      <c r="FI302" s="349"/>
      <c r="FJ302" s="350"/>
      <c r="FK302" s="346"/>
      <c r="FM302" s="347"/>
      <c r="FN302" s="348"/>
      <c r="FO302" s="349"/>
      <c r="FP302" s="350"/>
      <c r="FQ302" s="346"/>
      <c r="FS302" s="347"/>
      <c r="FT302" s="348"/>
      <c r="FU302" s="349"/>
      <c r="FV302" s="350"/>
      <c r="FW302" s="346"/>
      <c r="FY302" s="347"/>
      <c r="FZ302" s="348"/>
      <c r="GA302" s="349"/>
      <c r="GB302" s="350"/>
      <c r="GC302" s="346"/>
      <c r="GE302" s="347"/>
      <c r="GF302" s="348"/>
      <c r="GG302" s="349"/>
      <c r="GH302" s="350"/>
      <c r="GI302" s="346"/>
      <c r="GK302" s="347"/>
      <c r="GL302" s="348"/>
      <c r="GM302" s="349"/>
      <c r="GN302" s="350"/>
      <c r="GO302" s="346"/>
      <c r="GQ302" s="347"/>
      <c r="GR302" s="348"/>
      <c r="GS302" s="349"/>
      <c r="GT302" s="350"/>
      <c r="GU302" s="346"/>
      <c r="GW302" s="347"/>
      <c r="GX302" s="348"/>
      <c r="GY302" s="349"/>
      <c r="GZ302" s="350"/>
      <c r="HA302" s="346"/>
      <c r="HC302" s="347"/>
      <c r="HD302" s="348"/>
      <c r="HE302" s="349"/>
      <c r="HF302" s="350"/>
      <c r="HG302" s="346"/>
      <c r="HI302" s="347"/>
      <c r="HJ302" s="348"/>
      <c r="HK302" s="349"/>
      <c r="HL302" s="350"/>
      <c r="HM302" s="346"/>
      <c r="HO302" s="347"/>
      <c r="HP302" s="348"/>
      <c r="HQ302" s="349"/>
      <c r="HR302" s="350"/>
      <c r="HS302" s="346"/>
      <c r="HU302" s="347"/>
      <c r="HV302" s="348"/>
      <c r="HW302" s="349"/>
      <c r="HX302" s="350"/>
      <c r="HY302" s="346"/>
      <c r="IA302" s="347"/>
      <c r="IB302" s="348"/>
      <c r="IC302" s="349"/>
      <c r="ID302" s="350"/>
      <c r="IE302" s="346"/>
      <c r="IG302" s="347"/>
      <c r="IH302" s="348"/>
      <c r="II302" s="349"/>
      <c r="IJ302" s="350"/>
      <c r="IK302" s="346"/>
      <c r="IM302" s="347"/>
      <c r="IN302" s="348"/>
      <c r="IO302" s="349"/>
      <c r="IP302" s="350"/>
      <c r="IQ302" s="346"/>
      <c r="IS302" s="347"/>
      <c r="IT302" s="348"/>
      <c r="IU302" s="349"/>
      <c r="IV302" s="350"/>
      <c r="IW302" s="346"/>
      <c r="IY302" s="347"/>
      <c r="IZ302" s="348"/>
      <c r="JA302" s="349"/>
      <c r="JB302" s="350"/>
      <c r="JC302" s="346"/>
      <c r="JE302" s="347"/>
      <c r="JF302" s="348"/>
      <c r="JG302" s="349"/>
      <c r="JH302" s="350"/>
      <c r="JI302" s="346"/>
      <c r="JK302" s="347"/>
      <c r="JL302" s="348"/>
      <c r="JM302" s="349"/>
      <c r="JN302" s="350"/>
      <c r="JO302" s="346"/>
      <c r="JQ302" s="347"/>
      <c r="JR302" s="348"/>
      <c r="JS302" s="349"/>
      <c r="JT302" s="350"/>
      <c r="JU302" s="346"/>
      <c r="JW302" s="347"/>
      <c r="JX302" s="348"/>
      <c r="JY302" s="349"/>
      <c r="JZ302" s="350"/>
      <c r="KA302" s="346"/>
      <c r="KC302" s="347"/>
      <c r="KD302" s="348"/>
      <c r="KE302" s="349"/>
      <c r="KF302" s="350"/>
      <c r="KG302" s="346"/>
      <c r="KI302" s="347"/>
      <c r="KJ302" s="348"/>
      <c r="KK302" s="349"/>
      <c r="KL302" s="350"/>
      <c r="KM302" s="346"/>
      <c r="KO302" s="347"/>
      <c r="KP302" s="348"/>
      <c r="KQ302" s="349"/>
      <c r="KR302" s="350"/>
      <c r="KS302" s="346"/>
      <c r="KU302" s="347"/>
      <c r="KV302" s="348"/>
      <c r="KW302" s="349"/>
      <c r="KX302" s="350"/>
      <c r="KY302" s="346"/>
      <c r="LA302" s="347"/>
      <c r="LB302" s="348"/>
      <c r="LC302" s="349"/>
      <c r="LD302" s="350"/>
      <c r="LE302" s="346"/>
      <c r="LG302" s="347"/>
      <c r="LH302" s="348"/>
      <c r="LI302" s="349"/>
      <c r="LJ302" s="350"/>
      <c r="LK302" s="346"/>
      <c r="LM302" s="347"/>
      <c r="LN302" s="348"/>
      <c r="LO302" s="349"/>
      <c r="LP302" s="350"/>
      <c r="LQ302" s="346"/>
      <c r="LS302" s="347"/>
      <c r="LT302" s="348"/>
      <c r="LU302" s="349"/>
      <c r="LV302" s="350"/>
      <c r="LW302" s="346"/>
      <c r="LY302" s="347"/>
      <c r="LZ302" s="348"/>
      <c r="MA302" s="349"/>
      <c r="MB302" s="350"/>
      <c r="MC302" s="346"/>
      <c r="ME302" s="347"/>
      <c r="MF302" s="348"/>
      <c r="MG302" s="349"/>
      <c r="MH302" s="350"/>
      <c r="MI302" s="346"/>
      <c r="MK302" s="347"/>
      <c r="ML302" s="348"/>
      <c r="MM302" s="349"/>
      <c r="MN302" s="350"/>
      <c r="MO302" s="346"/>
      <c r="MQ302" s="347"/>
      <c r="MR302" s="348"/>
      <c r="MS302" s="349"/>
      <c r="MT302" s="350"/>
      <c r="MU302" s="346"/>
      <c r="MW302" s="347"/>
      <c r="MX302" s="348"/>
      <c r="MY302" s="349"/>
      <c r="MZ302" s="350"/>
      <c r="NA302" s="346"/>
      <c r="NC302" s="347"/>
      <c r="ND302" s="348"/>
      <c r="NE302" s="349"/>
      <c r="NF302" s="350"/>
      <c r="NG302" s="346"/>
      <c r="NI302" s="347"/>
      <c r="NJ302" s="348"/>
      <c r="NK302" s="349"/>
      <c r="NL302" s="350"/>
      <c r="NM302" s="346"/>
      <c r="NO302" s="347"/>
      <c r="NP302" s="348"/>
      <c r="NQ302" s="349"/>
      <c r="NR302" s="350"/>
      <c r="NS302" s="346"/>
      <c r="NU302" s="347"/>
      <c r="NV302" s="348"/>
      <c r="NW302" s="349"/>
      <c r="NX302" s="350"/>
      <c r="NY302" s="346"/>
      <c r="OA302" s="347"/>
      <c r="OB302" s="348"/>
      <c r="OC302" s="349"/>
      <c r="OD302" s="350"/>
      <c r="OE302" s="346"/>
      <c r="OG302" s="347"/>
      <c r="OH302" s="348"/>
      <c r="OI302" s="349"/>
      <c r="OJ302" s="350"/>
      <c r="OK302" s="346"/>
      <c r="OM302" s="347"/>
      <c r="ON302" s="348"/>
      <c r="OO302" s="349"/>
      <c r="OP302" s="350"/>
      <c r="OQ302" s="346"/>
      <c r="OS302" s="347"/>
      <c r="OT302" s="348"/>
      <c r="OU302" s="349"/>
      <c r="OV302" s="350"/>
      <c r="OW302" s="346"/>
      <c r="OY302" s="347"/>
      <c r="OZ302" s="348"/>
      <c r="PA302" s="349"/>
      <c r="PB302" s="350"/>
      <c r="PC302" s="346"/>
      <c r="PE302" s="347"/>
      <c r="PF302" s="348"/>
      <c r="PG302" s="349"/>
      <c r="PH302" s="350"/>
      <c r="PI302" s="346"/>
      <c r="PK302" s="347"/>
      <c r="PL302" s="348"/>
      <c r="PM302" s="349"/>
      <c r="PN302" s="350"/>
      <c r="PO302" s="346"/>
      <c r="PQ302" s="347"/>
      <c r="PR302" s="348"/>
      <c r="PS302" s="349"/>
      <c r="PT302" s="350"/>
      <c r="PU302" s="346"/>
      <c r="PW302" s="347"/>
      <c r="PX302" s="348"/>
      <c r="PY302" s="349"/>
      <c r="PZ302" s="350"/>
      <c r="QA302" s="346"/>
      <c r="QC302" s="347"/>
      <c r="QD302" s="348"/>
      <c r="QE302" s="349"/>
      <c r="QF302" s="350"/>
      <c r="QG302" s="346"/>
      <c r="QI302" s="347"/>
      <c r="QJ302" s="348"/>
      <c r="QK302" s="349"/>
      <c r="QL302" s="350"/>
      <c r="QM302" s="346"/>
      <c r="QO302" s="347"/>
      <c r="QP302" s="348"/>
      <c r="QQ302" s="349"/>
      <c r="QR302" s="350"/>
      <c r="QS302" s="346"/>
      <c r="QU302" s="347"/>
      <c r="QV302" s="348"/>
      <c r="QW302" s="349"/>
      <c r="QX302" s="350"/>
      <c r="QY302" s="346"/>
      <c r="RA302" s="347"/>
      <c r="RB302" s="348"/>
      <c r="RC302" s="349"/>
      <c r="RD302" s="350"/>
      <c r="RE302" s="346"/>
      <c r="RG302" s="347"/>
      <c r="RH302" s="348"/>
      <c r="RI302" s="349"/>
      <c r="RJ302" s="350"/>
      <c r="RK302" s="346"/>
      <c r="RM302" s="347"/>
      <c r="RN302" s="348"/>
      <c r="RO302" s="349"/>
      <c r="RP302" s="350"/>
      <c r="RQ302" s="346"/>
      <c r="RS302" s="347"/>
      <c r="RT302" s="348"/>
      <c r="RU302" s="349"/>
      <c r="RV302" s="350"/>
      <c r="RW302" s="346"/>
      <c r="RY302" s="347"/>
      <c r="RZ302" s="348"/>
      <c r="SA302" s="349"/>
      <c r="SB302" s="350"/>
      <c r="SC302" s="346"/>
      <c r="SE302" s="347"/>
      <c r="SF302" s="348"/>
      <c r="SG302" s="349"/>
      <c r="SH302" s="350"/>
      <c r="SI302" s="346"/>
      <c r="SK302" s="347"/>
      <c r="SL302" s="348"/>
      <c r="SM302" s="349"/>
      <c r="SN302" s="350"/>
      <c r="SO302" s="346"/>
      <c r="SQ302" s="347"/>
      <c r="SR302" s="348"/>
      <c r="SS302" s="349"/>
      <c r="ST302" s="350"/>
      <c r="SU302" s="346"/>
      <c r="SW302" s="347"/>
      <c r="SX302" s="348"/>
      <c r="SY302" s="349"/>
      <c r="SZ302" s="350"/>
      <c r="TA302" s="346"/>
      <c r="TC302" s="347"/>
      <c r="TD302" s="348"/>
      <c r="TE302" s="349"/>
      <c r="TF302" s="350"/>
      <c r="TG302" s="346"/>
      <c r="TI302" s="347"/>
      <c r="TJ302" s="348"/>
      <c r="TK302" s="349"/>
      <c r="TL302" s="350"/>
      <c r="TM302" s="346"/>
      <c r="TO302" s="347"/>
      <c r="TP302" s="348"/>
      <c r="TQ302" s="349"/>
      <c r="TR302" s="350"/>
      <c r="TS302" s="346"/>
      <c r="TU302" s="347"/>
      <c r="TV302" s="348"/>
      <c r="TW302" s="349"/>
      <c r="TX302" s="350"/>
      <c r="TY302" s="346"/>
      <c r="UA302" s="347"/>
      <c r="UB302" s="348"/>
      <c r="UC302" s="349"/>
      <c r="UD302" s="350"/>
      <c r="UE302" s="346"/>
      <c r="UG302" s="347"/>
      <c r="UH302" s="348"/>
      <c r="UI302" s="349"/>
      <c r="UJ302" s="350"/>
      <c r="UK302" s="346"/>
      <c r="UM302" s="347"/>
      <c r="UN302" s="348"/>
      <c r="UO302" s="349"/>
      <c r="UP302" s="350"/>
      <c r="UQ302" s="346"/>
      <c r="US302" s="347"/>
      <c r="UT302" s="348"/>
      <c r="UU302" s="349"/>
      <c r="UV302" s="350"/>
      <c r="UW302" s="346"/>
      <c r="UY302" s="347"/>
      <c r="UZ302" s="348"/>
      <c r="VA302" s="349"/>
      <c r="VB302" s="350"/>
      <c r="VC302" s="346"/>
      <c r="VE302" s="347"/>
      <c r="VF302" s="348"/>
      <c r="VG302" s="349"/>
      <c r="VH302" s="350"/>
      <c r="VI302" s="346"/>
      <c r="VK302" s="347"/>
      <c r="VL302" s="348"/>
      <c r="VM302" s="349"/>
      <c r="VN302" s="350"/>
      <c r="VO302" s="346"/>
      <c r="VQ302" s="347"/>
      <c r="VR302" s="348"/>
      <c r="VS302" s="349"/>
      <c r="VT302" s="350"/>
      <c r="VU302" s="346"/>
      <c r="VW302" s="347"/>
      <c r="VX302" s="348"/>
      <c r="VY302" s="349"/>
      <c r="VZ302" s="350"/>
      <c r="WA302" s="346"/>
      <c r="WC302" s="347"/>
      <c r="WD302" s="348"/>
      <c r="WE302" s="349"/>
      <c r="WF302" s="350"/>
      <c r="WG302" s="346"/>
      <c r="WI302" s="347"/>
      <c r="WJ302" s="348"/>
      <c r="WK302" s="349"/>
      <c r="WL302" s="350"/>
      <c r="WM302" s="346"/>
      <c r="WO302" s="347"/>
      <c r="WP302" s="348"/>
      <c r="WQ302" s="349"/>
      <c r="WR302" s="350"/>
      <c r="WS302" s="346"/>
      <c r="WU302" s="347"/>
      <c r="WV302" s="348"/>
      <c r="WW302" s="349"/>
      <c r="WX302" s="350"/>
      <c r="WY302" s="346"/>
      <c r="XA302" s="347"/>
      <c r="XB302" s="348"/>
      <c r="XC302" s="349"/>
      <c r="XD302" s="350"/>
      <c r="XE302" s="346"/>
      <c r="XG302" s="347"/>
      <c r="XH302" s="348"/>
      <c r="XI302" s="349"/>
      <c r="XJ302" s="350"/>
      <c r="XK302" s="346"/>
      <c r="XM302" s="347"/>
      <c r="XN302" s="348"/>
      <c r="XO302" s="349"/>
      <c r="XP302" s="350"/>
      <c r="XQ302" s="346"/>
      <c r="XS302" s="347"/>
      <c r="XT302" s="348"/>
      <c r="XU302" s="349"/>
      <c r="XV302" s="350"/>
      <c r="XW302" s="346"/>
      <c r="XY302" s="347"/>
      <c r="XZ302" s="348"/>
      <c r="YA302" s="349"/>
      <c r="YB302" s="350"/>
      <c r="YC302" s="346"/>
      <c r="YE302" s="347"/>
      <c r="YF302" s="348"/>
      <c r="YG302" s="349"/>
      <c r="YH302" s="350"/>
      <c r="YI302" s="346"/>
      <c r="YK302" s="347"/>
      <c r="YL302" s="348"/>
      <c r="YM302" s="349"/>
      <c r="YN302" s="350"/>
      <c r="YO302" s="346"/>
      <c r="YQ302" s="347"/>
      <c r="YR302" s="348"/>
      <c r="YS302" s="349"/>
      <c r="YT302" s="350"/>
      <c r="YU302" s="346"/>
      <c r="YW302" s="347"/>
      <c r="YX302" s="348"/>
      <c r="YY302" s="349"/>
      <c r="YZ302" s="350"/>
      <c r="ZA302" s="346"/>
      <c r="ZC302" s="347"/>
      <c r="ZD302" s="348"/>
      <c r="ZE302" s="349"/>
      <c r="ZF302" s="350"/>
      <c r="ZG302" s="346"/>
      <c r="ZI302" s="347"/>
      <c r="ZJ302" s="348"/>
      <c r="ZK302" s="349"/>
      <c r="ZL302" s="350"/>
      <c r="ZM302" s="346"/>
      <c r="ZO302" s="347"/>
      <c r="ZP302" s="348"/>
      <c r="ZQ302" s="349"/>
      <c r="ZR302" s="350"/>
      <c r="ZS302" s="346"/>
      <c r="ZU302" s="347"/>
      <c r="ZV302" s="348"/>
      <c r="ZW302" s="349"/>
      <c r="ZX302" s="350"/>
      <c r="ZY302" s="346"/>
      <c r="AAA302" s="347"/>
      <c r="AAB302" s="348"/>
      <c r="AAC302" s="349"/>
      <c r="AAD302" s="350"/>
      <c r="AAE302" s="346"/>
      <c r="AAG302" s="347"/>
      <c r="AAH302" s="348"/>
      <c r="AAI302" s="349"/>
      <c r="AAJ302" s="350"/>
      <c r="AAK302" s="346"/>
      <c r="AAM302" s="347"/>
      <c r="AAN302" s="348"/>
      <c r="AAO302" s="349"/>
      <c r="AAP302" s="350"/>
      <c r="AAQ302" s="346"/>
      <c r="AAS302" s="347"/>
      <c r="AAT302" s="348"/>
      <c r="AAU302" s="349"/>
      <c r="AAV302" s="350"/>
      <c r="AAW302" s="346"/>
      <c r="AAY302" s="347"/>
      <c r="AAZ302" s="348"/>
      <c r="ABA302" s="349"/>
      <c r="ABB302" s="350"/>
      <c r="ABC302" s="346"/>
      <c r="ABE302" s="347"/>
      <c r="ABF302" s="348"/>
      <c r="ABG302" s="349"/>
      <c r="ABH302" s="350"/>
      <c r="ABI302" s="346"/>
      <c r="ABK302" s="347"/>
      <c r="ABL302" s="348"/>
      <c r="ABM302" s="349"/>
      <c r="ABN302" s="350"/>
      <c r="ABO302" s="346"/>
      <c r="ABQ302" s="347"/>
      <c r="ABR302" s="348"/>
      <c r="ABS302" s="349"/>
      <c r="ABT302" s="350"/>
      <c r="ABU302" s="346"/>
      <c r="ABW302" s="347"/>
      <c r="ABX302" s="348"/>
      <c r="ABY302" s="349"/>
      <c r="ABZ302" s="350"/>
      <c r="ACA302" s="346"/>
      <c r="ACC302" s="347"/>
      <c r="ACD302" s="348"/>
      <c r="ACE302" s="349"/>
      <c r="ACF302" s="350"/>
      <c r="ACG302" s="346"/>
      <c r="ACI302" s="347"/>
      <c r="ACJ302" s="348"/>
      <c r="ACK302" s="349"/>
      <c r="ACL302" s="350"/>
      <c r="ACM302" s="346"/>
      <c r="ACO302" s="347"/>
      <c r="ACP302" s="348"/>
      <c r="ACQ302" s="349"/>
      <c r="ACR302" s="350"/>
      <c r="ACS302" s="346"/>
      <c r="ACU302" s="347"/>
      <c r="ACV302" s="348"/>
      <c r="ACW302" s="349"/>
      <c r="ACX302" s="350"/>
      <c r="ACY302" s="346"/>
      <c r="ADA302" s="347"/>
      <c r="ADB302" s="348"/>
      <c r="ADC302" s="349"/>
      <c r="ADD302" s="350"/>
      <c r="ADE302" s="346"/>
      <c r="ADG302" s="347"/>
      <c r="ADH302" s="348"/>
      <c r="ADI302" s="349"/>
      <c r="ADJ302" s="350"/>
      <c r="ADK302" s="346"/>
      <c r="ADM302" s="347"/>
      <c r="ADN302" s="348"/>
      <c r="ADO302" s="349"/>
      <c r="ADP302" s="350"/>
      <c r="ADQ302" s="346"/>
      <c r="ADS302" s="347"/>
      <c r="ADT302" s="348"/>
      <c r="ADU302" s="349"/>
      <c r="ADV302" s="350"/>
      <c r="ADW302" s="346"/>
      <c r="ADY302" s="347"/>
      <c r="ADZ302" s="348"/>
      <c r="AEA302" s="349"/>
      <c r="AEB302" s="350"/>
      <c r="AEC302" s="346"/>
      <c r="AEE302" s="347"/>
      <c r="AEF302" s="348"/>
      <c r="AEG302" s="349"/>
      <c r="AEH302" s="350"/>
      <c r="AEI302" s="346"/>
      <c r="AEK302" s="347"/>
      <c r="AEL302" s="348"/>
      <c r="AEM302" s="349"/>
      <c r="AEN302" s="350"/>
      <c r="AEO302" s="346"/>
      <c r="AEQ302" s="347"/>
      <c r="AER302" s="348"/>
      <c r="AES302" s="349"/>
      <c r="AET302" s="350"/>
      <c r="AEU302" s="346"/>
      <c r="AEW302" s="347"/>
      <c r="AEX302" s="348"/>
      <c r="AEY302" s="349"/>
      <c r="AEZ302" s="350"/>
      <c r="AFA302" s="346"/>
      <c r="AFC302" s="347"/>
      <c r="AFD302" s="348"/>
      <c r="AFE302" s="349"/>
      <c r="AFF302" s="350"/>
      <c r="AFG302" s="346"/>
      <c r="AFI302" s="347"/>
      <c r="AFJ302" s="348"/>
      <c r="AFK302" s="349"/>
      <c r="AFL302" s="350"/>
      <c r="AFM302" s="346"/>
      <c r="AFO302" s="347"/>
      <c r="AFP302" s="348"/>
      <c r="AFQ302" s="349"/>
      <c r="AFR302" s="350"/>
      <c r="AFS302" s="346"/>
      <c r="AFU302" s="347"/>
      <c r="AFV302" s="348"/>
      <c r="AFW302" s="349"/>
      <c r="AFX302" s="350"/>
      <c r="AFY302" s="346"/>
      <c r="AGA302" s="347"/>
      <c r="AGB302" s="348"/>
      <c r="AGC302" s="349"/>
      <c r="AGD302" s="350"/>
      <c r="AGE302" s="346"/>
      <c r="AGG302" s="347"/>
      <c r="AGH302" s="348"/>
      <c r="AGI302" s="349"/>
      <c r="AGJ302" s="350"/>
      <c r="AGK302" s="346"/>
      <c r="AGM302" s="347"/>
      <c r="AGN302" s="348"/>
      <c r="AGO302" s="349"/>
      <c r="AGP302" s="350"/>
      <c r="AGQ302" s="346"/>
      <c r="AGS302" s="347"/>
      <c r="AGT302" s="348"/>
      <c r="AGU302" s="349"/>
      <c r="AGV302" s="350"/>
      <c r="AGW302" s="346"/>
      <c r="AGY302" s="347"/>
      <c r="AGZ302" s="348"/>
      <c r="AHA302" s="349"/>
      <c r="AHB302" s="350"/>
      <c r="AHC302" s="346"/>
      <c r="AHE302" s="347"/>
      <c r="AHF302" s="348"/>
      <c r="AHG302" s="349"/>
      <c r="AHH302" s="350"/>
      <c r="AHI302" s="346"/>
      <c r="AHK302" s="347"/>
      <c r="AHL302" s="348"/>
      <c r="AHM302" s="349"/>
      <c r="AHN302" s="350"/>
      <c r="AHO302" s="346"/>
      <c r="AHQ302" s="347"/>
      <c r="AHR302" s="348"/>
      <c r="AHS302" s="349"/>
      <c r="AHT302" s="350"/>
      <c r="AHU302" s="346"/>
      <c r="AHW302" s="347"/>
      <c r="AHX302" s="348"/>
      <c r="AHY302" s="349"/>
      <c r="AHZ302" s="350"/>
      <c r="AIA302" s="346"/>
      <c r="AIC302" s="347"/>
      <c r="AID302" s="348"/>
      <c r="AIE302" s="349"/>
      <c r="AIF302" s="350"/>
      <c r="AIG302" s="346"/>
      <c r="AII302" s="347"/>
      <c r="AIJ302" s="348"/>
      <c r="AIK302" s="349"/>
      <c r="AIL302" s="350"/>
      <c r="AIM302" s="346"/>
      <c r="AIO302" s="347"/>
      <c r="AIP302" s="348"/>
      <c r="AIQ302" s="349"/>
      <c r="AIR302" s="350"/>
      <c r="AIS302" s="346"/>
      <c r="AIU302" s="347"/>
      <c r="AIV302" s="348"/>
      <c r="AIW302" s="349"/>
      <c r="AIX302" s="350"/>
      <c r="AIY302" s="346"/>
      <c r="AJA302" s="347"/>
      <c r="AJB302" s="348"/>
      <c r="AJC302" s="349"/>
      <c r="AJD302" s="350"/>
      <c r="AJE302" s="346"/>
      <c r="AJG302" s="347"/>
      <c r="AJH302" s="348"/>
      <c r="AJI302" s="349"/>
      <c r="AJJ302" s="350"/>
      <c r="AJK302" s="346"/>
      <c r="AJM302" s="347"/>
      <c r="AJN302" s="348"/>
      <c r="AJO302" s="349"/>
      <c r="AJP302" s="350"/>
      <c r="AJQ302" s="346"/>
      <c r="AJS302" s="347"/>
      <c r="AJT302" s="348"/>
      <c r="AJU302" s="349"/>
      <c r="AJV302" s="350"/>
      <c r="AJW302" s="346"/>
      <c r="AJY302" s="347"/>
      <c r="AJZ302" s="348"/>
      <c r="AKA302" s="349"/>
      <c r="AKB302" s="350"/>
      <c r="AKC302" s="346"/>
      <c r="AKE302" s="347"/>
      <c r="AKF302" s="348"/>
      <c r="AKG302" s="349"/>
      <c r="AKH302" s="350"/>
      <c r="AKI302" s="346"/>
      <c r="AKK302" s="347"/>
      <c r="AKL302" s="348"/>
      <c r="AKM302" s="349"/>
      <c r="AKN302" s="350"/>
      <c r="AKO302" s="346"/>
      <c r="AKQ302" s="347"/>
      <c r="AKR302" s="348"/>
      <c r="AKS302" s="349"/>
      <c r="AKT302" s="350"/>
      <c r="AKU302" s="346"/>
      <c r="AKW302" s="347"/>
      <c r="AKX302" s="348"/>
      <c r="AKY302" s="349"/>
      <c r="AKZ302" s="350"/>
      <c r="ALA302" s="346"/>
      <c r="ALC302" s="347"/>
      <c r="ALD302" s="348"/>
      <c r="ALE302" s="349"/>
      <c r="ALF302" s="350"/>
      <c r="ALG302" s="346"/>
      <c r="ALI302" s="347"/>
      <c r="ALJ302" s="348"/>
      <c r="ALK302" s="349"/>
      <c r="ALL302" s="350"/>
      <c r="ALM302" s="346"/>
      <c r="ALO302" s="347"/>
      <c r="ALP302" s="348"/>
      <c r="ALQ302" s="349"/>
      <c r="ALR302" s="350"/>
      <c r="ALS302" s="346"/>
      <c r="ALU302" s="347"/>
      <c r="ALV302" s="348"/>
      <c r="ALW302" s="349"/>
      <c r="ALX302" s="350"/>
      <c r="ALY302" s="346"/>
      <c r="AMA302" s="347"/>
      <c r="AMB302" s="348"/>
      <c r="AMC302" s="349"/>
      <c r="AMD302" s="350"/>
      <c r="AME302" s="346"/>
      <c r="AMG302" s="347"/>
      <c r="AMH302" s="348"/>
      <c r="AMI302" s="349"/>
      <c r="AMJ302" s="350"/>
      <c r="AMK302" s="346"/>
      <c r="AMM302" s="347"/>
      <c r="AMN302" s="348"/>
      <c r="AMO302" s="349"/>
      <c r="AMP302" s="350"/>
      <c r="AMQ302" s="346"/>
      <c r="AMS302" s="347"/>
      <c r="AMT302" s="348"/>
      <c r="AMU302" s="349"/>
      <c r="AMV302" s="350"/>
      <c r="AMW302" s="346"/>
      <c r="AMY302" s="347"/>
      <c r="AMZ302" s="348"/>
      <c r="ANA302" s="349"/>
      <c r="ANB302" s="350"/>
      <c r="ANC302" s="346"/>
      <c r="ANE302" s="347"/>
      <c r="ANF302" s="348"/>
      <c r="ANG302" s="349"/>
      <c r="ANH302" s="350"/>
      <c r="ANI302" s="346"/>
      <c r="ANK302" s="347"/>
      <c r="ANL302" s="348"/>
      <c r="ANM302" s="349"/>
      <c r="ANN302" s="350"/>
      <c r="ANO302" s="346"/>
      <c r="ANQ302" s="347"/>
      <c r="ANR302" s="348"/>
      <c r="ANS302" s="349"/>
      <c r="ANT302" s="350"/>
      <c r="ANU302" s="346"/>
      <c r="ANW302" s="347"/>
      <c r="ANX302" s="348"/>
      <c r="ANY302" s="349"/>
      <c r="ANZ302" s="350"/>
      <c r="AOA302" s="346"/>
      <c r="AOC302" s="347"/>
      <c r="AOD302" s="348"/>
      <c r="AOE302" s="349"/>
      <c r="AOF302" s="350"/>
      <c r="AOG302" s="346"/>
      <c r="AOI302" s="347"/>
      <c r="AOJ302" s="348"/>
      <c r="AOK302" s="349"/>
      <c r="AOL302" s="350"/>
      <c r="AOM302" s="346"/>
      <c r="AOO302" s="347"/>
      <c r="AOP302" s="348"/>
      <c r="AOQ302" s="349"/>
      <c r="AOR302" s="350"/>
      <c r="AOS302" s="346"/>
      <c r="AOU302" s="347"/>
      <c r="AOV302" s="348"/>
      <c r="AOW302" s="349"/>
      <c r="AOX302" s="350"/>
      <c r="AOY302" s="346"/>
      <c r="APA302" s="347"/>
      <c r="APB302" s="348"/>
      <c r="APC302" s="349"/>
      <c r="APD302" s="350"/>
      <c r="APE302" s="346"/>
      <c r="APG302" s="347"/>
      <c r="APH302" s="348"/>
      <c r="API302" s="349"/>
      <c r="APJ302" s="350"/>
      <c r="APK302" s="346"/>
      <c r="APM302" s="347"/>
      <c r="APN302" s="348"/>
      <c r="APO302" s="349"/>
      <c r="APP302" s="350"/>
      <c r="APQ302" s="346"/>
      <c r="APS302" s="347"/>
      <c r="APT302" s="348"/>
      <c r="APU302" s="349"/>
      <c r="APV302" s="350"/>
      <c r="APW302" s="346"/>
      <c r="APY302" s="347"/>
      <c r="APZ302" s="348"/>
      <c r="AQA302" s="349"/>
      <c r="AQB302" s="350"/>
      <c r="AQC302" s="346"/>
      <c r="AQE302" s="347"/>
      <c r="AQF302" s="348"/>
      <c r="AQG302" s="349"/>
      <c r="AQH302" s="350"/>
      <c r="AQI302" s="346"/>
      <c r="AQK302" s="347"/>
      <c r="AQL302" s="348"/>
      <c r="AQM302" s="349"/>
      <c r="AQN302" s="350"/>
      <c r="AQO302" s="346"/>
      <c r="AQQ302" s="347"/>
      <c r="AQR302" s="348"/>
      <c r="AQS302" s="349"/>
      <c r="AQT302" s="350"/>
      <c r="AQU302" s="346"/>
      <c r="AQW302" s="347"/>
      <c r="AQX302" s="348"/>
      <c r="AQY302" s="349"/>
      <c r="AQZ302" s="350"/>
      <c r="ARA302" s="346"/>
      <c r="ARC302" s="347"/>
      <c r="ARD302" s="348"/>
      <c r="ARE302" s="349"/>
      <c r="ARF302" s="350"/>
      <c r="ARG302" s="346"/>
      <c r="ARI302" s="347"/>
      <c r="ARJ302" s="348"/>
      <c r="ARK302" s="349"/>
      <c r="ARL302" s="350"/>
      <c r="ARM302" s="346"/>
      <c r="ARO302" s="347"/>
      <c r="ARP302" s="348"/>
      <c r="ARQ302" s="349"/>
      <c r="ARR302" s="350"/>
      <c r="ARS302" s="346"/>
      <c r="ARU302" s="347"/>
      <c r="ARV302" s="348"/>
      <c r="ARW302" s="349"/>
      <c r="ARX302" s="350"/>
      <c r="ARY302" s="346"/>
      <c r="ASA302" s="347"/>
      <c r="ASB302" s="348"/>
      <c r="ASC302" s="349"/>
      <c r="ASD302" s="350"/>
      <c r="ASE302" s="346"/>
      <c r="ASG302" s="347"/>
      <c r="ASH302" s="348"/>
      <c r="ASI302" s="349"/>
      <c r="ASJ302" s="350"/>
      <c r="ASK302" s="346"/>
      <c r="ASM302" s="347"/>
      <c r="ASN302" s="348"/>
      <c r="ASO302" s="349"/>
      <c r="ASP302" s="350"/>
      <c r="ASQ302" s="346"/>
      <c r="ASS302" s="347"/>
      <c r="AST302" s="348"/>
      <c r="ASU302" s="349"/>
      <c r="ASV302" s="350"/>
      <c r="ASW302" s="346"/>
      <c r="ASY302" s="347"/>
      <c r="ASZ302" s="348"/>
      <c r="ATA302" s="349"/>
      <c r="ATB302" s="350"/>
      <c r="ATC302" s="346"/>
      <c r="ATE302" s="347"/>
      <c r="ATF302" s="348"/>
      <c r="ATG302" s="349"/>
      <c r="ATH302" s="350"/>
      <c r="ATI302" s="346"/>
      <c r="ATK302" s="347"/>
      <c r="ATL302" s="348"/>
      <c r="ATM302" s="349"/>
      <c r="ATN302" s="350"/>
      <c r="ATO302" s="346"/>
      <c r="ATQ302" s="347"/>
      <c r="ATR302" s="348"/>
      <c r="ATS302" s="349"/>
      <c r="ATT302" s="350"/>
      <c r="ATU302" s="346"/>
      <c r="ATW302" s="347"/>
      <c r="ATX302" s="348"/>
      <c r="ATY302" s="349"/>
      <c r="ATZ302" s="350"/>
      <c r="AUA302" s="346"/>
      <c r="AUC302" s="347"/>
      <c r="AUD302" s="348"/>
      <c r="AUE302" s="349"/>
      <c r="AUF302" s="350"/>
      <c r="AUG302" s="346"/>
      <c r="AUI302" s="347"/>
      <c r="AUJ302" s="348"/>
      <c r="AUK302" s="349"/>
      <c r="AUL302" s="350"/>
      <c r="AUM302" s="346"/>
      <c r="AUO302" s="347"/>
      <c r="AUP302" s="348"/>
      <c r="AUQ302" s="349"/>
      <c r="AUR302" s="350"/>
      <c r="AUS302" s="346"/>
      <c r="AUU302" s="347"/>
      <c r="AUV302" s="348"/>
      <c r="AUW302" s="349"/>
      <c r="AUX302" s="350"/>
      <c r="AUY302" s="346"/>
      <c r="AVA302" s="347"/>
      <c r="AVB302" s="348"/>
      <c r="AVC302" s="349"/>
      <c r="AVD302" s="350"/>
      <c r="AVE302" s="346"/>
      <c r="AVG302" s="347"/>
      <c r="AVH302" s="348"/>
      <c r="AVI302" s="349"/>
      <c r="AVJ302" s="350"/>
      <c r="AVK302" s="346"/>
      <c r="AVM302" s="347"/>
      <c r="AVN302" s="348"/>
      <c r="AVO302" s="349"/>
      <c r="AVP302" s="350"/>
      <c r="AVQ302" s="346"/>
      <c r="AVS302" s="347"/>
      <c r="AVT302" s="348"/>
      <c r="AVU302" s="349"/>
      <c r="AVV302" s="350"/>
      <c r="AVW302" s="346"/>
      <c r="AVY302" s="347"/>
      <c r="AVZ302" s="348"/>
      <c r="AWA302" s="349"/>
      <c r="AWB302" s="350"/>
      <c r="AWC302" s="346"/>
      <c r="AWE302" s="347"/>
      <c r="AWF302" s="348"/>
      <c r="AWG302" s="349"/>
      <c r="AWH302" s="350"/>
      <c r="AWI302" s="346"/>
      <c r="AWK302" s="347"/>
      <c r="AWL302" s="348"/>
      <c r="AWM302" s="349"/>
      <c r="AWN302" s="350"/>
      <c r="AWO302" s="346"/>
      <c r="AWQ302" s="347"/>
      <c r="AWR302" s="348"/>
      <c r="AWS302" s="349"/>
      <c r="AWT302" s="350"/>
      <c r="AWU302" s="346"/>
      <c r="AWW302" s="347"/>
      <c r="AWX302" s="348"/>
      <c r="AWY302" s="349"/>
      <c r="AWZ302" s="350"/>
      <c r="AXA302" s="346"/>
      <c r="AXC302" s="347"/>
      <c r="AXD302" s="348"/>
      <c r="AXE302" s="349"/>
      <c r="AXF302" s="350"/>
      <c r="AXG302" s="346"/>
      <c r="AXI302" s="347"/>
      <c r="AXJ302" s="348"/>
      <c r="AXK302" s="349"/>
      <c r="AXL302" s="350"/>
      <c r="AXM302" s="346"/>
      <c r="AXO302" s="347"/>
      <c r="AXP302" s="348"/>
      <c r="AXQ302" s="349"/>
      <c r="AXR302" s="350"/>
      <c r="AXS302" s="346"/>
      <c r="AXU302" s="347"/>
      <c r="AXV302" s="348"/>
      <c r="AXW302" s="349"/>
      <c r="AXX302" s="350"/>
      <c r="AXY302" s="346"/>
      <c r="AYA302" s="347"/>
      <c r="AYB302" s="348"/>
      <c r="AYC302" s="349"/>
      <c r="AYD302" s="350"/>
      <c r="AYE302" s="346"/>
      <c r="AYG302" s="347"/>
      <c r="AYH302" s="348"/>
      <c r="AYI302" s="349"/>
      <c r="AYJ302" s="350"/>
      <c r="AYK302" s="346"/>
      <c r="AYM302" s="347"/>
      <c r="AYN302" s="348"/>
      <c r="AYO302" s="349"/>
      <c r="AYP302" s="350"/>
      <c r="AYQ302" s="346"/>
      <c r="AYS302" s="347"/>
      <c r="AYT302" s="348"/>
      <c r="AYU302" s="349"/>
      <c r="AYV302" s="350"/>
      <c r="AYW302" s="346"/>
      <c r="AYY302" s="347"/>
      <c r="AYZ302" s="348"/>
      <c r="AZA302" s="349"/>
      <c r="AZB302" s="350"/>
      <c r="AZC302" s="346"/>
      <c r="AZE302" s="347"/>
      <c r="AZF302" s="348"/>
      <c r="AZG302" s="349"/>
      <c r="AZH302" s="350"/>
      <c r="AZI302" s="346"/>
      <c r="AZK302" s="347"/>
      <c r="AZL302" s="348"/>
      <c r="AZM302" s="349"/>
      <c r="AZN302" s="350"/>
      <c r="AZO302" s="346"/>
      <c r="AZQ302" s="347"/>
      <c r="AZR302" s="348"/>
      <c r="AZS302" s="349"/>
      <c r="AZT302" s="350"/>
      <c r="AZU302" s="346"/>
      <c r="AZW302" s="347"/>
      <c r="AZX302" s="348"/>
      <c r="AZY302" s="349"/>
      <c r="AZZ302" s="350"/>
      <c r="BAA302" s="346"/>
      <c r="BAC302" s="347"/>
      <c r="BAD302" s="348"/>
      <c r="BAE302" s="349"/>
      <c r="BAF302" s="350"/>
      <c r="BAG302" s="346"/>
      <c r="BAI302" s="347"/>
      <c r="BAJ302" s="348"/>
      <c r="BAK302" s="349"/>
      <c r="BAL302" s="350"/>
      <c r="BAM302" s="346"/>
      <c r="BAO302" s="347"/>
      <c r="BAP302" s="348"/>
      <c r="BAQ302" s="349"/>
      <c r="BAR302" s="350"/>
      <c r="BAS302" s="346"/>
      <c r="BAU302" s="347"/>
      <c r="BAV302" s="348"/>
      <c r="BAW302" s="349"/>
      <c r="BAX302" s="350"/>
      <c r="BAY302" s="346"/>
      <c r="BBA302" s="347"/>
      <c r="BBB302" s="348"/>
      <c r="BBC302" s="349"/>
      <c r="BBD302" s="350"/>
      <c r="BBE302" s="346"/>
      <c r="BBG302" s="347"/>
      <c r="BBH302" s="348"/>
      <c r="BBI302" s="349"/>
      <c r="BBJ302" s="350"/>
      <c r="BBK302" s="346"/>
      <c r="BBM302" s="347"/>
      <c r="BBN302" s="348"/>
      <c r="BBO302" s="349"/>
      <c r="BBP302" s="350"/>
      <c r="BBQ302" s="346"/>
      <c r="BBS302" s="347"/>
      <c r="BBT302" s="348"/>
      <c r="BBU302" s="349"/>
      <c r="BBV302" s="350"/>
      <c r="BBW302" s="346"/>
      <c r="BBY302" s="347"/>
      <c r="BBZ302" s="348"/>
      <c r="BCA302" s="349"/>
      <c r="BCB302" s="350"/>
      <c r="BCC302" s="346"/>
      <c r="BCE302" s="347"/>
      <c r="BCF302" s="348"/>
      <c r="BCG302" s="349"/>
      <c r="BCH302" s="350"/>
      <c r="BCI302" s="346"/>
      <c r="BCK302" s="347"/>
      <c r="BCL302" s="348"/>
      <c r="BCM302" s="349"/>
      <c r="BCN302" s="350"/>
      <c r="BCO302" s="346"/>
      <c r="BCQ302" s="347"/>
      <c r="BCR302" s="348"/>
      <c r="BCS302" s="349"/>
      <c r="BCT302" s="350"/>
      <c r="BCU302" s="346"/>
      <c r="BCW302" s="347"/>
      <c r="BCX302" s="348"/>
      <c r="BCY302" s="349"/>
      <c r="BCZ302" s="350"/>
      <c r="BDA302" s="346"/>
      <c r="BDC302" s="347"/>
      <c r="BDD302" s="348"/>
      <c r="BDE302" s="349"/>
      <c r="BDF302" s="350"/>
      <c r="BDG302" s="346"/>
      <c r="BDI302" s="347"/>
      <c r="BDJ302" s="348"/>
      <c r="BDK302" s="349"/>
      <c r="BDL302" s="350"/>
      <c r="BDM302" s="346"/>
      <c r="BDO302" s="347"/>
      <c r="BDP302" s="348"/>
      <c r="BDQ302" s="349"/>
      <c r="BDR302" s="350"/>
      <c r="BDS302" s="346"/>
      <c r="BDU302" s="347"/>
      <c r="BDV302" s="348"/>
      <c r="BDW302" s="349"/>
      <c r="BDX302" s="350"/>
      <c r="BDY302" s="346"/>
      <c r="BEA302" s="347"/>
      <c r="BEB302" s="348"/>
      <c r="BEC302" s="349"/>
      <c r="BED302" s="350"/>
      <c r="BEE302" s="346"/>
      <c r="BEG302" s="347"/>
      <c r="BEH302" s="348"/>
      <c r="BEI302" s="349"/>
      <c r="BEJ302" s="350"/>
      <c r="BEK302" s="346"/>
      <c r="BEM302" s="347"/>
      <c r="BEN302" s="348"/>
      <c r="BEO302" s="349"/>
      <c r="BEP302" s="350"/>
      <c r="BEQ302" s="346"/>
      <c r="BES302" s="347"/>
      <c r="BET302" s="348"/>
      <c r="BEU302" s="349"/>
      <c r="BEV302" s="350"/>
      <c r="BEW302" s="346"/>
      <c r="BEY302" s="347"/>
      <c r="BEZ302" s="348"/>
      <c r="BFA302" s="349"/>
      <c r="BFB302" s="350"/>
      <c r="BFC302" s="346"/>
      <c r="BFE302" s="347"/>
      <c r="BFF302" s="348"/>
      <c r="BFG302" s="349"/>
      <c r="BFH302" s="350"/>
      <c r="BFI302" s="346"/>
      <c r="BFK302" s="347"/>
      <c r="BFL302" s="348"/>
      <c r="BFM302" s="349"/>
      <c r="BFN302" s="350"/>
      <c r="BFO302" s="346"/>
      <c r="BFQ302" s="347"/>
      <c r="BFR302" s="348"/>
      <c r="BFS302" s="349"/>
      <c r="BFT302" s="350"/>
      <c r="BFU302" s="346"/>
      <c r="BFW302" s="347"/>
      <c r="BFX302" s="348"/>
      <c r="BFY302" s="349"/>
      <c r="BFZ302" s="350"/>
      <c r="BGA302" s="346"/>
      <c r="BGC302" s="347"/>
      <c r="BGD302" s="348"/>
      <c r="BGE302" s="349"/>
      <c r="BGF302" s="350"/>
      <c r="BGG302" s="346"/>
      <c r="BGI302" s="347"/>
      <c r="BGJ302" s="348"/>
      <c r="BGK302" s="349"/>
      <c r="BGL302" s="350"/>
      <c r="BGM302" s="346"/>
      <c r="BGO302" s="347"/>
      <c r="BGP302" s="348"/>
      <c r="BGQ302" s="349"/>
      <c r="BGR302" s="350"/>
      <c r="BGS302" s="346"/>
      <c r="BGU302" s="347"/>
      <c r="BGV302" s="348"/>
      <c r="BGW302" s="349"/>
      <c r="BGX302" s="350"/>
      <c r="BGY302" s="346"/>
      <c r="BHA302" s="347"/>
      <c r="BHB302" s="348"/>
      <c r="BHC302" s="349"/>
      <c r="BHD302" s="350"/>
      <c r="BHE302" s="346"/>
      <c r="BHG302" s="347"/>
      <c r="BHH302" s="348"/>
      <c r="BHI302" s="349"/>
      <c r="BHJ302" s="350"/>
      <c r="BHK302" s="346"/>
      <c r="BHM302" s="347"/>
      <c r="BHN302" s="348"/>
      <c r="BHO302" s="349"/>
      <c r="BHP302" s="350"/>
      <c r="BHQ302" s="346"/>
      <c r="BHS302" s="347"/>
      <c r="BHT302" s="348"/>
      <c r="BHU302" s="349"/>
      <c r="BHV302" s="350"/>
      <c r="BHW302" s="346"/>
      <c r="BHY302" s="347"/>
      <c r="BHZ302" s="348"/>
      <c r="BIA302" s="349"/>
      <c r="BIB302" s="350"/>
      <c r="BIC302" s="346"/>
      <c r="BIE302" s="347"/>
      <c r="BIF302" s="348"/>
      <c r="BIG302" s="349"/>
      <c r="BIH302" s="350"/>
      <c r="BII302" s="346"/>
      <c r="BIK302" s="347"/>
      <c r="BIL302" s="348"/>
      <c r="BIM302" s="349"/>
      <c r="BIN302" s="350"/>
      <c r="BIO302" s="346"/>
      <c r="BIQ302" s="347"/>
      <c r="BIR302" s="348"/>
      <c r="BIS302" s="349"/>
      <c r="BIT302" s="350"/>
      <c r="BIU302" s="346"/>
      <c r="BIW302" s="347"/>
      <c r="BIX302" s="348"/>
      <c r="BIY302" s="349"/>
      <c r="BIZ302" s="350"/>
      <c r="BJA302" s="346"/>
      <c r="BJC302" s="347"/>
      <c r="BJD302" s="348"/>
      <c r="BJE302" s="349"/>
      <c r="BJF302" s="350"/>
      <c r="BJG302" s="346"/>
      <c r="BJI302" s="347"/>
      <c r="BJJ302" s="348"/>
      <c r="BJK302" s="349"/>
      <c r="BJL302" s="350"/>
      <c r="BJM302" s="346"/>
      <c r="BJO302" s="347"/>
      <c r="BJP302" s="348"/>
      <c r="BJQ302" s="349"/>
      <c r="BJR302" s="350"/>
      <c r="BJS302" s="346"/>
      <c r="BJU302" s="347"/>
      <c r="BJV302" s="348"/>
      <c r="BJW302" s="349"/>
      <c r="BJX302" s="350"/>
      <c r="BJY302" s="346"/>
      <c r="BKA302" s="347"/>
      <c r="BKB302" s="348"/>
      <c r="BKC302" s="349"/>
      <c r="BKD302" s="350"/>
      <c r="BKE302" s="346"/>
      <c r="BKG302" s="347"/>
      <c r="BKH302" s="348"/>
      <c r="BKI302" s="349"/>
      <c r="BKJ302" s="350"/>
      <c r="BKK302" s="346"/>
      <c r="BKM302" s="347"/>
      <c r="BKN302" s="348"/>
      <c r="BKO302" s="349"/>
      <c r="BKP302" s="350"/>
      <c r="BKQ302" s="346"/>
      <c r="BKS302" s="347"/>
      <c r="BKT302" s="348"/>
      <c r="BKU302" s="349"/>
      <c r="BKV302" s="350"/>
      <c r="BKW302" s="346"/>
      <c r="BKY302" s="347"/>
      <c r="BKZ302" s="348"/>
      <c r="BLA302" s="349"/>
      <c r="BLB302" s="350"/>
      <c r="BLC302" s="346"/>
      <c r="BLE302" s="347"/>
      <c r="BLF302" s="348"/>
      <c r="BLG302" s="349"/>
      <c r="BLH302" s="350"/>
      <c r="BLI302" s="346"/>
      <c r="BLK302" s="347"/>
      <c r="BLL302" s="348"/>
      <c r="BLM302" s="349"/>
      <c r="BLN302" s="350"/>
      <c r="BLO302" s="346"/>
      <c r="BLQ302" s="347"/>
      <c r="BLR302" s="348"/>
      <c r="BLS302" s="349"/>
      <c r="BLT302" s="350"/>
      <c r="BLU302" s="346"/>
      <c r="BLW302" s="347"/>
      <c r="BLX302" s="348"/>
      <c r="BLY302" s="349"/>
      <c r="BLZ302" s="350"/>
      <c r="BMA302" s="346"/>
      <c r="BMC302" s="347"/>
      <c r="BMD302" s="348"/>
      <c r="BME302" s="349"/>
      <c r="BMF302" s="350"/>
      <c r="BMG302" s="346"/>
      <c r="BMI302" s="347"/>
      <c r="BMJ302" s="348"/>
      <c r="BMK302" s="349"/>
      <c r="BML302" s="350"/>
      <c r="BMM302" s="346"/>
      <c r="BMO302" s="347"/>
      <c r="BMP302" s="348"/>
      <c r="BMQ302" s="349"/>
      <c r="BMR302" s="350"/>
      <c r="BMS302" s="346"/>
      <c r="BMU302" s="347"/>
      <c r="BMV302" s="348"/>
      <c r="BMW302" s="349"/>
      <c r="BMX302" s="350"/>
      <c r="BMY302" s="346"/>
      <c r="BNA302" s="347"/>
      <c r="BNB302" s="348"/>
      <c r="BNC302" s="349"/>
      <c r="BND302" s="350"/>
      <c r="BNE302" s="346"/>
      <c r="BNG302" s="347"/>
      <c r="BNH302" s="348"/>
      <c r="BNI302" s="349"/>
      <c r="BNJ302" s="350"/>
      <c r="BNK302" s="346"/>
      <c r="BNM302" s="347"/>
      <c r="BNN302" s="348"/>
      <c r="BNO302" s="349"/>
      <c r="BNP302" s="350"/>
      <c r="BNQ302" s="346"/>
      <c r="BNS302" s="347"/>
      <c r="BNT302" s="348"/>
      <c r="BNU302" s="349"/>
      <c r="BNV302" s="350"/>
      <c r="BNW302" s="346"/>
      <c r="BNY302" s="347"/>
      <c r="BNZ302" s="348"/>
      <c r="BOA302" s="349"/>
      <c r="BOB302" s="350"/>
      <c r="BOC302" s="346"/>
      <c r="BOE302" s="347"/>
      <c r="BOF302" s="348"/>
      <c r="BOG302" s="349"/>
      <c r="BOH302" s="350"/>
      <c r="BOI302" s="346"/>
      <c r="BOK302" s="347"/>
      <c r="BOL302" s="348"/>
      <c r="BOM302" s="349"/>
      <c r="BON302" s="350"/>
      <c r="BOO302" s="346"/>
      <c r="BOQ302" s="347"/>
      <c r="BOR302" s="348"/>
      <c r="BOS302" s="349"/>
      <c r="BOT302" s="350"/>
      <c r="BOU302" s="346"/>
      <c r="BOW302" s="347"/>
      <c r="BOX302" s="348"/>
      <c r="BOY302" s="349"/>
      <c r="BOZ302" s="350"/>
      <c r="BPA302" s="346"/>
      <c r="BPC302" s="347"/>
      <c r="BPD302" s="348"/>
      <c r="BPE302" s="349"/>
      <c r="BPF302" s="350"/>
      <c r="BPG302" s="346"/>
      <c r="BPI302" s="347"/>
      <c r="BPJ302" s="348"/>
      <c r="BPK302" s="349"/>
      <c r="BPL302" s="350"/>
      <c r="BPM302" s="346"/>
      <c r="BPO302" s="347"/>
      <c r="BPP302" s="348"/>
      <c r="BPQ302" s="349"/>
      <c r="BPR302" s="350"/>
      <c r="BPS302" s="346"/>
      <c r="BPU302" s="347"/>
      <c r="BPV302" s="348"/>
      <c r="BPW302" s="349"/>
      <c r="BPX302" s="350"/>
      <c r="BPY302" s="346"/>
      <c r="BQA302" s="347"/>
      <c r="BQB302" s="348"/>
      <c r="BQC302" s="349"/>
      <c r="BQD302" s="350"/>
      <c r="BQE302" s="346"/>
      <c r="BQG302" s="347"/>
      <c r="BQH302" s="348"/>
      <c r="BQI302" s="349"/>
      <c r="BQJ302" s="350"/>
      <c r="BQK302" s="346"/>
      <c r="BQM302" s="347"/>
      <c r="BQN302" s="348"/>
      <c r="BQO302" s="349"/>
      <c r="BQP302" s="350"/>
      <c r="BQQ302" s="346"/>
      <c r="BQS302" s="347"/>
      <c r="BQT302" s="348"/>
      <c r="BQU302" s="349"/>
      <c r="BQV302" s="350"/>
      <c r="BQW302" s="346"/>
      <c r="BQY302" s="347"/>
      <c r="BQZ302" s="348"/>
      <c r="BRA302" s="349"/>
      <c r="BRB302" s="350"/>
      <c r="BRC302" s="346"/>
      <c r="BRE302" s="347"/>
      <c r="BRF302" s="348"/>
      <c r="BRG302" s="349"/>
      <c r="BRH302" s="350"/>
      <c r="BRI302" s="346"/>
      <c r="BRK302" s="347"/>
      <c r="BRL302" s="348"/>
      <c r="BRM302" s="349"/>
      <c r="BRN302" s="350"/>
      <c r="BRO302" s="346"/>
      <c r="BRQ302" s="347"/>
      <c r="BRR302" s="348"/>
      <c r="BRS302" s="349"/>
      <c r="BRT302" s="350"/>
      <c r="BRU302" s="346"/>
      <c r="BRW302" s="347"/>
      <c r="BRX302" s="348"/>
      <c r="BRY302" s="349"/>
      <c r="BRZ302" s="350"/>
      <c r="BSA302" s="346"/>
      <c r="BSC302" s="347"/>
      <c r="BSD302" s="348"/>
      <c r="BSE302" s="349"/>
      <c r="BSF302" s="350"/>
      <c r="BSG302" s="346"/>
      <c r="BSI302" s="347"/>
      <c r="BSJ302" s="348"/>
      <c r="BSK302" s="349"/>
      <c r="BSL302" s="350"/>
      <c r="BSM302" s="346"/>
      <c r="BSO302" s="347"/>
      <c r="BSP302" s="348"/>
      <c r="BSQ302" s="349"/>
      <c r="BSR302" s="350"/>
      <c r="BSS302" s="346"/>
      <c r="BSU302" s="347"/>
      <c r="BSV302" s="348"/>
      <c r="BSW302" s="349"/>
      <c r="BSX302" s="350"/>
      <c r="BSY302" s="346"/>
      <c r="BTA302" s="347"/>
      <c r="BTB302" s="348"/>
      <c r="BTC302" s="349"/>
      <c r="BTD302" s="350"/>
      <c r="BTE302" s="346"/>
      <c r="BTG302" s="347"/>
      <c r="BTH302" s="348"/>
      <c r="BTI302" s="349"/>
      <c r="BTJ302" s="350"/>
      <c r="BTK302" s="346"/>
      <c r="BTM302" s="347"/>
      <c r="BTN302" s="348"/>
      <c r="BTO302" s="349"/>
      <c r="BTP302" s="350"/>
      <c r="BTQ302" s="346"/>
      <c r="BTS302" s="347"/>
      <c r="BTT302" s="348"/>
      <c r="BTU302" s="349"/>
      <c r="BTV302" s="350"/>
      <c r="BTW302" s="346"/>
      <c r="BTY302" s="347"/>
      <c r="BTZ302" s="348"/>
      <c r="BUA302" s="349"/>
      <c r="BUB302" s="350"/>
      <c r="BUC302" s="346"/>
      <c r="BUE302" s="347"/>
      <c r="BUF302" s="348"/>
      <c r="BUG302" s="349"/>
      <c r="BUH302" s="350"/>
      <c r="BUI302" s="346"/>
      <c r="BUK302" s="347"/>
      <c r="BUL302" s="348"/>
      <c r="BUM302" s="349"/>
      <c r="BUN302" s="350"/>
      <c r="BUO302" s="346"/>
      <c r="BUQ302" s="347"/>
      <c r="BUR302" s="348"/>
      <c r="BUS302" s="349"/>
      <c r="BUT302" s="350"/>
      <c r="BUU302" s="346"/>
      <c r="BUW302" s="347"/>
      <c r="BUX302" s="348"/>
      <c r="BUY302" s="349"/>
      <c r="BUZ302" s="350"/>
      <c r="BVA302" s="346"/>
      <c r="BVC302" s="347"/>
      <c r="BVD302" s="348"/>
      <c r="BVE302" s="349"/>
      <c r="BVF302" s="350"/>
      <c r="BVG302" s="346"/>
      <c r="BVI302" s="347"/>
      <c r="BVJ302" s="348"/>
      <c r="BVK302" s="349"/>
      <c r="BVL302" s="350"/>
      <c r="BVM302" s="346"/>
      <c r="BVO302" s="347"/>
      <c r="BVP302" s="348"/>
      <c r="BVQ302" s="349"/>
      <c r="BVR302" s="350"/>
      <c r="BVS302" s="346"/>
      <c r="BVU302" s="347"/>
      <c r="BVV302" s="348"/>
      <c r="BVW302" s="349"/>
      <c r="BVX302" s="350"/>
      <c r="BVY302" s="346"/>
      <c r="BWA302" s="347"/>
      <c r="BWB302" s="348"/>
      <c r="BWC302" s="349"/>
      <c r="BWD302" s="350"/>
      <c r="BWE302" s="346"/>
      <c r="BWG302" s="347"/>
      <c r="BWH302" s="348"/>
      <c r="BWI302" s="349"/>
      <c r="BWJ302" s="350"/>
      <c r="BWK302" s="346"/>
      <c r="BWM302" s="347"/>
      <c r="BWN302" s="348"/>
      <c r="BWO302" s="349"/>
      <c r="BWP302" s="350"/>
      <c r="BWQ302" s="346"/>
      <c r="BWS302" s="347"/>
      <c r="BWT302" s="348"/>
      <c r="BWU302" s="349"/>
      <c r="BWV302" s="350"/>
      <c r="BWW302" s="346"/>
      <c r="BWY302" s="347"/>
      <c r="BWZ302" s="348"/>
      <c r="BXA302" s="349"/>
      <c r="BXB302" s="350"/>
      <c r="BXC302" s="346"/>
      <c r="BXE302" s="347"/>
      <c r="BXF302" s="348"/>
      <c r="BXG302" s="349"/>
      <c r="BXH302" s="350"/>
      <c r="BXI302" s="346"/>
      <c r="BXK302" s="347"/>
      <c r="BXL302" s="348"/>
      <c r="BXM302" s="349"/>
      <c r="BXN302" s="350"/>
      <c r="BXO302" s="346"/>
      <c r="BXQ302" s="347"/>
      <c r="BXR302" s="348"/>
      <c r="BXS302" s="349"/>
      <c r="BXT302" s="350"/>
      <c r="BXU302" s="346"/>
      <c r="BXW302" s="347"/>
      <c r="BXX302" s="348"/>
      <c r="BXY302" s="349"/>
      <c r="BXZ302" s="350"/>
      <c r="BYA302" s="346"/>
      <c r="BYC302" s="347"/>
      <c r="BYD302" s="348"/>
      <c r="BYE302" s="349"/>
      <c r="BYF302" s="350"/>
      <c r="BYG302" s="346"/>
      <c r="BYI302" s="347"/>
      <c r="BYJ302" s="348"/>
      <c r="BYK302" s="349"/>
      <c r="BYL302" s="350"/>
      <c r="BYM302" s="346"/>
      <c r="BYO302" s="347"/>
      <c r="BYP302" s="348"/>
      <c r="BYQ302" s="349"/>
      <c r="BYR302" s="350"/>
      <c r="BYS302" s="346"/>
      <c r="BYU302" s="347"/>
      <c r="BYV302" s="348"/>
      <c r="BYW302" s="349"/>
      <c r="BYX302" s="350"/>
      <c r="BYY302" s="346"/>
      <c r="BZA302" s="347"/>
      <c r="BZB302" s="348"/>
      <c r="BZC302" s="349"/>
      <c r="BZD302" s="350"/>
      <c r="BZE302" s="346"/>
      <c r="BZG302" s="347"/>
      <c r="BZH302" s="348"/>
      <c r="BZI302" s="349"/>
      <c r="BZJ302" s="350"/>
      <c r="BZK302" s="346"/>
      <c r="BZM302" s="347"/>
      <c r="BZN302" s="348"/>
      <c r="BZO302" s="349"/>
      <c r="BZP302" s="350"/>
      <c r="BZQ302" s="346"/>
      <c r="BZS302" s="347"/>
      <c r="BZT302" s="348"/>
      <c r="BZU302" s="349"/>
      <c r="BZV302" s="350"/>
      <c r="BZW302" s="346"/>
      <c r="BZY302" s="347"/>
      <c r="BZZ302" s="348"/>
      <c r="CAA302" s="349"/>
      <c r="CAB302" s="350"/>
      <c r="CAC302" s="346"/>
      <c r="CAE302" s="347"/>
      <c r="CAF302" s="348"/>
      <c r="CAG302" s="349"/>
      <c r="CAH302" s="350"/>
      <c r="CAI302" s="346"/>
      <c r="CAK302" s="347"/>
      <c r="CAL302" s="348"/>
      <c r="CAM302" s="349"/>
      <c r="CAN302" s="350"/>
      <c r="CAO302" s="346"/>
      <c r="CAQ302" s="347"/>
      <c r="CAR302" s="348"/>
      <c r="CAS302" s="349"/>
      <c r="CAT302" s="350"/>
      <c r="CAU302" s="346"/>
      <c r="CAW302" s="347"/>
      <c r="CAX302" s="348"/>
      <c r="CAY302" s="349"/>
      <c r="CAZ302" s="350"/>
      <c r="CBA302" s="346"/>
      <c r="CBC302" s="347"/>
      <c r="CBD302" s="348"/>
      <c r="CBE302" s="349"/>
      <c r="CBF302" s="350"/>
      <c r="CBG302" s="346"/>
      <c r="CBI302" s="347"/>
      <c r="CBJ302" s="348"/>
      <c r="CBK302" s="349"/>
      <c r="CBL302" s="350"/>
      <c r="CBM302" s="346"/>
      <c r="CBO302" s="347"/>
      <c r="CBP302" s="348"/>
      <c r="CBQ302" s="349"/>
      <c r="CBR302" s="350"/>
      <c r="CBS302" s="346"/>
      <c r="CBU302" s="347"/>
      <c r="CBV302" s="348"/>
      <c r="CBW302" s="349"/>
      <c r="CBX302" s="350"/>
      <c r="CBY302" s="346"/>
      <c r="CCA302" s="347"/>
      <c r="CCB302" s="348"/>
      <c r="CCC302" s="349"/>
      <c r="CCD302" s="350"/>
      <c r="CCE302" s="346"/>
      <c r="CCG302" s="347"/>
      <c r="CCH302" s="348"/>
      <c r="CCI302" s="349"/>
      <c r="CCJ302" s="350"/>
      <c r="CCK302" s="346"/>
      <c r="CCM302" s="347"/>
      <c r="CCN302" s="348"/>
      <c r="CCO302" s="349"/>
      <c r="CCP302" s="350"/>
      <c r="CCQ302" s="346"/>
      <c r="CCS302" s="347"/>
      <c r="CCT302" s="348"/>
      <c r="CCU302" s="349"/>
      <c r="CCV302" s="350"/>
      <c r="CCW302" s="346"/>
      <c r="CCY302" s="347"/>
      <c r="CCZ302" s="348"/>
      <c r="CDA302" s="349"/>
      <c r="CDB302" s="350"/>
      <c r="CDC302" s="346"/>
      <c r="CDE302" s="347"/>
      <c r="CDF302" s="348"/>
      <c r="CDG302" s="349"/>
      <c r="CDH302" s="350"/>
      <c r="CDI302" s="346"/>
      <c r="CDK302" s="347"/>
      <c r="CDL302" s="348"/>
      <c r="CDM302" s="349"/>
      <c r="CDN302" s="350"/>
      <c r="CDO302" s="346"/>
      <c r="CDQ302" s="347"/>
      <c r="CDR302" s="348"/>
      <c r="CDS302" s="349"/>
      <c r="CDT302" s="350"/>
      <c r="CDU302" s="346"/>
      <c r="CDW302" s="347"/>
      <c r="CDX302" s="348"/>
      <c r="CDY302" s="349"/>
      <c r="CDZ302" s="350"/>
      <c r="CEA302" s="346"/>
      <c r="CEC302" s="347"/>
      <c r="CED302" s="348"/>
      <c r="CEE302" s="349"/>
      <c r="CEF302" s="350"/>
      <c r="CEG302" s="346"/>
      <c r="CEI302" s="347"/>
      <c r="CEJ302" s="348"/>
      <c r="CEK302" s="349"/>
      <c r="CEL302" s="350"/>
      <c r="CEM302" s="346"/>
      <c r="CEO302" s="347"/>
      <c r="CEP302" s="348"/>
      <c r="CEQ302" s="349"/>
      <c r="CER302" s="350"/>
      <c r="CES302" s="346"/>
      <c r="CEU302" s="347"/>
      <c r="CEV302" s="348"/>
      <c r="CEW302" s="349"/>
      <c r="CEX302" s="350"/>
      <c r="CEY302" s="346"/>
      <c r="CFA302" s="347"/>
      <c r="CFB302" s="348"/>
      <c r="CFC302" s="349"/>
      <c r="CFD302" s="350"/>
      <c r="CFE302" s="346"/>
      <c r="CFG302" s="347"/>
      <c r="CFH302" s="348"/>
      <c r="CFI302" s="349"/>
      <c r="CFJ302" s="350"/>
      <c r="CFK302" s="346"/>
      <c r="CFM302" s="347"/>
      <c r="CFN302" s="348"/>
      <c r="CFO302" s="349"/>
      <c r="CFP302" s="350"/>
      <c r="CFQ302" s="346"/>
      <c r="CFS302" s="347"/>
      <c r="CFT302" s="348"/>
      <c r="CFU302" s="349"/>
      <c r="CFV302" s="350"/>
      <c r="CFW302" s="346"/>
      <c r="CFY302" s="347"/>
      <c r="CFZ302" s="348"/>
      <c r="CGA302" s="349"/>
      <c r="CGB302" s="350"/>
      <c r="CGC302" s="346"/>
      <c r="CGE302" s="347"/>
      <c r="CGF302" s="348"/>
      <c r="CGG302" s="349"/>
      <c r="CGH302" s="350"/>
      <c r="CGI302" s="346"/>
      <c r="CGK302" s="347"/>
      <c r="CGL302" s="348"/>
      <c r="CGM302" s="349"/>
      <c r="CGN302" s="350"/>
      <c r="CGO302" s="346"/>
      <c r="CGQ302" s="347"/>
      <c r="CGR302" s="348"/>
      <c r="CGS302" s="349"/>
      <c r="CGT302" s="350"/>
      <c r="CGU302" s="346"/>
      <c r="CGW302" s="347"/>
      <c r="CGX302" s="348"/>
      <c r="CGY302" s="349"/>
      <c r="CGZ302" s="350"/>
      <c r="CHA302" s="346"/>
      <c r="CHC302" s="347"/>
      <c r="CHD302" s="348"/>
      <c r="CHE302" s="349"/>
      <c r="CHF302" s="350"/>
      <c r="CHG302" s="346"/>
      <c r="CHI302" s="347"/>
      <c r="CHJ302" s="348"/>
      <c r="CHK302" s="349"/>
      <c r="CHL302" s="350"/>
      <c r="CHM302" s="346"/>
      <c r="CHO302" s="347"/>
      <c r="CHP302" s="348"/>
      <c r="CHQ302" s="349"/>
      <c r="CHR302" s="350"/>
      <c r="CHS302" s="346"/>
      <c r="CHU302" s="347"/>
      <c r="CHV302" s="348"/>
      <c r="CHW302" s="349"/>
      <c r="CHX302" s="350"/>
      <c r="CHY302" s="346"/>
      <c r="CIA302" s="347"/>
      <c r="CIB302" s="348"/>
      <c r="CIC302" s="349"/>
      <c r="CID302" s="350"/>
      <c r="CIE302" s="346"/>
      <c r="CIG302" s="347"/>
      <c r="CIH302" s="348"/>
      <c r="CII302" s="349"/>
      <c r="CIJ302" s="350"/>
      <c r="CIK302" s="346"/>
      <c r="CIM302" s="347"/>
      <c r="CIN302" s="348"/>
      <c r="CIO302" s="349"/>
      <c r="CIP302" s="350"/>
      <c r="CIQ302" s="346"/>
      <c r="CIS302" s="347"/>
      <c r="CIT302" s="348"/>
      <c r="CIU302" s="349"/>
      <c r="CIV302" s="350"/>
      <c r="CIW302" s="346"/>
      <c r="CIY302" s="347"/>
      <c r="CIZ302" s="348"/>
      <c r="CJA302" s="349"/>
      <c r="CJB302" s="350"/>
      <c r="CJC302" s="346"/>
      <c r="CJE302" s="347"/>
      <c r="CJF302" s="348"/>
      <c r="CJG302" s="349"/>
      <c r="CJH302" s="350"/>
      <c r="CJI302" s="346"/>
      <c r="CJK302" s="347"/>
      <c r="CJL302" s="348"/>
      <c r="CJM302" s="349"/>
      <c r="CJN302" s="350"/>
      <c r="CJO302" s="346"/>
      <c r="CJQ302" s="347"/>
      <c r="CJR302" s="348"/>
      <c r="CJS302" s="349"/>
      <c r="CJT302" s="350"/>
      <c r="CJU302" s="346"/>
      <c r="CJW302" s="347"/>
      <c r="CJX302" s="348"/>
      <c r="CJY302" s="349"/>
      <c r="CJZ302" s="350"/>
      <c r="CKA302" s="346"/>
      <c r="CKC302" s="347"/>
      <c r="CKD302" s="348"/>
      <c r="CKE302" s="349"/>
      <c r="CKF302" s="350"/>
      <c r="CKG302" s="346"/>
      <c r="CKI302" s="347"/>
      <c r="CKJ302" s="348"/>
      <c r="CKK302" s="349"/>
      <c r="CKL302" s="350"/>
      <c r="CKM302" s="346"/>
      <c r="CKO302" s="347"/>
      <c r="CKP302" s="348"/>
      <c r="CKQ302" s="349"/>
      <c r="CKR302" s="350"/>
      <c r="CKS302" s="346"/>
      <c r="CKU302" s="347"/>
      <c r="CKV302" s="348"/>
      <c r="CKW302" s="349"/>
      <c r="CKX302" s="350"/>
      <c r="CKY302" s="346"/>
      <c r="CLA302" s="347"/>
      <c r="CLB302" s="348"/>
      <c r="CLC302" s="349"/>
      <c r="CLD302" s="350"/>
      <c r="CLE302" s="346"/>
      <c r="CLG302" s="347"/>
      <c r="CLH302" s="348"/>
      <c r="CLI302" s="349"/>
      <c r="CLJ302" s="350"/>
      <c r="CLK302" s="346"/>
      <c r="CLM302" s="347"/>
      <c r="CLN302" s="348"/>
      <c r="CLO302" s="349"/>
      <c r="CLP302" s="350"/>
      <c r="CLQ302" s="346"/>
      <c r="CLS302" s="347"/>
      <c r="CLT302" s="348"/>
      <c r="CLU302" s="349"/>
      <c r="CLV302" s="350"/>
      <c r="CLW302" s="346"/>
      <c r="CLY302" s="347"/>
      <c r="CLZ302" s="348"/>
      <c r="CMA302" s="349"/>
      <c r="CMB302" s="350"/>
      <c r="CMC302" s="346"/>
      <c r="CME302" s="347"/>
      <c r="CMF302" s="348"/>
      <c r="CMG302" s="349"/>
      <c r="CMH302" s="350"/>
      <c r="CMI302" s="346"/>
      <c r="CMK302" s="347"/>
      <c r="CML302" s="348"/>
      <c r="CMM302" s="349"/>
      <c r="CMN302" s="350"/>
      <c r="CMO302" s="346"/>
      <c r="CMQ302" s="347"/>
      <c r="CMR302" s="348"/>
      <c r="CMS302" s="349"/>
      <c r="CMT302" s="350"/>
      <c r="CMU302" s="346"/>
      <c r="CMW302" s="347"/>
      <c r="CMX302" s="348"/>
      <c r="CMY302" s="349"/>
      <c r="CMZ302" s="350"/>
      <c r="CNA302" s="346"/>
      <c r="CNC302" s="347"/>
      <c r="CND302" s="348"/>
      <c r="CNE302" s="349"/>
      <c r="CNF302" s="350"/>
      <c r="CNG302" s="346"/>
      <c r="CNI302" s="347"/>
      <c r="CNJ302" s="348"/>
      <c r="CNK302" s="349"/>
      <c r="CNL302" s="350"/>
      <c r="CNM302" s="346"/>
      <c r="CNO302" s="347"/>
      <c r="CNP302" s="348"/>
      <c r="CNQ302" s="349"/>
      <c r="CNR302" s="350"/>
      <c r="CNS302" s="346"/>
      <c r="CNU302" s="347"/>
      <c r="CNV302" s="348"/>
      <c r="CNW302" s="349"/>
      <c r="CNX302" s="350"/>
      <c r="CNY302" s="346"/>
      <c r="COA302" s="347"/>
      <c r="COB302" s="348"/>
      <c r="COC302" s="349"/>
      <c r="COD302" s="350"/>
      <c r="COE302" s="346"/>
      <c r="COG302" s="347"/>
      <c r="COH302" s="348"/>
      <c r="COI302" s="349"/>
      <c r="COJ302" s="350"/>
      <c r="COK302" s="346"/>
      <c r="COM302" s="347"/>
      <c r="CON302" s="348"/>
      <c r="COO302" s="349"/>
      <c r="COP302" s="350"/>
      <c r="COQ302" s="346"/>
      <c r="COS302" s="347"/>
      <c r="COT302" s="348"/>
      <c r="COU302" s="349"/>
      <c r="COV302" s="350"/>
      <c r="COW302" s="346"/>
      <c r="COY302" s="347"/>
      <c r="COZ302" s="348"/>
      <c r="CPA302" s="349"/>
      <c r="CPB302" s="350"/>
      <c r="CPC302" s="346"/>
      <c r="CPE302" s="347"/>
      <c r="CPF302" s="348"/>
      <c r="CPG302" s="349"/>
      <c r="CPH302" s="350"/>
      <c r="CPI302" s="346"/>
      <c r="CPK302" s="347"/>
      <c r="CPL302" s="348"/>
      <c r="CPM302" s="349"/>
      <c r="CPN302" s="350"/>
      <c r="CPO302" s="346"/>
      <c r="CPQ302" s="347"/>
      <c r="CPR302" s="348"/>
      <c r="CPS302" s="349"/>
      <c r="CPT302" s="350"/>
      <c r="CPU302" s="346"/>
      <c r="CPW302" s="347"/>
      <c r="CPX302" s="348"/>
      <c r="CPY302" s="349"/>
      <c r="CPZ302" s="350"/>
      <c r="CQA302" s="346"/>
      <c r="CQC302" s="347"/>
      <c r="CQD302" s="348"/>
      <c r="CQE302" s="349"/>
      <c r="CQF302" s="350"/>
      <c r="CQG302" s="346"/>
      <c r="CQI302" s="347"/>
      <c r="CQJ302" s="348"/>
      <c r="CQK302" s="349"/>
      <c r="CQL302" s="350"/>
      <c r="CQM302" s="346"/>
      <c r="CQO302" s="347"/>
      <c r="CQP302" s="348"/>
      <c r="CQQ302" s="349"/>
      <c r="CQR302" s="350"/>
      <c r="CQS302" s="346"/>
      <c r="CQU302" s="347"/>
      <c r="CQV302" s="348"/>
      <c r="CQW302" s="349"/>
      <c r="CQX302" s="350"/>
      <c r="CQY302" s="346"/>
      <c r="CRA302" s="347"/>
      <c r="CRB302" s="348"/>
      <c r="CRC302" s="349"/>
      <c r="CRD302" s="350"/>
      <c r="CRE302" s="346"/>
      <c r="CRG302" s="347"/>
      <c r="CRH302" s="348"/>
      <c r="CRI302" s="349"/>
      <c r="CRJ302" s="350"/>
      <c r="CRK302" s="346"/>
      <c r="CRM302" s="347"/>
      <c r="CRN302" s="348"/>
      <c r="CRO302" s="349"/>
      <c r="CRP302" s="350"/>
      <c r="CRQ302" s="346"/>
      <c r="CRS302" s="347"/>
      <c r="CRT302" s="348"/>
      <c r="CRU302" s="349"/>
      <c r="CRV302" s="350"/>
      <c r="CRW302" s="346"/>
      <c r="CRY302" s="347"/>
      <c r="CRZ302" s="348"/>
      <c r="CSA302" s="349"/>
      <c r="CSB302" s="350"/>
      <c r="CSC302" s="346"/>
      <c r="CSE302" s="347"/>
      <c r="CSF302" s="348"/>
      <c r="CSG302" s="349"/>
      <c r="CSH302" s="350"/>
      <c r="CSI302" s="346"/>
      <c r="CSK302" s="347"/>
      <c r="CSL302" s="348"/>
      <c r="CSM302" s="349"/>
      <c r="CSN302" s="350"/>
      <c r="CSO302" s="346"/>
      <c r="CSQ302" s="347"/>
      <c r="CSR302" s="348"/>
      <c r="CSS302" s="349"/>
      <c r="CST302" s="350"/>
      <c r="CSU302" s="346"/>
      <c r="CSW302" s="347"/>
      <c r="CSX302" s="348"/>
      <c r="CSY302" s="349"/>
      <c r="CSZ302" s="350"/>
      <c r="CTA302" s="346"/>
      <c r="CTC302" s="347"/>
      <c r="CTD302" s="348"/>
      <c r="CTE302" s="349"/>
      <c r="CTF302" s="350"/>
      <c r="CTG302" s="346"/>
      <c r="CTI302" s="347"/>
      <c r="CTJ302" s="348"/>
      <c r="CTK302" s="349"/>
      <c r="CTL302" s="350"/>
      <c r="CTM302" s="346"/>
      <c r="CTO302" s="347"/>
      <c r="CTP302" s="348"/>
      <c r="CTQ302" s="349"/>
      <c r="CTR302" s="350"/>
      <c r="CTS302" s="346"/>
      <c r="CTU302" s="347"/>
      <c r="CTV302" s="348"/>
      <c r="CTW302" s="349"/>
      <c r="CTX302" s="350"/>
      <c r="CTY302" s="346"/>
      <c r="CUA302" s="347"/>
      <c r="CUB302" s="348"/>
      <c r="CUC302" s="349"/>
      <c r="CUD302" s="350"/>
      <c r="CUE302" s="346"/>
      <c r="CUG302" s="347"/>
      <c r="CUH302" s="348"/>
      <c r="CUI302" s="349"/>
      <c r="CUJ302" s="350"/>
      <c r="CUK302" s="346"/>
      <c r="CUM302" s="347"/>
      <c r="CUN302" s="348"/>
      <c r="CUO302" s="349"/>
      <c r="CUP302" s="350"/>
      <c r="CUQ302" s="346"/>
      <c r="CUS302" s="347"/>
      <c r="CUT302" s="348"/>
      <c r="CUU302" s="349"/>
      <c r="CUV302" s="350"/>
      <c r="CUW302" s="346"/>
      <c r="CUY302" s="347"/>
      <c r="CUZ302" s="348"/>
      <c r="CVA302" s="349"/>
      <c r="CVB302" s="350"/>
      <c r="CVC302" s="346"/>
      <c r="CVE302" s="347"/>
      <c r="CVF302" s="348"/>
      <c r="CVG302" s="349"/>
      <c r="CVH302" s="350"/>
      <c r="CVI302" s="346"/>
      <c r="CVK302" s="347"/>
      <c r="CVL302" s="348"/>
      <c r="CVM302" s="349"/>
      <c r="CVN302" s="350"/>
      <c r="CVO302" s="346"/>
      <c r="CVQ302" s="347"/>
      <c r="CVR302" s="348"/>
      <c r="CVS302" s="349"/>
      <c r="CVT302" s="350"/>
      <c r="CVU302" s="346"/>
      <c r="CVW302" s="347"/>
      <c r="CVX302" s="348"/>
      <c r="CVY302" s="349"/>
      <c r="CVZ302" s="350"/>
      <c r="CWA302" s="346"/>
      <c r="CWC302" s="347"/>
      <c r="CWD302" s="348"/>
      <c r="CWE302" s="349"/>
      <c r="CWF302" s="350"/>
      <c r="CWG302" s="346"/>
      <c r="CWI302" s="347"/>
      <c r="CWJ302" s="348"/>
      <c r="CWK302" s="349"/>
      <c r="CWL302" s="350"/>
      <c r="CWM302" s="346"/>
      <c r="CWO302" s="347"/>
      <c r="CWP302" s="348"/>
      <c r="CWQ302" s="349"/>
      <c r="CWR302" s="350"/>
      <c r="CWS302" s="346"/>
      <c r="CWU302" s="347"/>
      <c r="CWV302" s="348"/>
      <c r="CWW302" s="349"/>
      <c r="CWX302" s="350"/>
      <c r="CWY302" s="346"/>
      <c r="CXA302" s="347"/>
      <c r="CXB302" s="348"/>
      <c r="CXC302" s="349"/>
      <c r="CXD302" s="350"/>
      <c r="CXE302" s="346"/>
      <c r="CXG302" s="347"/>
      <c r="CXH302" s="348"/>
      <c r="CXI302" s="349"/>
      <c r="CXJ302" s="350"/>
      <c r="CXK302" s="346"/>
      <c r="CXM302" s="347"/>
      <c r="CXN302" s="348"/>
      <c r="CXO302" s="349"/>
      <c r="CXP302" s="350"/>
      <c r="CXQ302" s="346"/>
      <c r="CXS302" s="347"/>
      <c r="CXT302" s="348"/>
      <c r="CXU302" s="349"/>
      <c r="CXV302" s="350"/>
      <c r="CXW302" s="346"/>
      <c r="CXY302" s="347"/>
      <c r="CXZ302" s="348"/>
      <c r="CYA302" s="349"/>
      <c r="CYB302" s="350"/>
      <c r="CYC302" s="346"/>
      <c r="CYE302" s="347"/>
      <c r="CYF302" s="348"/>
      <c r="CYG302" s="349"/>
      <c r="CYH302" s="350"/>
      <c r="CYI302" s="346"/>
      <c r="CYK302" s="347"/>
      <c r="CYL302" s="348"/>
      <c r="CYM302" s="349"/>
      <c r="CYN302" s="350"/>
      <c r="CYO302" s="346"/>
      <c r="CYQ302" s="347"/>
      <c r="CYR302" s="348"/>
      <c r="CYS302" s="349"/>
      <c r="CYT302" s="350"/>
      <c r="CYU302" s="346"/>
      <c r="CYW302" s="347"/>
      <c r="CYX302" s="348"/>
      <c r="CYY302" s="349"/>
      <c r="CYZ302" s="350"/>
      <c r="CZA302" s="346"/>
      <c r="CZC302" s="347"/>
      <c r="CZD302" s="348"/>
      <c r="CZE302" s="349"/>
      <c r="CZF302" s="350"/>
      <c r="CZG302" s="346"/>
      <c r="CZI302" s="347"/>
      <c r="CZJ302" s="348"/>
      <c r="CZK302" s="349"/>
      <c r="CZL302" s="350"/>
      <c r="CZM302" s="346"/>
      <c r="CZO302" s="347"/>
      <c r="CZP302" s="348"/>
      <c r="CZQ302" s="349"/>
      <c r="CZR302" s="350"/>
      <c r="CZS302" s="346"/>
      <c r="CZU302" s="347"/>
      <c r="CZV302" s="348"/>
      <c r="CZW302" s="349"/>
      <c r="CZX302" s="350"/>
      <c r="CZY302" s="346"/>
      <c r="DAA302" s="347"/>
      <c r="DAB302" s="348"/>
      <c r="DAC302" s="349"/>
      <c r="DAD302" s="350"/>
      <c r="DAE302" s="346"/>
      <c r="DAG302" s="347"/>
      <c r="DAH302" s="348"/>
      <c r="DAI302" s="349"/>
      <c r="DAJ302" s="350"/>
      <c r="DAK302" s="346"/>
      <c r="DAM302" s="347"/>
      <c r="DAN302" s="348"/>
      <c r="DAO302" s="349"/>
      <c r="DAP302" s="350"/>
      <c r="DAQ302" s="346"/>
      <c r="DAS302" s="347"/>
      <c r="DAT302" s="348"/>
      <c r="DAU302" s="349"/>
      <c r="DAV302" s="350"/>
      <c r="DAW302" s="346"/>
      <c r="DAY302" s="347"/>
      <c r="DAZ302" s="348"/>
      <c r="DBA302" s="349"/>
      <c r="DBB302" s="350"/>
      <c r="DBC302" s="346"/>
      <c r="DBE302" s="347"/>
      <c r="DBF302" s="348"/>
      <c r="DBG302" s="349"/>
      <c r="DBH302" s="350"/>
      <c r="DBI302" s="346"/>
      <c r="DBK302" s="347"/>
      <c r="DBL302" s="348"/>
      <c r="DBM302" s="349"/>
      <c r="DBN302" s="350"/>
      <c r="DBO302" s="346"/>
      <c r="DBQ302" s="347"/>
      <c r="DBR302" s="348"/>
      <c r="DBS302" s="349"/>
      <c r="DBT302" s="350"/>
      <c r="DBU302" s="346"/>
      <c r="DBW302" s="347"/>
      <c r="DBX302" s="348"/>
      <c r="DBY302" s="349"/>
      <c r="DBZ302" s="350"/>
      <c r="DCA302" s="346"/>
      <c r="DCC302" s="347"/>
      <c r="DCD302" s="348"/>
      <c r="DCE302" s="349"/>
      <c r="DCF302" s="350"/>
      <c r="DCG302" s="346"/>
      <c r="DCI302" s="347"/>
      <c r="DCJ302" s="348"/>
      <c r="DCK302" s="349"/>
      <c r="DCL302" s="350"/>
      <c r="DCM302" s="346"/>
      <c r="DCO302" s="347"/>
      <c r="DCP302" s="348"/>
      <c r="DCQ302" s="349"/>
      <c r="DCR302" s="350"/>
      <c r="DCS302" s="346"/>
      <c r="DCU302" s="347"/>
      <c r="DCV302" s="348"/>
      <c r="DCW302" s="349"/>
      <c r="DCX302" s="350"/>
      <c r="DCY302" s="346"/>
      <c r="DDA302" s="347"/>
      <c r="DDB302" s="348"/>
      <c r="DDC302" s="349"/>
      <c r="DDD302" s="350"/>
      <c r="DDE302" s="346"/>
      <c r="DDG302" s="347"/>
      <c r="DDH302" s="348"/>
      <c r="DDI302" s="349"/>
      <c r="DDJ302" s="350"/>
      <c r="DDK302" s="346"/>
      <c r="DDM302" s="347"/>
      <c r="DDN302" s="348"/>
      <c r="DDO302" s="349"/>
      <c r="DDP302" s="350"/>
      <c r="DDQ302" s="346"/>
      <c r="DDS302" s="347"/>
      <c r="DDT302" s="348"/>
      <c r="DDU302" s="349"/>
      <c r="DDV302" s="350"/>
      <c r="DDW302" s="346"/>
      <c r="DDY302" s="347"/>
      <c r="DDZ302" s="348"/>
      <c r="DEA302" s="349"/>
      <c r="DEB302" s="350"/>
      <c r="DEC302" s="346"/>
      <c r="DEE302" s="347"/>
      <c r="DEF302" s="348"/>
      <c r="DEG302" s="349"/>
      <c r="DEH302" s="350"/>
      <c r="DEI302" s="346"/>
      <c r="DEK302" s="347"/>
      <c r="DEL302" s="348"/>
      <c r="DEM302" s="349"/>
      <c r="DEN302" s="350"/>
      <c r="DEO302" s="346"/>
      <c r="DEQ302" s="347"/>
      <c r="DER302" s="348"/>
      <c r="DES302" s="349"/>
      <c r="DET302" s="350"/>
      <c r="DEU302" s="346"/>
      <c r="DEW302" s="347"/>
      <c r="DEX302" s="348"/>
      <c r="DEY302" s="349"/>
      <c r="DEZ302" s="350"/>
      <c r="DFA302" s="346"/>
      <c r="DFC302" s="347"/>
      <c r="DFD302" s="348"/>
      <c r="DFE302" s="349"/>
      <c r="DFF302" s="350"/>
      <c r="DFG302" s="346"/>
      <c r="DFI302" s="347"/>
      <c r="DFJ302" s="348"/>
      <c r="DFK302" s="349"/>
      <c r="DFL302" s="350"/>
      <c r="DFM302" s="346"/>
      <c r="DFO302" s="347"/>
      <c r="DFP302" s="348"/>
      <c r="DFQ302" s="349"/>
      <c r="DFR302" s="350"/>
      <c r="DFS302" s="346"/>
      <c r="DFU302" s="347"/>
      <c r="DFV302" s="348"/>
      <c r="DFW302" s="349"/>
      <c r="DFX302" s="350"/>
      <c r="DFY302" s="346"/>
      <c r="DGA302" s="347"/>
      <c r="DGB302" s="348"/>
      <c r="DGC302" s="349"/>
      <c r="DGD302" s="350"/>
      <c r="DGE302" s="346"/>
      <c r="DGG302" s="347"/>
      <c r="DGH302" s="348"/>
      <c r="DGI302" s="349"/>
      <c r="DGJ302" s="350"/>
      <c r="DGK302" s="346"/>
      <c r="DGM302" s="347"/>
      <c r="DGN302" s="348"/>
      <c r="DGO302" s="349"/>
      <c r="DGP302" s="350"/>
      <c r="DGQ302" s="346"/>
      <c r="DGS302" s="347"/>
      <c r="DGT302" s="348"/>
      <c r="DGU302" s="349"/>
      <c r="DGV302" s="350"/>
      <c r="DGW302" s="346"/>
      <c r="DGY302" s="347"/>
      <c r="DGZ302" s="348"/>
      <c r="DHA302" s="349"/>
      <c r="DHB302" s="350"/>
      <c r="DHC302" s="346"/>
      <c r="DHE302" s="347"/>
      <c r="DHF302" s="348"/>
      <c r="DHG302" s="349"/>
      <c r="DHH302" s="350"/>
      <c r="DHI302" s="346"/>
      <c r="DHK302" s="347"/>
      <c r="DHL302" s="348"/>
      <c r="DHM302" s="349"/>
      <c r="DHN302" s="350"/>
      <c r="DHO302" s="346"/>
      <c r="DHQ302" s="347"/>
      <c r="DHR302" s="348"/>
      <c r="DHS302" s="349"/>
      <c r="DHT302" s="350"/>
      <c r="DHU302" s="346"/>
      <c r="DHW302" s="347"/>
      <c r="DHX302" s="348"/>
      <c r="DHY302" s="349"/>
      <c r="DHZ302" s="350"/>
      <c r="DIA302" s="346"/>
      <c r="DIC302" s="347"/>
      <c r="DID302" s="348"/>
      <c r="DIE302" s="349"/>
      <c r="DIF302" s="350"/>
      <c r="DIG302" s="346"/>
      <c r="DII302" s="347"/>
      <c r="DIJ302" s="348"/>
      <c r="DIK302" s="349"/>
      <c r="DIL302" s="350"/>
      <c r="DIM302" s="346"/>
      <c r="DIO302" s="347"/>
      <c r="DIP302" s="348"/>
      <c r="DIQ302" s="349"/>
      <c r="DIR302" s="350"/>
      <c r="DIS302" s="346"/>
      <c r="DIU302" s="347"/>
      <c r="DIV302" s="348"/>
      <c r="DIW302" s="349"/>
      <c r="DIX302" s="350"/>
      <c r="DIY302" s="346"/>
      <c r="DJA302" s="347"/>
      <c r="DJB302" s="348"/>
      <c r="DJC302" s="349"/>
      <c r="DJD302" s="350"/>
      <c r="DJE302" s="346"/>
      <c r="DJG302" s="347"/>
      <c r="DJH302" s="348"/>
      <c r="DJI302" s="349"/>
      <c r="DJJ302" s="350"/>
      <c r="DJK302" s="346"/>
      <c r="DJM302" s="347"/>
      <c r="DJN302" s="348"/>
      <c r="DJO302" s="349"/>
      <c r="DJP302" s="350"/>
      <c r="DJQ302" s="346"/>
      <c r="DJS302" s="347"/>
      <c r="DJT302" s="348"/>
      <c r="DJU302" s="349"/>
      <c r="DJV302" s="350"/>
      <c r="DJW302" s="346"/>
      <c r="DJY302" s="347"/>
      <c r="DJZ302" s="348"/>
      <c r="DKA302" s="349"/>
      <c r="DKB302" s="350"/>
      <c r="DKC302" s="346"/>
      <c r="DKE302" s="347"/>
      <c r="DKF302" s="348"/>
      <c r="DKG302" s="349"/>
      <c r="DKH302" s="350"/>
      <c r="DKI302" s="346"/>
      <c r="DKK302" s="347"/>
      <c r="DKL302" s="348"/>
      <c r="DKM302" s="349"/>
      <c r="DKN302" s="350"/>
      <c r="DKO302" s="346"/>
      <c r="DKQ302" s="347"/>
      <c r="DKR302" s="348"/>
      <c r="DKS302" s="349"/>
      <c r="DKT302" s="350"/>
      <c r="DKU302" s="346"/>
      <c r="DKW302" s="347"/>
      <c r="DKX302" s="348"/>
      <c r="DKY302" s="349"/>
      <c r="DKZ302" s="350"/>
      <c r="DLA302" s="346"/>
      <c r="DLC302" s="347"/>
      <c r="DLD302" s="348"/>
      <c r="DLE302" s="349"/>
      <c r="DLF302" s="350"/>
      <c r="DLG302" s="346"/>
      <c r="DLI302" s="347"/>
      <c r="DLJ302" s="348"/>
      <c r="DLK302" s="349"/>
      <c r="DLL302" s="350"/>
      <c r="DLM302" s="346"/>
      <c r="DLO302" s="347"/>
      <c r="DLP302" s="348"/>
      <c r="DLQ302" s="349"/>
      <c r="DLR302" s="350"/>
      <c r="DLS302" s="346"/>
      <c r="DLU302" s="347"/>
      <c r="DLV302" s="348"/>
      <c r="DLW302" s="349"/>
      <c r="DLX302" s="350"/>
      <c r="DLY302" s="346"/>
      <c r="DMA302" s="347"/>
      <c r="DMB302" s="348"/>
      <c r="DMC302" s="349"/>
      <c r="DMD302" s="350"/>
      <c r="DME302" s="346"/>
      <c r="DMG302" s="347"/>
      <c r="DMH302" s="348"/>
      <c r="DMI302" s="349"/>
      <c r="DMJ302" s="350"/>
      <c r="DMK302" s="346"/>
      <c r="DMM302" s="347"/>
      <c r="DMN302" s="348"/>
      <c r="DMO302" s="349"/>
      <c r="DMP302" s="350"/>
      <c r="DMQ302" s="346"/>
      <c r="DMS302" s="347"/>
      <c r="DMT302" s="348"/>
      <c r="DMU302" s="349"/>
      <c r="DMV302" s="350"/>
      <c r="DMW302" s="346"/>
      <c r="DMY302" s="347"/>
      <c r="DMZ302" s="348"/>
      <c r="DNA302" s="349"/>
      <c r="DNB302" s="350"/>
      <c r="DNC302" s="346"/>
      <c r="DNE302" s="347"/>
      <c r="DNF302" s="348"/>
      <c r="DNG302" s="349"/>
      <c r="DNH302" s="350"/>
      <c r="DNI302" s="346"/>
      <c r="DNK302" s="347"/>
      <c r="DNL302" s="348"/>
      <c r="DNM302" s="349"/>
      <c r="DNN302" s="350"/>
      <c r="DNO302" s="346"/>
      <c r="DNQ302" s="347"/>
      <c r="DNR302" s="348"/>
      <c r="DNS302" s="349"/>
      <c r="DNT302" s="350"/>
      <c r="DNU302" s="346"/>
      <c r="DNW302" s="347"/>
      <c r="DNX302" s="348"/>
      <c r="DNY302" s="349"/>
      <c r="DNZ302" s="350"/>
      <c r="DOA302" s="346"/>
      <c r="DOC302" s="347"/>
      <c r="DOD302" s="348"/>
      <c r="DOE302" s="349"/>
      <c r="DOF302" s="350"/>
      <c r="DOG302" s="346"/>
      <c r="DOI302" s="347"/>
      <c r="DOJ302" s="348"/>
      <c r="DOK302" s="349"/>
      <c r="DOL302" s="350"/>
      <c r="DOM302" s="346"/>
      <c r="DOO302" s="347"/>
      <c r="DOP302" s="348"/>
      <c r="DOQ302" s="349"/>
      <c r="DOR302" s="350"/>
      <c r="DOS302" s="346"/>
      <c r="DOU302" s="347"/>
      <c r="DOV302" s="348"/>
      <c r="DOW302" s="349"/>
      <c r="DOX302" s="350"/>
      <c r="DOY302" s="346"/>
      <c r="DPA302" s="347"/>
      <c r="DPB302" s="348"/>
      <c r="DPC302" s="349"/>
      <c r="DPD302" s="350"/>
      <c r="DPE302" s="346"/>
      <c r="DPG302" s="347"/>
      <c r="DPH302" s="348"/>
      <c r="DPI302" s="349"/>
      <c r="DPJ302" s="350"/>
      <c r="DPK302" s="346"/>
      <c r="DPM302" s="347"/>
      <c r="DPN302" s="348"/>
      <c r="DPO302" s="349"/>
      <c r="DPP302" s="350"/>
      <c r="DPQ302" s="346"/>
      <c r="DPS302" s="347"/>
      <c r="DPT302" s="348"/>
      <c r="DPU302" s="349"/>
      <c r="DPV302" s="350"/>
      <c r="DPW302" s="346"/>
      <c r="DPY302" s="347"/>
      <c r="DPZ302" s="348"/>
      <c r="DQA302" s="349"/>
      <c r="DQB302" s="350"/>
      <c r="DQC302" s="346"/>
      <c r="DQE302" s="347"/>
      <c r="DQF302" s="348"/>
      <c r="DQG302" s="349"/>
      <c r="DQH302" s="350"/>
      <c r="DQI302" s="346"/>
      <c r="DQK302" s="347"/>
      <c r="DQL302" s="348"/>
      <c r="DQM302" s="349"/>
      <c r="DQN302" s="350"/>
      <c r="DQO302" s="346"/>
      <c r="DQQ302" s="347"/>
      <c r="DQR302" s="348"/>
      <c r="DQS302" s="349"/>
      <c r="DQT302" s="350"/>
      <c r="DQU302" s="346"/>
      <c r="DQW302" s="347"/>
      <c r="DQX302" s="348"/>
      <c r="DQY302" s="349"/>
      <c r="DQZ302" s="350"/>
      <c r="DRA302" s="346"/>
      <c r="DRC302" s="347"/>
      <c r="DRD302" s="348"/>
      <c r="DRE302" s="349"/>
      <c r="DRF302" s="350"/>
      <c r="DRG302" s="346"/>
      <c r="DRI302" s="347"/>
      <c r="DRJ302" s="348"/>
      <c r="DRK302" s="349"/>
      <c r="DRL302" s="350"/>
      <c r="DRM302" s="346"/>
      <c r="DRO302" s="347"/>
      <c r="DRP302" s="348"/>
      <c r="DRQ302" s="349"/>
      <c r="DRR302" s="350"/>
      <c r="DRS302" s="346"/>
      <c r="DRU302" s="347"/>
      <c r="DRV302" s="348"/>
      <c r="DRW302" s="349"/>
      <c r="DRX302" s="350"/>
      <c r="DRY302" s="346"/>
      <c r="DSA302" s="347"/>
      <c r="DSB302" s="348"/>
      <c r="DSC302" s="349"/>
      <c r="DSD302" s="350"/>
      <c r="DSE302" s="346"/>
      <c r="DSG302" s="347"/>
      <c r="DSH302" s="348"/>
      <c r="DSI302" s="349"/>
      <c r="DSJ302" s="350"/>
      <c r="DSK302" s="346"/>
      <c r="DSM302" s="347"/>
      <c r="DSN302" s="348"/>
      <c r="DSO302" s="349"/>
      <c r="DSP302" s="350"/>
      <c r="DSQ302" s="346"/>
      <c r="DSS302" s="347"/>
      <c r="DST302" s="348"/>
      <c r="DSU302" s="349"/>
      <c r="DSV302" s="350"/>
      <c r="DSW302" s="346"/>
      <c r="DSY302" s="347"/>
      <c r="DSZ302" s="348"/>
      <c r="DTA302" s="349"/>
      <c r="DTB302" s="350"/>
      <c r="DTC302" s="346"/>
      <c r="DTE302" s="347"/>
      <c r="DTF302" s="348"/>
      <c r="DTG302" s="349"/>
      <c r="DTH302" s="350"/>
      <c r="DTI302" s="346"/>
      <c r="DTK302" s="347"/>
      <c r="DTL302" s="348"/>
      <c r="DTM302" s="349"/>
      <c r="DTN302" s="350"/>
      <c r="DTO302" s="346"/>
      <c r="DTQ302" s="347"/>
      <c r="DTR302" s="348"/>
      <c r="DTS302" s="349"/>
      <c r="DTT302" s="350"/>
      <c r="DTU302" s="346"/>
      <c r="DTW302" s="347"/>
      <c r="DTX302" s="348"/>
      <c r="DTY302" s="349"/>
      <c r="DTZ302" s="350"/>
      <c r="DUA302" s="346"/>
      <c r="DUC302" s="347"/>
      <c r="DUD302" s="348"/>
      <c r="DUE302" s="349"/>
      <c r="DUF302" s="350"/>
      <c r="DUG302" s="346"/>
      <c r="DUI302" s="347"/>
      <c r="DUJ302" s="348"/>
      <c r="DUK302" s="349"/>
      <c r="DUL302" s="350"/>
      <c r="DUM302" s="346"/>
      <c r="DUO302" s="347"/>
      <c r="DUP302" s="348"/>
      <c r="DUQ302" s="349"/>
      <c r="DUR302" s="350"/>
      <c r="DUS302" s="346"/>
      <c r="DUU302" s="347"/>
      <c r="DUV302" s="348"/>
      <c r="DUW302" s="349"/>
      <c r="DUX302" s="350"/>
      <c r="DUY302" s="346"/>
      <c r="DVA302" s="347"/>
      <c r="DVB302" s="348"/>
      <c r="DVC302" s="349"/>
      <c r="DVD302" s="350"/>
      <c r="DVE302" s="346"/>
      <c r="DVG302" s="347"/>
      <c r="DVH302" s="348"/>
      <c r="DVI302" s="349"/>
      <c r="DVJ302" s="350"/>
      <c r="DVK302" s="346"/>
      <c r="DVM302" s="347"/>
      <c r="DVN302" s="348"/>
      <c r="DVO302" s="349"/>
      <c r="DVP302" s="350"/>
      <c r="DVQ302" s="346"/>
      <c r="DVS302" s="347"/>
      <c r="DVT302" s="348"/>
      <c r="DVU302" s="349"/>
      <c r="DVV302" s="350"/>
      <c r="DVW302" s="346"/>
      <c r="DVY302" s="347"/>
      <c r="DVZ302" s="348"/>
      <c r="DWA302" s="349"/>
      <c r="DWB302" s="350"/>
      <c r="DWC302" s="346"/>
      <c r="DWE302" s="347"/>
      <c r="DWF302" s="348"/>
      <c r="DWG302" s="349"/>
      <c r="DWH302" s="350"/>
      <c r="DWI302" s="346"/>
      <c r="DWK302" s="347"/>
      <c r="DWL302" s="348"/>
      <c r="DWM302" s="349"/>
      <c r="DWN302" s="350"/>
      <c r="DWO302" s="346"/>
      <c r="DWQ302" s="347"/>
      <c r="DWR302" s="348"/>
      <c r="DWS302" s="349"/>
      <c r="DWT302" s="350"/>
      <c r="DWU302" s="346"/>
      <c r="DWW302" s="347"/>
      <c r="DWX302" s="348"/>
      <c r="DWY302" s="349"/>
      <c r="DWZ302" s="350"/>
      <c r="DXA302" s="346"/>
      <c r="DXC302" s="347"/>
      <c r="DXD302" s="348"/>
      <c r="DXE302" s="349"/>
      <c r="DXF302" s="350"/>
      <c r="DXG302" s="346"/>
      <c r="DXI302" s="347"/>
      <c r="DXJ302" s="348"/>
      <c r="DXK302" s="349"/>
      <c r="DXL302" s="350"/>
      <c r="DXM302" s="346"/>
      <c r="DXO302" s="347"/>
      <c r="DXP302" s="348"/>
      <c r="DXQ302" s="349"/>
      <c r="DXR302" s="350"/>
      <c r="DXS302" s="346"/>
      <c r="DXU302" s="347"/>
      <c r="DXV302" s="348"/>
      <c r="DXW302" s="349"/>
      <c r="DXX302" s="350"/>
      <c r="DXY302" s="346"/>
      <c r="DYA302" s="347"/>
      <c r="DYB302" s="348"/>
      <c r="DYC302" s="349"/>
      <c r="DYD302" s="350"/>
      <c r="DYE302" s="346"/>
      <c r="DYG302" s="347"/>
      <c r="DYH302" s="348"/>
      <c r="DYI302" s="349"/>
      <c r="DYJ302" s="350"/>
      <c r="DYK302" s="346"/>
      <c r="DYM302" s="347"/>
      <c r="DYN302" s="348"/>
      <c r="DYO302" s="349"/>
      <c r="DYP302" s="350"/>
      <c r="DYQ302" s="346"/>
      <c r="DYS302" s="347"/>
      <c r="DYT302" s="348"/>
      <c r="DYU302" s="349"/>
      <c r="DYV302" s="350"/>
      <c r="DYW302" s="346"/>
      <c r="DYY302" s="347"/>
      <c r="DYZ302" s="348"/>
      <c r="DZA302" s="349"/>
      <c r="DZB302" s="350"/>
      <c r="DZC302" s="346"/>
      <c r="DZE302" s="347"/>
      <c r="DZF302" s="348"/>
      <c r="DZG302" s="349"/>
      <c r="DZH302" s="350"/>
      <c r="DZI302" s="346"/>
      <c r="DZK302" s="347"/>
      <c r="DZL302" s="348"/>
      <c r="DZM302" s="349"/>
      <c r="DZN302" s="350"/>
      <c r="DZO302" s="346"/>
      <c r="DZQ302" s="347"/>
      <c r="DZR302" s="348"/>
      <c r="DZS302" s="349"/>
      <c r="DZT302" s="350"/>
      <c r="DZU302" s="346"/>
      <c r="DZW302" s="347"/>
      <c r="DZX302" s="348"/>
      <c r="DZY302" s="349"/>
      <c r="DZZ302" s="350"/>
      <c r="EAA302" s="346"/>
      <c r="EAC302" s="347"/>
      <c r="EAD302" s="348"/>
      <c r="EAE302" s="349"/>
      <c r="EAF302" s="350"/>
      <c r="EAG302" s="346"/>
      <c r="EAI302" s="347"/>
      <c r="EAJ302" s="348"/>
      <c r="EAK302" s="349"/>
      <c r="EAL302" s="350"/>
      <c r="EAM302" s="346"/>
      <c r="EAO302" s="347"/>
      <c r="EAP302" s="348"/>
      <c r="EAQ302" s="349"/>
      <c r="EAR302" s="350"/>
      <c r="EAS302" s="346"/>
      <c r="EAU302" s="347"/>
      <c r="EAV302" s="348"/>
      <c r="EAW302" s="349"/>
      <c r="EAX302" s="350"/>
      <c r="EAY302" s="346"/>
      <c r="EBA302" s="347"/>
      <c r="EBB302" s="348"/>
      <c r="EBC302" s="349"/>
      <c r="EBD302" s="350"/>
      <c r="EBE302" s="346"/>
      <c r="EBG302" s="347"/>
      <c r="EBH302" s="348"/>
      <c r="EBI302" s="349"/>
      <c r="EBJ302" s="350"/>
      <c r="EBK302" s="346"/>
      <c r="EBM302" s="347"/>
      <c r="EBN302" s="348"/>
      <c r="EBO302" s="349"/>
      <c r="EBP302" s="350"/>
      <c r="EBQ302" s="346"/>
      <c r="EBS302" s="347"/>
      <c r="EBT302" s="348"/>
      <c r="EBU302" s="349"/>
      <c r="EBV302" s="350"/>
      <c r="EBW302" s="346"/>
      <c r="EBY302" s="347"/>
      <c r="EBZ302" s="348"/>
      <c r="ECA302" s="349"/>
      <c r="ECB302" s="350"/>
      <c r="ECC302" s="346"/>
      <c r="ECE302" s="347"/>
      <c r="ECF302" s="348"/>
      <c r="ECG302" s="349"/>
      <c r="ECH302" s="350"/>
      <c r="ECI302" s="346"/>
      <c r="ECK302" s="347"/>
      <c r="ECL302" s="348"/>
      <c r="ECM302" s="349"/>
      <c r="ECN302" s="350"/>
      <c r="ECO302" s="346"/>
      <c r="ECQ302" s="347"/>
      <c r="ECR302" s="348"/>
      <c r="ECS302" s="349"/>
      <c r="ECT302" s="350"/>
      <c r="ECU302" s="346"/>
      <c r="ECW302" s="347"/>
      <c r="ECX302" s="348"/>
      <c r="ECY302" s="349"/>
      <c r="ECZ302" s="350"/>
      <c r="EDA302" s="346"/>
      <c r="EDC302" s="347"/>
      <c r="EDD302" s="348"/>
      <c r="EDE302" s="349"/>
      <c r="EDF302" s="350"/>
      <c r="EDG302" s="346"/>
      <c r="EDI302" s="347"/>
      <c r="EDJ302" s="348"/>
      <c r="EDK302" s="349"/>
      <c r="EDL302" s="350"/>
      <c r="EDM302" s="346"/>
      <c r="EDO302" s="347"/>
      <c r="EDP302" s="348"/>
      <c r="EDQ302" s="349"/>
      <c r="EDR302" s="350"/>
      <c r="EDS302" s="346"/>
      <c r="EDU302" s="347"/>
      <c r="EDV302" s="348"/>
      <c r="EDW302" s="349"/>
      <c r="EDX302" s="350"/>
      <c r="EDY302" s="346"/>
      <c r="EEA302" s="347"/>
      <c r="EEB302" s="348"/>
      <c r="EEC302" s="349"/>
      <c r="EED302" s="350"/>
      <c r="EEE302" s="346"/>
      <c r="EEG302" s="347"/>
      <c r="EEH302" s="348"/>
      <c r="EEI302" s="349"/>
      <c r="EEJ302" s="350"/>
      <c r="EEK302" s="346"/>
      <c r="EEM302" s="347"/>
      <c r="EEN302" s="348"/>
      <c r="EEO302" s="349"/>
      <c r="EEP302" s="350"/>
      <c r="EEQ302" s="346"/>
      <c r="EES302" s="347"/>
      <c r="EET302" s="348"/>
      <c r="EEU302" s="349"/>
      <c r="EEV302" s="350"/>
      <c r="EEW302" s="346"/>
      <c r="EEY302" s="347"/>
      <c r="EEZ302" s="348"/>
      <c r="EFA302" s="349"/>
      <c r="EFB302" s="350"/>
      <c r="EFC302" s="346"/>
      <c r="EFE302" s="347"/>
      <c r="EFF302" s="348"/>
      <c r="EFG302" s="349"/>
      <c r="EFH302" s="350"/>
      <c r="EFI302" s="346"/>
      <c r="EFK302" s="347"/>
      <c r="EFL302" s="348"/>
      <c r="EFM302" s="349"/>
      <c r="EFN302" s="350"/>
      <c r="EFO302" s="346"/>
      <c r="EFQ302" s="347"/>
      <c r="EFR302" s="348"/>
      <c r="EFS302" s="349"/>
      <c r="EFT302" s="350"/>
      <c r="EFU302" s="346"/>
      <c r="EFW302" s="347"/>
      <c r="EFX302" s="348"/>
      <c r="EFY302" s="349"/>
      <c r="EFZ302" s="350"/>
      <c r="EGA302" s="346"/>
      <c r="EGC302" s="347"/>
      <c r="EGD302" s="348"/>
      <c r="EGE302" s="349"/>
      <c r="EGF302" s="350"/>
      <c r="EGG302" s="346"/>
      <c r="EGI302" s="347"/>
      <c r="EGJ302" s="348"/>
      <c r="EGK302" s="349"/>
      <c r="EGL302" s="350"/>
      <c r="EGM302" s="346"/>
      <c r="EGO302" s="347"/>
      <c r="EGP302" s="348"/>
      <c r="EGQ302" s="349"/>
      <c r="EGR302" s="350"/>
      <c r="EGS302" s="346"/>
      <c r="EGU302" s="347"/>
      <c r="EGV302" s="348"/>
      <c r="EGW302" s="349"/>
      <c r="EGX302" s="350"/>
      <c r="EGY302" s="346"/>
      <c r="EHA302" s="347"/>
      <c r="EHB302" s="348"/>
      <c r="EHC302" s="349"/>
      <c r="EHD302" s="350"/>
      <c r="EHE302" s="346"/>
      <c r="EHG302" s="347"/>
      <c r="EHH302" s="348"/>
      <c r="EHI302" s="349"/>
      <c r="EHJ302" s="350"/>
      <c r="EHK302" s="346"/>
      <c r="EHM302" s="347"/>
      <c r="EHN302" s="348"/>
      <c r="EHO302" s="349"/>
      <c r="EHP302" s="350"/>
      <c r="EHQ302" s="346"/>
      <c r="EHS302" s="347"/>
      <c r="EHT302" s="348"/>
      <c r="EHU302" s="349"/>
      <c r="EHV302" s="350"/>
      <c r="EHW302" s="346"/>
      <c r="EHY302" s="347"/>
      <c r="EHZ302" s="348"/>
      <c r="EIA302" s="349"/>
      <c r="EIB302" s="350"/>
      <c r="EIC302" s="346"/>
      <c r="EIE302" s="347"/>
      <c r="EIF302" s="348"/>
      <c r="EIG302" s="349"/>
      <c r="EIH302" s="350"/>
      <c r="EII302" s="346"/>
      <c r="EIK302" s="347"/>
      <c r="EIL302" s="348"/>
      <c r="EIM302" s="349"/>
      <c r="EIN302" s="350"/>
      <c r="EIO302" s="346"/>
      <c r="EIQ302" s="347"/>
      <c r="EIR302" s="348"/>
      <c r="EIS302" s="349"/>
      <c r="EIT302" s="350"/>
      <c r="EIU302" s="346"/>
      <c r="EIW302" s="347"/>
      <c r="EIX302" s="348"/>
      <c r="EIY302" s="349"/>
      <c r="EIZ302" s="350"/>
      <c r="EJA302" s="346"/>
      <c r="EJC302" s="347"/>
      <c r="EJD302" s="348"/>
      <c r="EJE302" s="349"/>
      <c r="EJF302" s="350"/>
      <c r="EJG302" s="346"/>
      <c r="EJI302" s="347"/>
      <c r="EJJ302" s="348"/>
      <c r="EJK302" s="349"/>
      <c r="EJL302" s="350"/>
      <c r="EJM302" s="346"/>
      <c r="EJO302" s="347"/>
      <c r="EJP302" s="348"/>
      <c r="EJQ302" s="349"/>
      <c r="EJR302" s="350"/>
      <c r="EJS302" s="346"/>
      <c r="EJU302" s="347"/>
      <c r="EJV302" s="348"/>
      <c r="EJW302" s="349"/>
      <c r="EJX302" s="350"/>
      <c r="EJY302" s="346"/>
      <c r="EKA302" s="347"/>
      <c r="EKB302" s="348"/>
      <c r="EKC302" s="349"/>
      <c r="EKD302" s="350"/>
      <c r="EKE302" s="346"/>
      <c r="EKG302" s="347"/>
      <c r="EKH302" s="348"/>
      <c r="EKI302" s="349"/>
      <c r="EKJ302" s="350"/>
      <c r="EKK302" s="346"/>
      <c r="EKM302" s="347"/>
      <c r="EKN302" s="348"/>
      <c r="EKO302" s="349"/>
      <c r="EKP302" s="350"/>
      <c r="EKQ302" s="346"/>
      <c r="EKS302" s="347"/>
      <c r="EKT302" s="348"/>
      <c r="EKU302" s="349"/>
      <c r="EKV302" s="350"/>
      <c r="EKW302" s="346"/>
      <c r="EKY302" s="347"/>
      <c r="EKZ302" s="348"/>
      <c r="ELA302" s="349"/>
      <c r="ELB302" s="350"/>
      <c r="ELC302" s="346"/>
      <c r="ELE302" s="347"/>
      <c r="ELF302" s="348"/>
      <c r="ELG302" s="349"/>
      <c r="ELH302" s="350"/>
      <c r="ELI302" s="346"/>
      <c r="ELK302" s="347"/>
      <c r="ELL302" s="348"/>
      <c r="ELM302" s="349"/>
      <c r="ELN302" s="350"/>
      <c r="ELO302" s="346"/>
      <c r="ELQ302" s="347"/>
      <c r="ELR302" s="348"/>
      <c r="ELS302" s="349"/>
      <c r="ELT302" s="350"/>
      <c r="ELU302" s="346"/>
      <c r="ELW302" s="347"/>
      <c r="ELX302" s="348"/>
      <c r="ELY302" s="349"/>
      <c r="ELZ302" s="350"/>
      <c r="EMA302" s="346"/>
      <c r="EMC302" s="347"/>
      <c r="EMD302" s="348"/>
      <c r="EME302" s="349"/>
      <c r="EMF302" s="350"/>
      <c r="EMG302" s="346"/>
      <c r="EMI302" s="347"/>
      <c r="EMJ302" s="348"/>
      <c r="EMK302" s="349"/>
      <c r="EML302" s="350"/>
      <c r="EMM302" s="346"/>
      <c r="EMO302" s="347"/>
      <c r="EMP302" s="348"/>
      <c r="EMQ302" s="349"/>
      <c r="EMR302" s="350"/>
      <c r="EMS302" s="346"/>
      <c r="EMU302" s="347"/>
      <c r="EMV302" s="348"/>
      <c r="EMW302" s="349"/>
      <c r="EMX302" s="350"/>
      <c r="EMY302" s="346"/>
      <c r="ENA302" s="347"/>
      <c r="ENB302" s="348"/>
      <c r="ENC302" s="349"/>
      <c r="END302" s="350"/>
      <c r="ENE302" s="346"/>
      <c r="ENG302" s="347"/>
      <c r="ENH302" s="348"/>
      <c r="ENI302" s="349"/>
      <c r="ENJ302" s="350"/>
      <c r="ENK302" s="346"/>
      <c r="ENM302" s="347"/>
      <c r="ENN302" s="348"/>
      <c r="ENO302" s="349"/>
      <c r="ENP302" s="350"/>
      <c r="ENQ302" s="346"/>
      <c r="ENS302" s="347"/>
      <c r="ENT302" s="348"/>
      <c r="ENU302" s="349"/>
      <c r="ENV302" s="350"/>
      <c r="ENW302" s="346"/>
      <c r="ENY302" s="347"/>
      <c r="ENZ302" s="348"/>
      <c r="EOA302" s="349"/>
      <c r="EOB302" s="350"/>
      <c r="EOC302" s="346"/>
      <c r="EOE302" s="347"/>
      <c r="EOF302" s="348"/>
      <c r="EOG302" s="349"/>
      <c r="EOH302" s="350"/>
      <c r="EOI302" s="346"/>
      <c r="EOK302" s="347"/>
      <c r="EOL302" s="348"/>
      <c r="EOM302" s="349"/>
      <c r="EON302" s="350"/>
      <c r="EOO302" s="346"/>
      <c r="EOQ302" s="347"/>
      <c r="EOR302" s="348"/>
      <c r="EOS302" s="349"/>
      <c r="EOT302" s="350"/>
      <c r="EOU302" s="346"/>
      <c r="EOW302" s="347"/>
      <c r="EOX302" s="348"/>
      <c r="EOY302" s="349"/>
      <c r="EOZ302" s="350"/>
      <c r="EPA302" s="346"/>
      <c r="EPC302" s="347"/>
      <c r="EPD302" s="348"/>
      <c r="EPE302" s="349"/>
      <c r="EPF302" s="350"/>
      <c r="EPG302" s="346"/>
      <c r="EPI302" s="347"/>
      <c r="EPJ302" s="348"/>
      <c r="EPK302" s="349"/>
      <c r="EPL302" s="350"/>
      <c r="EPM302" s="346"/>
      <c r="EPO302" s="347"/>
      <c r="EPP302" s="348"/>
      <c r="EPQ302" s="349"/>
      <c r="EPR302" s="350"/>
      <c r="EPS302" s="346"/>
      <c r="EPU302" s="347"/>
      <c r="EPV302" s="348"/>
      <c r="EPW302" s="349"/>
      <c r="EPX302" s="350"/>
      <c r="EPY302" s="346"/>
      <c r="EQA302" s="347"/>
      <c r="EQB302" s="348"/>
      <c r="EQC302" s="349"/>
      <c r="EQD302" s="350"/>
      <c r="EQE302" s="346"/>
      <c r="EQG302" s="347"/>
      <c r="EQH302" s="348"/>
      <c r="EQI302" s="349"/>
      <c r="EQJ302" s="350"/>
      <c r="EQK302" s="346"/>
      <c r="EQM302" s="347"/>
      <c r="EQN302" s="348"/>
      <c r="EQO302" s="349"/>
      <c r="EQP302" s="350"/>
      <c r="EQQ302" s="346"/>
      <c r="EQS302" s="347"/>
      <c r="EQT302" s="348"/>
      <c r="EQU302" s="349"/>
      <c r="EQV302" s="350"/>
      <c r="EQW302" s="346"/>
      <c r="EQY302" s="347"/>
      <c r="EQZ302" s="348"/>
      <c r="ERA302" s="349"/>
      <c r="ERB302" s="350"/>
      <c r="ERC302" s="346"/>
      <c r="ERE302" s="347"/>
      <c r="ERF302" s="348"/>
      <c r="ERG302" s="349"/>
      <c r="ERH302" s="350"/>
      <c r="ERI302" s="346"/>
      <c r="ERK302" s="347"/>
      <c r="ERL302" s="348"/>
      <c r="ERM302" s="349"/>
      <c r="ERN302" s="350"/>
      <c r="ERO302" s="346"/>
      <c r="ERQ302" s="347"/>
      <c r="ERR302" s="348"/>
      <c r="ERS302" s="349"/>
      <c r="ERT302" s="350"/>
      <c r="ERU302" s="346"/>
      <c r="ERW302" s="347"/>
      <c r="ERX302" s="348"/>
      <c r="ERY302" s="349"/>
      <c r="ERZ302" s="350"/>
      <c r="ESA302" s="346"/>
      <c r="ESC302" s="347"/>
      <c r="ESD302" s="348"/>
      <c r="ESE302" s="349"/>
      <c r="ESF302" s="350"/>
      <c r="ESG302" s="346"/>
      <c r="ESI302" s="347"/>
      <c r="ESJ302" s="348"/>
      <c r="ESK302" s="349"/>
      <c r="ESL302" s="350"/>
      <c r="ESM302" s="346"/>
      <c r="ESO302" s="347"/>
      <c r="ESP302" s="348"/>
      <c r="ESQ302" s="349"/>
      <c r="ESR302" s="350"/>
      <c r="ESS302" s="346"/>
      <c r="ESU302" s="347"/>
      <c r="ESV302" s="348"/>
      <c r="ESW302" s="349"/>
      <c r="ESX302" s="350"/>
      <c r="ESY302" s="346"/>
      <c r="ETA302" s="347"/>
      <c r="ETB302" s="348"/>
      <c r="ETC302" s="349"/>
      <c r="ETD302" s="350"/>
      <c r="ETE302" s="346"/>
      <c r="ETG302" s="347"/>
      <c r="ETH302" s="348"/>
      <c r="ETI302" s="349"/>
      <c r="ETJ302" s="350"/>
      <c r="ETK302" s="346"/>
      <c r="ETM302" s="347"/>
      <c r="ETN302" s="348"/>
      <c r="ETO302" s="349"/>
      <c r="ETP302" s="350"/>
      <c r="ETQ302" s="346"/>
      <c r="ETS302" s="347"/>
      <c r="ETT302" s="348"/>
      <c r="ETU302" s="349"/>
      <c r="ETV302" s="350"/>
      <c r="ETW302" s="346"/>
      <c r="ETY302" s="347"/>
      <c r="ETZ302" s="348"/>
      <c r="EUA302" s="349"/>
      <c r="EUB302" s="350"/>
      <c r="EUC302" s="346"/>
      <c r="EUE302" s="347"/>
      <c r="EUF302" s="348"/>
      <c r="EUG302" s="349"/>
      <c r="EUH302" s="350"/>
      <c r="EUI302" s="346"/>
      <c r="EUK302" s="347"/>
      <c r="EUL302" s="348"/>
      <c r="EUM302" s="349"/>
      <c r="EUN302" s="350"/>
      <c r="EUO302" s="346"/>
      <c r="EUQ302" s="347"/>
      <c r="EUR302" s="348"/>
      <c r="EUS302" s="349"/>
      <c r="EUT302" s="350"/>
      <c r="EUU302" s="346"/>
      <c r="EUW302" s="347"/>
      <c r="EUX302" s="348"/>
      <c r="EUY302" s="349"/>
      <c r="EUZ302" s="350"/>
      <c r="EVA302" s="346"/>
      <c r="EVC302" s="347"/>
      <c r="EVD302" s="348"/>
      <c r="EVE302" s="349"/>
      <c r="EVF302" s="350"/>
      <c r="EVG302" s="346"/>
      <c r="EVI302" s="347"/>
      <c r="EVJ302" s="348"/>
      <c r="EVK302" s="349"/>
      <c r="EVL302" s="350"/>
      <c r="EVM302" s="346"/>
      <c r="EVO302" s="347"/>
      <c r="EVP302" s="348"/>
      <c r="EVQ302" s="349"/>
      <c r="EVR302" s="350"/>
      <c r="EVS302" s="346"/>
      <c r="EVU302" s="347"/>
      <c r="EVV302" s="348"/>
      <c r="EVW302" s="349"/>
      <c r="EVX302" s="350"/>
      <c r="EVY302" s="346"/>
      <c r="EWA302" s="347"/>
      <c r="EWB302" s="348"/>
      <c r="EWC302" s="349"/>
      <c r="EWD302" s="350"/>
      <c r="EWE302" s="346"/>
      <c r="EWG302" s="347"/>
      <c r="EWH302" s="348"/>
      <c r="EWI302" s="349"/>
      <c r="EWJ302" s="350"/>
      <c r="EWK302" s="346"/>
      <c r="EWM302" s="347"/>
      <c r="EWN302" s="348"/>
      <c r="EWO302" s="349"/>
      <c r="EWP302" s="350"/>
      <c r="EWQ302" s="346"/>
      <c r="EWS302" s="347"/>
      <c r="EWT302" s="348"/>
      <c r="EWU302" s="349"/>
      <c r="EWV302" s="350"/>
      <c r="EWW302" s="346"/>
      <c r="EWY302" s="347"/>
      <c r="EWZ302" s="348"/>
      <c r="EXA302" s="349"/>
      <c r="EXB302" s="350"/>
      <c r="EXC302" s="346"/>
      <c r="EXE302" s="347"/>
      <c r="EXF302" s="348"/>
      <c r="EXG302" s="349"/>
      <c r="EXH302" s="350"/>
      <c r="EXI302" s="346"/>
      <c r="EXK302" s="347"/>
      <c r="EXL302" s="348"/>
      <c r="EXM302" s="349"/>
      <c r="EXN302" s="350"/>
      <c r="EXO302" s="346"/>
      <c r="EXQ302" s="347"/>
      <c r="EXR302" s="348"/>
      <c r="EXS302" s="349"/>
      <c r="EXT302" s="350"/>
      <c r="EXU302" s="346"/>
      <c r="EXW302" s="347"/>
      <c r="EXX302" s="348"/>
      <c r="EXY302" s="349"/>
      <c r="EXZ302" s="350"/>
      <c r="EYA302" s="346"/>
      <c r="EYC302" s="347"/>
      <c r="EYD302" s="348"/>
      <c r="EYE302" s="349"/>
      <c r="EYF302" s="350"/>
      <c r="EYG302" s="346"/>
      <c r="EYI302" s="347"/>
      <c r="EYJ302" s="348"/>
      <c r="EYK302" s="349"/>
      <c r="EYL302" s="350"/>
      <c r="EYM302" s="346"/>
      <c r="EYO302" s="347"/>
      <c r="EYP302" s="348"/>
      <c r="EYQ302" s="349"/>
      <c r="EYR302" s="350"/>
      <c r="EYS302" s="346"/>
      <c r="EYU302" s="347"/>
      <c r="EYV302" s="348"/>
      <c r="EYW302" s="349"/>
      <c r="EYX302" s="350"/>
      <c r="EYY302" s="346"/>
      <c r="EZA302" s="347"/>
      <c r="EZB302" s="348"/>
      <c r="EZC302" s="349"/>
      <c r="EZD302" s="350"/>
      <c r="EZE302" s="346"/>
      <c r="EZG302" s="347"/>
      <c r="EZH302" s="348"/>
      <c r="EZI302" s="349"/>
      <c r="EZJ302" s="350"/>
      <c r="EZK302" s="346"/>
      <c r="EZM302" s="347"/>
      <c r="EZN302" s="348"/>
      <c r="EZO302" s="349"/>
      <c r="EZP302" s="350"/>
      <c r="EZQ302" s="346"/>
      <c r="EZS302" s="347"/>
      <c r="EZT302" s="348"/>
      <c r="EZU302" s="349"/>
      <c r="EZV302" s="350"/>
      <c r="EZW302" s="346"/>
      <c r="EZY302" s="347"/>
      <c r="EZZ302" s="348"/>
      <c r="FAA302" s="349"/>
      <c r="FAB302" s="350"/>
      <c r="FAC302" s="346"/>
      <c r="FAE302" s="347"/>
      <c r="FAF302" s="348"/>
      <c r="FAG302" s="349"/>
      <c r="FAH302" s="350"/>
      <c r="FAI302" s="346"/>
      <c r="FAK302" s="347"/>
      <c r="FAL302" s="348"/>
      <c r="FAM302" s="349"/>
      <c r="FAN302" s="350"/>
      <c r="FAO302" s="346"/>
      <c r="FAQ302" s="347"/>
      <c r="FAR302" s="348"/>
      <c r="FAS302" s="349"/>
      <c r="FAT302" s="350"/>
      <c r="FAU302" s="346"/>
      <c r="FAW302" s="347"/>
      <c r="FAX302" s="348"/>
      <c r="FAY302" s="349"/>
      <c r="FAZ302" s="350"/>
      <c r="FBA302" s="346"/>
      <c r="FBC302" s="347"/>
      <c r="FBD302" s="348"/>
      <c r="FBE302" s="349"/>
      <c r="FBF302" s="350"/>
      <c r="FBG302" s="346"/>
      <c r="FBI302" s="347"/>
      <c r="FBJ302" s="348"/>
      <c r="FBK302" s="349"/>
      <c r="FBL302" s="350"/>
      <c r="FBM302" s="346"/>
      <c r="FBO302" s="347"/>
      <c r="FBP302" s="348"/>
      <c r="FBQ302" s="349"/>
      <c r="FBR302" s="350"/>
      <c r="FBS302" s="346"/>
      <c r="FBU302" s="347"/>
      <c r="FBV302" s="348"/>
      <c r="FBW302" s="349"/>
      <c r="FBX302" s="350"/>
      <c r="FBY302" s="346"/>
      <c r="FCA302" s="347"/>
      <c r="FCB302" s="348"/>
      <c r="FCC302" s="349"/>
      <c r="FCD302" s="350"/>
      <c r="FCE302" s="346"/>
      <c r="FCG302" s="347"/>
      <c r="FCH302" s="348"/>
      <c r="FCI302" s="349"/>
      <c r="FCJ302" s="350"/>
      <c r="FCK302" s="346"/>
      <c r="FCM302" s="347"/>
      <c r="FCN302" s="348"/>
      <c r="FCO302" s="349"/>
      <c r="FCP302" s="350"/>
      <c r="FCQ302" s="346"/>
      <c r="FCS302" s="347"/>
      <c r="FCT302" s="348"/>
      <c r="FCU302" s="349"/>
      <c r="FCV302" s="350"/>
      <c r="FCW302" s="346"/>
      <c r="FCY302" s="347"/>
      <c r="FCZ302" s="348"/>
      <c r="FDA302" s="349"/>
      <c r="FDB302" s="350"/>
      <c r="FDC302" s="346"/>
      <c r="FDE302" s="347"/>
      <c r="FDF302" s="348"/>
      <c r="FDG302" s="349"/>
      <c r="FDH302" s="350"/>
      <c r="FDI302" s="346"/>
      <c r="FDK302" s="347"/>
      <c r="FDL302" s="348"/>
      <c r="FDM302" s="349"/>
      <c r="FDN302" s="350"/>
      <c r="FDO302" s="346"/>
      <c r="FDQ302" s="347"/>
      <c r="FDR302" s="348"/>
      <c r="FDS302" s="349"/>
      <c r="FDT302" s="350"/>
      <c r="FDU302" s="346"/>
      <c r="FDW302" s="347"/>
      <c r="FDX302" s="348"/>
      <c r="FDY302" s="349"/>
      <c r="FDZ302" s="350"/>
      <c r="FEA302" s="346"/>
      <c r="FEC302" s="347"/>
      <c r="FED302" s="348"/>
      <c r="FEE302" s="349"/>
      <c r="FEF302" s="350"/>
      <c r="FEG302" s="346"/>
      <c r="FEI302" s="347"/>
      <c r="FEJ302" s="348"/>
      <c r="FEK302" s="349"/>
      <c r="FEL302" s="350"/>
      <c r="FEM302" s="346"/>
      <c r="FEO302" s="347"/>
      <c r="FEP302" s="348"/>
      <c r="FEQ302" s="349"/>
      <c r="FER302" s="350"/>
      <c r="FES302" s="346"/>
      <c r="FEU302" s="347"/>
      <c r="FEV302" s="348"/>
      <c r="FEW302" s="349"/>
      <c r="FEX302" s="350"/>
      <c r="FEY302" s="346"/>
      <c r="FFA302" s="347"/>
      <c r="FFB302" s="348"/>
      <c r="FFC302" s="349"/>
      <c r="FFD302" s="350"/>
      <c r="FFE302" s="346"/>
      <c r="FFG302" s="347"/>
      <c r="FFH302" s="348"/>
      <c r="FFI302" s="349"/>
      <c r="FFJ302" s="350"/>
      <c r="FFK302" s="346"/>
      <c r="FFM302" s="347"/>
      <c r="FFN302" s="348"/>
      <c r="FFO302" s="349"/>
      <c r="FFP302" s="350"/>
      <c r="FFQ302" s="346"/>
      <c r="FFS302" s="347"/>
      <c r="FFT302" s="348"/>
      <c r="FFU302" s="349"/>
      <c r="FFV302" s="350"/>
      <c r="FFW302" s="346"/>
      <c r="FFY302" s="347"/>
      <c r="FFZ302" s="348"/>
      <c r="FGA302" s="349"/>
      <c r="FGB302" s="350"/>
      <c r="FGC302" s="346"/>
      <c r="FGE302" s="347"/>
      <c r="FGF302" s="348"/>
      <c r="FGG302" s="349"/>
      <c r="FGH302" s="350"/>
      <c r="FGI302" s="346"/>
      <c r="FGK302" s="347"/>
      <c r="FGL302" s="348"/>
      <c r="FGM302" s="349"/>
      <c r="FGN302" s="350"/>
      <c r="FGO302" s="346"/>
      <c r="FGQ302" s="347"/>
      <c r="FGR302" s="348"/>
      <c r="FGS302" s="349"/>
      <c r="FGT302" s="350"/>
      <c r="FGU302" s="346"/>
      <c r="FGW302" s="347"/>
      <c r="FGX302" s="348"/>
      <c r="FGY302" s="349"/>
      <c r="FGZ302" s="350"/>
      <c r="FHA302" s="346"/>
      <c r="FHC302" s="347"/>
      <c r="FHD302" s="348"/>
      <c r="FHE302" s="349"/>
      <c r="FHF302" s="350"/>
      <c r="FHG302" s="346"/>
      <c r="FHI302" s="347"/>
      <c r="FHJ302" s="348"/>
      <c r="FHK302" s="349"/>
      <c r="FHL302" s="350"/>
      <c r="FHM302" s="346"/>
      <c r="FHO302" s="347"/>
      <c r="FHP302" s="348"/>
      <c r="FHQ302" s="349"/>
      <c r="FHR302" s="350"/>
      <c r="FHS302" s="346"/>
      <c r="FHU302" s="347"/>
      <c r="FHV302" s="348"/>
      <c r="FHW302" s="349"/>
      <c r="FHX302" s="350"/>
      <c r="FHY302" s="346"/>
      <c r="FIA302" s="347"/>
      <c r="FIB302" s="348"/>
      <c r="FIC302" s="349"/>
      <c r="FID302" s="350"/>
      <c r="FIE302" s="346"/>
      <c r="FIG302" s="347"/>
      <c r="FIH302" s="348"/>
      <c r="FII302" s="349"/>
      <c r="FIJ302" s="350"/>
      <c r="FIK302" s="346"/>
      <c r="FIM302" s="347"/>
      <c r="FIN302" s="348"/>
      <c r="FIO302" s="349"/>
      <c r="FIP302" s="350"/>
      <c r="FIQ302" s="346"/>
      <c r="FIS302" s="347"/>
      <c r="FIT302" s="348"/>
      <c r="FIU302" s="349"/>
      <c r="FIV302" s="350"/>
      <c r="FIW302" s="346"/>
      <c r="FIY302" s="347"/>
      <c r="FIZ302" s="348"/>
      <c r="FJA302" s="349"/>
      <c r="FJB302" s="350"/>
      <c r="FJC302" s="346"/>
      <c r="FJE302" s="347"/>
      <c r="FJF302" s="348"/>
      <c r="FJG302" s="349"/>
      <c r="FJH302" s="350"/>
      <c r="FJI302" s="346"/>
      <c r="FJK302" s="347"/>
      <c r="FJL302" s="348"/>
      <c r="FJM302" s="349"/>
      <c r="FJN302" s="350"/>
      <c r="FJO302" s="346"/>
      <c r="FJQ302" s="347"/>
      <c r="FJR302" s="348"/>
      <c r="FJS302" s="349"/>
      <c r="FJT302" s="350"/>
      <c r="FJU302" s="346"/>
      <c r="FJW302" s="347"/>
      <c r="FJX302" s="348"/>
      <c r="FJY302" s="349"/>
      <c r="FJZ302" s="350"/>
      <c r="FKA302" s="346"/>
      <c r="FKC302" s="347"/>
      <c r="FKD302" s="348"/>
      <c r="FKE302" s="349"/>
      <c r="FKF302" s="350"/>
      <c r="FKG302" s="346"/>
      <c r="FKI302" s="347"/>
      <c r="FKJ302" s="348"/>
      <c r="FKK302" s="349"/>
      <c r="FKL302" s="350"/>
      <c r="FKM302" s="346"/>
      <c r="FKO302" s="347"/>
      <c r="FKP302" s="348"/>
      <c r="FKQ302" s="349"/>
      <c r="FKR302" s="350"/>
      <c r="FKS302" s="346"/>
      <c r="FKU302" s="347"/>
      <c r="FKV302" s="348"/>
      <c r="FKW302" s="349"/>
      <c r="FKX302" s="350"/>
      <c r="FKY302" s="346"/>
      <c r="FLA302" s="347"/>
      <c r="FLB302" s="348"/>
      <c r="FLC302" s="349"/>
      <c r="FLD302" s="350"/>
      <c r="FLE302" s="346"/>
      <c r="FLG302" s="347"/>
      <c r="FLH302" s="348"/>
      <c r="FLI302" s="349"/>
      <c r="FLJ302" s="350"/>
      <c r="FLK302" s="346"/>
      <c r="FLM302" s="347"/>
      <c r="FLN302" s="348"/>
      <c r="FLO302" s="349"/>
      <c r="FLP302" s="350"/>
      <c r="FLQ302" s="346"/>
      <c r="FLS302" s="347"/>
      <c r="FLT302" s="348"/>
      <c r="FLU302" s="349"/>
      <c r="FLV302" s="350"/>
      <c r="FLW302" s="346"/>
      <c r="FLY302" s="347"/>
      <c r="FLZ302" s="348"/>
      <c r="FMA302" s="349"/>
      <c r="FMB302" s="350"/>
      <c r="FMC302" s="346"/>
      <c r="FME302" s="347"/>
      <c r="FMF302" s="348"/>
      <c r="FMG302" s="349"/>
      <c r="FMH302" s="350"/>
      <c r="FMI302" s="346"/>
      <c r="FMK302" s="347"/>
      <c r="FML302" s="348"/>
      <c r="FMM302" s="349"/>
      <c r="FMN302" s="350"/>
      <c r="FMO302" s="346"/>
      <c r="FMQ302" s="347"/>
      <c r="FMR302" s="348"/>
      <c r="FMS302" s="349"/>
      <c r="FMT302" s="350"/>
      <c r="FMU302" s="346"/>
      <c r="FMW302" s="347"/>
      <c r="FMX302" s="348"/>
      <c r="FMY302" s="349"/>
      <c r="FMZ302" s="350"/>
      <c r="FNA302" s="346"/>
      <c r="FNC302" s="347"/>
      <c r="FND302" s="348"/>
      <c r="FNE302" s="349"/>
      <c r="FNF302" s="350"/>
      <c r="FNG302" s="346"/>
      <c r="FNI302" s="347"/>
      <c r="FNJ302" s="348"/>
      <c r="FNK302" s="349"/>
      <c r="FNL302" s="350"/>
      <c r="FNM302" s="346"/>
      <c r="FNO302" s="347"/>
      <c r="FNP302" s="348"/>
      <c r="FNQ302" s="349"/>
      <c r="FNR302" s="350"/>
      <c r="FNS302" s="346"/>
      <c r="FNU302" s="347"/>
      <c r="FNV302" s="348"/>
      <c r="FNW302" s="349"/>
      <c r="FNX302" s="350"/>
      <c r="FNY302" s="346"/>
      <c r="FOA302" s="347"/>
      <c r="FOB302" s="348"/>
      <c r="FOC302" s="349"/>
      <c r="FOD302" s="350"/>
      <c r="FOE302" s="346"/>
      <c r="FOG302" s="347"/>
      <c r="FOH302" s="348"/>
      <c r="FOI302" s="349"/>
      <c r="FOJ302" s="350"/>
      <c r="FOK302" s="346"/>
      <c r="FOM302" s="347"/>
      <c r="FON302" s="348"/>
      <c r="FOO302" s="349"/>
      <c r="FOP302" s="350"/>
      <c r="FOQ302" s="346"/>
      <c r="FOS302" s="347"/>
      <c r="FOT302" s="348"/>
      <c r="FOU302" s="349"/>
      <c r="FOV302" s="350"/>
      <c r="FOW302" s="346"/>
      <c r="FOY302" s="347"/>
      <c r="FOZ302" s="348"/>
      <c r="FPA302" s="349"/>
      <c r="FPB302" s="350"/>
      <c r="FPC302" s="346"/>
      <c r="FPE302" s="347"/>
      <c r="FPF302" s="348"/>
      <c r="FPG302" s="349"/>
      <c r="FPH302" s="350"/>
      <c r="FPI302" s="346"/>
      <c r="FPK302" s="347"/>
      <c r="FPL302" s="348"/>
      <c r="FPM302" s="349"/>
      <c r="FPN302" s="350"/>
      <c r="FPO302" s="346"/>
      <c r="FPQ302" s="347"/>
      <c r="FPR302" s="348"/>
      <c r="FPS302" s="349"/>
      <c r="FPT302" s="350"/>
      <c r="FPU302" s="346"/>
      <c r="FPW302" s="347"/>
      <c r="FPX302" s="348"/>
      <c r="FPY302" s="349"/>
      <c r="FPZ302" s="350"/>
      <c r="FQA302" s="346"/>
      <c r="FQC302" s="347"/>
      <c r="FQD302" s="348"/>
      <c r="FQE302" s="349"/>
      <c r="FQF302" s="350"/>
      <c r="FQG302" s="346"/>
      <c r="FQI302" s="347"/>
      <c r="FQJ302" s="348"/>
      <c r="FQK302" s="349"/>
      <c r="FQL302" s="350"/>
      <c r="FQM302" s="346"/>
      <c r="FQO302" s="347"/>
      <c r="FQP302" s="348"/>
      <c r="FQQ302" s="349"/>
      <c r="FQR302" s="350"/>
      <c r="FQS302" s="346"/>
      <c r="FQU302" s="347"/>
      <c r="FQV302" s="348"/>
      <c r="FQW302" s="349"/>
      <c r="FQX302" s="350"/>
      <c r="FQY302" s="346"/>
      <c r="FRA302" s="347"/>
      <c r="FRB302" s="348"/>
      <c r="FRC302" s="349"/>
      <c r="FRD302" s="350"/>
      <c r="FRE302" s="346"/>
      <c r="FRG302" s="347"/>
      <c r="FRH302" s="348"/>
      <c r="FRI302" s="349"/>
      <c r="FRJ302" s="350"/>
      <c r="FRK302" s="346"/>
      <c r="FRM302" s="347"/>
      <c r="FRN302" s="348"/>
      <c r="FRO302" s="349"/>
      <c r="FRP302" s="350"/>
      <c r="FRQ302" s="346"/>
      <c r="FRS302" s="347"/>
      <c r="FRT302" s="348"/>
      <c r="FRU302" s="349"/>
      <c r="FRV302" s="350"/>
      <c r="FRW302" s="346"/>
      <c r="FRY302" s="347"/>
      <c r="FRZ302" s="348"/>
      <c r="FSA302" s="349"/>
      <c r="FSB302" s="350"/>
      <c r="FSC302" s="346"/>
      <c r="FSE302" s="347"/>
      <c r="FSF302" s="348"/>
      <c r="FSG302" s="349"/>
      <c r="FSH302" s="350"/>
      <c r="FSI302" s="346"/>
      <c r="FSK302" s="347"/>
      <c r="FSL302" s="348"/>
      <c r="FSM302" s="349"/>
      <c r="FSN302" s="350"/>
      <c r="FSO302" s="346"/>
      <c r="FSQ302" s="347"/>
      <c r="FSR302" s="348"/>
      <c r="FSS302" s="349"/>
      <c r="FST302" s="350"/>
      <c r="FSU302" s="346"/>
      <c r="FSW302" s="347"/>
      <c r="FSX302" s="348"/>
      <c r="FSY302" s="349"/>
      <c r="FSZ302" s="350"/>
      <c r="FTA302" s="346"/>
      <c r="FTC302" s="347"/>
      <c r="FTD302" s="348"/>
      <c r="FTE302" s="349"/>
      <c r="FTF302" s="350"/>
      <c r="FTG302" s="346"/>
      <c r="FTI302" s="347"/>
      <c r="FTJ302" s="348"/>
      <c r="FTK302" s="349"/>
      <c r="FTL302" s="350"/>
      <c r="FTM302" s="346"/>
      <c r="FTO302" s="347"/>
      <c r="FTP302" s="348"/>
      <c r="FTQ302" s="349"/>
      <c r="FTR302" s="350"/>
      <c r="FTS302" s="346"/>
      <c r="FTU302" s="347"/>
      <c r="FTV302" s="348"/>
      <c r="FTW302" s="349"/>
      <c r="FTX302" s="350"/>
      <c r="FTY302" s="346"/>
      <c r="FUA302" s="347"/>
      <c r="FUB302" s="348"/>
      <c r="FUC302" s="349"/>
      <c r="FUD302" s="350"/>
      <c r="FUE302" s="346"/>
      <c r="FUG302" s="347"/>
      <c r="FUH302" s="348"/>
      <c r="FUI302" s="349"/>
      <c r="FUJ302" s="350"/>
      <c r="FUK302" s="346"/>
      <c r="FUM302" s="347"/>
      <c r="FUN302" s="348"/>
      <c r="FUO302" s="349"/>
      <c r="FUP302" s="350"/>
      <c r="FUQ302" s="346"/>
      <c r="FUS302" s="347"/>
      <c r="FUT302" s="348"/>
      <c r="FUU302" s="349"/>
      <c r="FUV302" s="350"/>
      <c r="FUW302" s="346"/>
      <c r="FUY302" s="347"/>
      <c r="FUZ302" s="348"/>
      <c r="FVA302" s="349"/>
      <c r="FVB302" s="350"/>
      <c r="FVC302" s="346"/>
      <c r="FVE302" s="347"/>
      <c r="FVF302" s="348"/>
      <c r="FVG302" s="349"/>
      <c r="FVH302" s="350"/>
      <c r="FVI302" s="346"/>
      <c r="FVK302" s="347"/>
      <c r="FVL302" s="348"/>
      <c r="FVM302" s="349"/>
      <c r="FVN302" s="350"/>
      <c r="FVO302" s="346"/>
      <c r="FVQ302" s="347"/>
      <c r="FVR302" s="348"/>
      <c r="FVS302" s="349"/>
      <c r="FVT302" s="350"/>
      <c r="FVU302" s="346"/>
      <c r="FVW302" s="347"/>
      <c r="FVX302" s="348"/>
      <c r="FVY302" s="349"/>
      <c r="FVZ302" s="350"/>
      <c r="FWA302" s="346"/>
      <c r="FWC302" s="347"/>
      <c r="FWD302" s="348"/>
      <c r="FWE302" s="349"/>
      <c r="FWF302" s="350"/>
      <c r="FWG302" s="346"/>
      <c r="FWI302" s="347"/>
      <c r="FWJ302" s="348"/>
      <c r="FWK302" s="349"/>
      <c r="FWL302" s="350"/>
      <c r="FWM302" s="346"/>
      <c r="FWO302" s="347"/>
      <c r="FWP302" s="348"/>
      <c r="FWQ302" s="349"/>
      <c r="FWR302" s="350"/>
      <c r="FWS302" s="346"/>
      <c r="FWU302" s="347"/>
      <c r="FWV302" s="348"/>
      <c r="FWW302" s="349"/>
      <c r="FWX302" s="350"/>
      <c r="FWY302" s="346"/>
      <c r="FXA302" s="347"/>
      <c r="FXB302" s="348"/>
      <c r="FXC302" s="349"/>
      <c r="FXD302" s="350"/>
      <c r="FXE302" s="346"/>
      <c r="FXG302" s="347"/>
      <c r="FXH302" s="348"/>
      <c r="FXI302" s="349"/>
      <c r="FXJ302" s="350"/>
      <c r="FXK302" s="346"/>
      <c r="FXM302" s="347"/>
      <c r="FXN302" s="348"/>
      <c r="FXO302" s="349"/>
      <c r="FXP302" s="350"/>
      <c r="FXQ302" s="346"/>
      <c r="FXS302" s="347"/>
      <c r="FXT302" s="348"/>
      <c r="FXU302" s="349"/>
      <c r="FXV302" s="350"/>
      <c r="FXW302" s="346"/>
      <c r="FXY302" s="347"/>
      <c r="FXZ302" s="348"/>
      <c r="FYA302" s="349"/>
      <c r="FYB302" s="350"/>
      <c r="FYC302" s="346"/>
      <c r="FYE302" s="347"/>
      <c r="FYF302" s="348"/>
      <c r="FYG302" s="349"/>
      <c r="FYH302" s="350"/>
      <c r="FYI302" s="346"/>
      <c r="FYK302" s="347"/>
      <c r="FYL302" s="348"/>
      <c r="FYM302" s="349"/>
      <c r="FYN302" s="350"/>
      <c r="FYO302" s="346"/>
      <c r="FYQ302" s="347"/>
      <c r="FYR302" s="348"/>
      <c r="FYS302" s="349"/>
      <c r="FYT302" s="350"/>
      <c r="FYU302" s="346"/>
      <c r="FYW302" s="347"/>
      <c r="FYX302" s="348"/>
      <c r="FYY302" s="349"/>
      <c r="FYZ302" s="350"/>
      <c r="FZA302" s="346"/>
      <c r="FZC302" s="347"/>
      <c r="FZD302" s="348"/>
      <c r="FZE302" s="349"/>
      <c r="FZF302" s="350"/>
      <c r="FZG302" s="346"/>
      <c r="FZI302" s="347"/>
      <c r="FZJ302" s="348"/>
      <c r="FZK302" s="349"/>
      <c r="FZL302" s="350"/>
      <c r="FZM302" s="346"/>
      <c r="FZO302" s="347"/>
      <c r="FZP302" s="348"/>
      <c r="FZQ302" s="349"/>
      <c r="FZR302" s="350"/>
      <c r="FZS302" s="346"/>
      <c r="FZU302" s="347"/>
      <c r="FZV302" s="348"/>
      <c r="FZW302" s="349"/>
      <c r="FZX302" s="350"/>
      <c r="FZY302" s="346"/>
      <c r="GAA302" s="347"/>
      <c r="GAB302" s="348"/>
      <c r="GAC302" s="349"/>
      <c r="GAD302" s="350"/>
      <c r="GAE302" s="346"/>
      <c r="GAG302" s="347"/>
      <c r="GAH302" s="348"/>
      <c r="GAI302" s="349"/>
      <c r="GAJ302" s="350"/>
      <c r="GAK302" s="346"/>
      <c r="GAM302" s="347"/>
      <c r="GAN302" s="348"/>
      <c r="GAO302" s="349"/>
      <c r="GAP302" s="350"/>
      <c r="GAQ302" s="346"/>
      <c r="GAS302" s="347"/>
      <c r="GAT302" s="348"/>
      <c r="GAU302" s="349"/>
      <c r="GAV302" s="350"/>
      <c r="GAW302" s="346"/>
      <c r="GAY302" s="347"/>
      <c r="GAZ302" s="348"/>
      <c r="GBA302" s="349"/>
      <c r="GBB302" s="350"/>
      <c r="GBC302" s="346"/>
      <c r="GBE302" s="347"/>
      <c r="GBF302" s="348"/>
      <c r="GBG302" s="349"/>
      <c r="GBH302" s="350"/>
      <c r="GBI302" s="346"/>
      <c r="GBK302" s="347"/>
      <c r="GBL302" s="348"/>
      <c r="GBM302" s="349"/>
      <c r="GBN302" s="350"/>
      <c r="GBO302" s="346"/>
      <c r="GBQ302" s="347"/>
      <c r="GBR302" s="348"/>
      <c r="GBS302" s="349"/>
      <c r="GBT302" s="350"/>
      <c r="GBU302" s="346"/>
      <c r="GBW302" s="347"/>
      <c r="GBX302" s="348"/>
      <c r="GBY302" s="349"/>
      <c r="GBZ302" s="350"/>
      <c r="GCA302" s="346"/>
      <c r="GCC302" s="347"/>
      <c r="GCD302" s="348"/>
      <c r="GCE302" s="349"/>
      <c r="GCF302" s="350"/>
      <c r="GCG302" s="346"/>
      <c r="GCI302" s="347"/>
      <c r="GCJ302" s="348"/>
      <c r="GCK302" s="349"/>
      <c r="GCL302" s="350"/>
      <c r="GCM302" s="346"/>
      <c r="GCO302" s="347"/>
      <c r="GCP302" s="348"/>
      <c r="GCQ302" s="349"/>
      <c r="GCR302" s="350"/>
      <c r="GCS302" s="346"/>
      <c r="GCU302" s="347"/>
      <c r="GCV302" s="348"/>
      <c r="GCW302" s="349"/>
      <c r="GCX302" s="350"/>
      <c r="GCY302" s="346"/>
      <c r="GDA302" s="347"/>
      <c r="GDB302" s="348"/>
      <c r="GDC302" s="349"/>
      <c r="GDD302" s="350"/>
      <c r="GDE302" s="346"/>
      <c r="GDG302" s="347"/>
      <c r="GDH302" s="348"/>
      <c r="GDI302" s="349"/>
      <c r="GDJ302" s="350"/>
      <c r="GDK302" s="346"/>
      <c r="GDM302" s="347"/>
      <c r="GDN302" s="348"/>
      <c r="GDO302" s="349"/>
      <c r="GDP302" s="350"/>
      <c r="GDQ302" s="346"/>
      <c r="GDS302" s="347"/>
      <c r="GDT302" s="348"/>
      <c r="GDU302" s="349"/>
      <c r="GDV302" s="350"/>
      <c r="GDW302" s="346"/>
      <c r="GDY302" s="347"/>
      <c r="GDZ302" s="348"/>
      <c r="GEA302" s="349"/>
      <c r="GEB302" s="350"/>
      <c r="GEC302" s="346"/>
      <c r="GEE302" s="347"/>
      <c r="GEF302" s="348"/>
      <c r="GEG302" s="349"/>
      <c r="GEH302" s="350"/>
      <c r="GEI302" s="346"/>
      <c r="GEK302" s="347"/>
      <c r="GEL302" s="348"/>
      <c r="GEM302" s="349"/>
      <c r="GEN302" s="350"/>
      <c r="GEO302" s="346"/>
      <c r="GEQ302" s="347"/>
      <c r="GER302" s="348"/>
      <c r="GES302" s="349"/>
      <c r="GET302" s="350"/>
      <c r="GEU302" s="346"/>
      <c r="GEW302" s="347"/>
      <c r="GEX302" s="348"/>
      <c r="GEY302" s="349"/>
      <c r="GEZ302" s="350"/>
      <c r="GFA302" s="346"/>
      <c r="GFC302" s="347"/>
      <c r="GFD302" s="348"/>
      <c r="GFE302" s="349"/>
      <c r="GFF302" s="350"/>
      <c r="GFG302" s="346"/>
      <c r="GFI302" s="347"/>
      <c r="GFJ302" s="348"/>
      <c r="GFK302" s="349"/>
      <c r="GFL302" s="350"/>
      <c r="GFM302" s="346"/>
      <c r="GFO302" s="347"/>
      <c r="GFP302" s="348"/>
      <c r="GFQ302" s="349"/>
      <c r="GFR302" s="350"/>
      <c r="GFS302" s="346"/>
      <c r="GFU302" s="347"/>
      <c r="GFV302" s="348"/>
      <c r="GFW302" s="349"/>
      <c r="GFX302" s="350"/>
      <c r="GFY302" s="346"/>
      <c r="GGA302" s="347"/>
      <c r="GGB302" s="348"/>
      <c r="GGC302" s="349"/>
      <c r="GGD302" s="350"/>
      <c r="GGE302" s="346"/>
      <c r="GGG302" s="347"/>
      <c r="GGH302" s="348"/>
      <c r="GGI302" s="349"/>
      <c r="GGJ302" s="350"/>
      <c r="GGK302" s="346"/>
      <c r="GGM302" s="347"/>
      <c r="GGN302" s="348"/>
      <c r="GGO302" s="349"/>
      <c r="GGP302" s="350"/>
      <c r="GGQ302" s="346"/>
      <c r="GGS302" s="347"/>
      <c r="GGT302" s="348"/>
      <c r="GGU302" s="349"/>
      <c r="GGV302" s="350"/>
      <c r="GGW302" s="346"/>
      <c r="GGY302" s="347"/>
      <c r="GGZ302" s="348"/>
      <c r="GHA302" s="349"/>
      <c r="GHB302" s="350"/>
      <c r="GHC302" s="346"/>
      <c r="GHE302" s="347"/>
      <c r="GHF302" s="348"/>
      <c r="GHG302" s="349"/>
      <c r="GHH302" s="350"/>
      <c r="GHI302" s="346"/>
      <c r="GHK302" s="347"/>
      <c r="GHL302" s="348"/>
      <c r="GHM302" s="349"/>
      <c r="GHN302" s="350"/>
      <c r="GHO302" s="346"/>
      <c r="GHQ302" s="347"/>
      <c r="GHR302" s="348"/>
      <c r="GHS302" s="349"/>
      <c r="GHT302" s="350"/>
      <c r="GHU302" s="346"/>
      <c r="GHW302" s="347"/>
      <c r="GHX302" s="348"/>
      <c r="GHY302" s="349"/>
      <c r="GHZ302" s="350"/>
      <c r="GIA302" s="346"/>
      <c r="GIC302" s="347"/>
      <c r="GID302" s="348"/>
      <c r="GIE302" s="349"/>
      <c r="GIF302" s="350"/>
      <c r="GIG302" s="346"/>
      <c r="GII302" s="347"/>
      <c r="GIJ302" s="348"/>
      <c r="GIK302" s="349"/>
      <c r="GIL302" s="350"/>
      <c r="GIM302" s="346"/>
      <c r="GIO302" s="347"/>
      <c r="GIP302" s="348"/>
      <c r="GIQ302" s="349"/>
      <c r="GIR302" s="350"/>
      <c r="GIS302" s="346"/>
      <c r="GIU302" s="347"/>
      <c r="GIV302" s="348"/>
      <c r="GIW302" s="349"/>
      <c r="GIX302" s="350"/>
      <c r="GIY302" s="346"/>
      <c r="GJA302" s="347"/>
      <c r="GJB302" s="348"/>
      <c r="GJC302" s="349"/>
      <c r="GJD302" s="350"/>
      <c r="GJE302" s="346"/>
      <c r="GJG302" s="347"/>
      <c r="GJH302" s="348"/>
      <c r="GJI302" s="349"/>
      <c r="GJJ302" s="350"/>
      <c r="GJK302" s="346"/>
      <c r="GJM302" s="347"/>
      <c r="GJN302" s="348"/>
      <c r="GJO302" s="349"/>
      <c r="GJP302" s="350"/>
      <c r="GJQ302" s="346"/>
      <c r="GJS302" s="347"/>
      <c r="GJT302" s="348"/>
      <c r="GJU302" s="349"/>
      <c r="GJV302" s="350"/>
      <c r="GJW302" s="346"/>
      <c r="GJY302" s="347"/>
      <c r="GJZ302" s="348"/>
      <c r="GKA302" s="349"/>
      <c r="GKB302" s="350"/>
      <c r="GKC302" s="346"/>
      <c r="GKE302" s="347"/>
      <c r="GKF302" s="348"/>
      <c r="GKG302" s="349"/>
      <c r="GKH302" s="350"/>
      <c r="GKI302" s="346"/>
      <c r="GKK302" s="347"/>
      <c r="GKL302" s="348"/>
      <c r="GKM302" s="349"/>
      <c r="GKN302" s="350"/>
      <c r="GKO302" s="346"/>
      <c r="GKQ302" s="347"/>
      <c r="GKR302" s="348"/>
      <c r="GKS302" s="349"/>
      <c r="GKT302" s="350"/>
      <c r="GKU302" s="346"/>
      <c r="GKW302" s="347"/>
      <c r="GKX302" s="348"/>
      <c r="GKY302" s="349"/>
      <c r="GKZ302" s="350"/>
      <c r="GLA302" s="346"/>
      <c r="GLC302" s="347"/>
      <c r="GLD302" s="348"/>
      <c r="GLE302" s="349"/>
      <c r="GLF302" s="350"/>
      <c r="GLG302" s="346"/>
      <c r="GLI302" s="347"/>
      <c r="GLJ302" s="348"/>
      <c r="GLK302" s="349"/>
      <c r="GLL302" s="350"/>
      <c r="GLM302" s="346"/>
      <c r="GLO302" s="347"/>
      <c r="GLP302" s="348"/>
      <c r="GLQ302" s="349"/>
      <c r="GLR302" s="350"/>
      <c r="GLS302" s="346"/>
      <c r="GLU302" s="347"/>
      <c r="GLV302" s="348"/>
      <c r="GLW302" s="349"/>
      <c r="GLX302" s="350"/>
      <c r="GLY302" s="346"/>
      <c r="GMA302" s="347"/>
      <c r="GMB302" s="348"/>
      <c r="GMC302" s="349"/>
      <c r="GMD302" s="350"/>
      <c r="GME302" s="346"/>
      <c r="GMG302" s="347"/>
      <c r="GMH302" s="348"/>
      <c r="GMI302" s="349"/>
      <c r="GMJ302" s="350"/>
      <c r="GMK302" s="346"/>
      <c r="GMM302" s="347"/>
      <c r="GMN302" s="348"/>
      <c r="GMO302" s="349"/>
      <c r="GMP302" s="350"/>
      <c r="GMQ302" s="346"/>
      <c r="GMS302" s="347"/>
      <c r="GMT302" s="348"/>
      <c r="GMU302" s="349"/>
      <c r="GMV302" s="350"/>
      <c r="GMW302" s="346"/>
      <c r="GMY302" s="347"/>
      <c r="GMZ302" s="348"/>
      <c r="GNA302" s="349"/>
      <c r="GNB302" s="350"/>
      <c r="GNC302" s="346"/>
      <c r="GNE302" s="347"/>
      <c r="GNF302" s="348"/>
      <c r="GNG302" s="349"/>
      <c r="GNH302" s="350"/>
      <c r="GNI302" s="346"/>
      <c r="GNK302" s="347"/>
      <c r="GNL302" s="348"/>
      <c r="GNM302" s="349"/>
      <c r="GNN302" s="350"/>
      <c r="GNO302" s="346"/>
      <c r="GNQ302" s="347"/>
      <c r="GNR302" s="348"/>
      <c r="GNS302" s="349"/>
      <c r="GNT302" s="350"/>
      <c r="GNU302" s="346"/>
      <c r="GNW302" s="347"/>
      <c r="GNX302" s="348"/>
      <c r="GNY302" s="349"/>
      <c r="GNZ302" s="350"/>
      <c r="GOA302" s="346"/>
      <c r="GOC302" s="347"/>
      <c r="GOD302" s="348"/>
      <c r="GOE302" s="349"/>
      <c r="GOF302" s="350"/>
      <c r="GOG302" s="346"/>
      <c r="GOI302" s="347"/>
      <c r="GOJ302" s="348"/>
      <c r="GOK302" s="349"/>
      <c r="GOL302" s="350"/>
      <c r="GOM302" s="346"/>
      <c r="GOO302" s="347"/>
      <c r="GOP302" s="348"/>
      <c r="GOQ302" s="349"/>
      <c r="GOR302" s="350"/>
      <c r="GOS302" s="346"/>
      <c r="GOU302" s="347"/>
      <c r="GOV302" s="348"/>
      <c r="GOW302" s="349"/>
      <c r="GOX302" s="350"/>
      <c r="GOY302" s="346"/>
      <c r="GPA302" s="347"/>
      <c r="GPB302" s="348"/>
      <c r="GPC302" s="349"/>
      <c r="GPD302" s="350"/>
      <c r="GPE302" s="346"/>
      <c r="GPG302" s="347"/>
      <c r="GPH302" s="348"/>
      <c r="GPI302" s="349"/>
      <c r="GPJ302" s="350"/>
      <c r="GPK302" s="346"/>
      <c r="GPM302" s="347"/>
      <c r="GPN302" s="348"/>
      <c r="GPO302" s="349"/>
      <c r="GPP302" s="350"/>
      <c r="GPQ302" s="346"/>
      <c r="GPS302" s="347"/>
      <c r="GPT302" s="348"/>
      <c r="GPU302" s="349"/>
      <c r="GPV302" s="350"/>
      <c r="GPW302" s="346"/>
      <c r="GPY302" s="347"/>
      <c r="GPZ302" s="348"/>
      <c r="GQA302" s="349"/>
      <c r="GQB302" s="350"/>
      <c r="GQC302" s="346"/>
      <c r="GQE302" s="347"/>
      <c r="GQF302" s="348"/>
      <c r="GQG302" s="349"/>
      <c r="GQH302" s="350"/>
      <c r="GQI302" s="346"/>
      <c r="GQK302" s="347"/>
      <c r="GQL302" s="348"/>
      <c r="GQM302" s="349"/>
      <c r="GQN302" s="350"/>
      <c r="GQO302" s="346"/>
      <c r="GQQ302" s="347"/>
      <c r="GQR302" s="348"/>
      <c r="GQS302" s="349"/>
      <c r="GQT302" s="350"/>
      <c r="GQU302" s="346"/>
      <c r="GQW302" s="347"/>
      <c r="GQX302" s="348"/>
      <c r="GQY302" s="349"/>
      <c r="GQZ302" s="350"/>
      <c r="GRA302" s="346"/>
      <c r="GRC302" s="347"/>
      <c r="GRD302" s="348"/>
      <c r="GRE302" s="349"/>
      <c r="GRF302" s="350"/>
      <c r="GRG302" s="346"/>
      <c r="GRI302" s="347"/>
      <c r="GRJ302" s="348"/>
      <c r="GRK302" s="349"/>
      <c r="GRL302" s="350"/>
      <c r="GRM302" s="346"/>
      <c r="GRO302" s="347"/>
      <c r="GRP302" s="348"/>
      <c r="GRQ302" s="349"/>
      <c r="GRR302" s="350"/>
      <c r="GRS302" s="346"/>
      <c r="GRU302" s="347"/>
      <c r="GRV302" s="348"/>
      <c r="GRW302" s="349"/>
      <c r="GRX302" s="350"/>
      <c r="GRY302" s="346"/>
      <c r="GSA302" s="347"/>
      <c r="GSB302" s="348"/>
      <c r="GSC302" s="349"/>
      <c r="GSD302" s="350"/>
      <c r="GSE302" s="346"/>
      <c r="GSG302" s="347"/>
      <c r="GSH302" s="348"/>
      <c r="GSI302" s="349"/>
      <c r="GSJ302" s="350"/>
      <c r="GSK302" s="346"/>
      <c r="GSM302" s="347"/>
      <c r="GSN302" s="348"/>
      <c r="GSO302" s="349"/>
      <c r="GSP302" s="350"/>
      <c r="GSQ302" s="346"/>
      <c r="GSS302" s="347"/>
      <c r="GST302" s="348"/>
      <c r="GSU302" s="349"/>
      <c r="GSV302" s="350"/>
      <c r="GSW302" s="346"/>
      <c r="GSY302" s="347"/>
      <c r="GSZ302" s="348"/>
      <c r="GTA302" s="349"/>
      <c r="GTB302" s="350"/>
      <c r="GTC302" s="346"/>
      <c r="GTE302" s="347"/>
      <c r="GTF302" s="348"/>
      <c r="GTG302" s="349"/>
      <c r="GTH302" s="350"/>
      <c r="GTI302" s="346"/>
      <c r="GTK302" s="347"/>
      <c r="GTL302" s="348"/>
      <c r="GTM302" s="349"/>
      <c r="GTN302" s="350"/>
      <c r="GTO302" s="346"/>
      <c r="GTQ302" s="347"/>
      <c r="GTR302" s="348"/>
      <c r="GTS302" s="349"/>
      <c r="GTT302" s="350"/>
      <c r="GTU302" s="346"/>
      <c r="GTW302" s="347"/>
      <c r="GTX302" s="348"/>
      <c r="GTY302" s="349"/>
      <c r="GTZ302" s="350"/>
      <c r="GUA302" s="346"/>
      <c r="GUC302" s="347"/>
      <c r="GUD302" s="348"/>
      <c r="GUE302" s="349"/>
      <c r="GUF302" s="350"/>
      <c r="GUG302" s="346"/>
      <c r="GUI302" s="347"/>
      <c r="GUJ302" s="348"/>
      <c r="GUK302" s="349"/>
      <c r="GUL302" s="350"/>
      <c r="GUM302" s="346"/>
      <c r="GUO302" s="347"/>
      <c r="GUP302" s="348"/>
      <c r="GUQ302" s="349"/>
      <c r="GUR302" s="350"/>
      <c r="GUS302" s="346"/>
      <c r="GUU302" s="347"/>
      <c r="GUV302" s="348"/>
      <c r="GUW302" s="349"/>
      <c r="GUX302" s="350"/>
      <c r="GUY302" s="346"/>
      <c r="GVA302" s="347"/>
      <c r="GVB302" s="348"/>
      <c r="GVC302" s="349"/>
      <c r="GVD302" s="350"/>
      <c r="GVE302" s="346"/>
      <c r="GVG302" s="347"/>
      <c r="GVH302" s="348"/>
      <c r="GVI302" s="349"/>
      <c r="GVJ302" s="350"/>
      <c r="GVK302" s="346"/>
      <c r="GVM302" s="347"/>
      <c r="GVN302" s="348"/>
      <c r="GVO302" s="349"/>
      <c r="GVP302" s="350"/>
      <c r="GVQ302" s="346"/>
      <c r="GVS302" s="347"/>
      <c r="GVT302" s="348"/>
      <c r="GVU302" s="349"/>
      <c r="GVV302" s="350"/>
      <c r="GVW302" s="346"/>
      <c r="GVY302" s="347"/>
      <c r="GVZ302" s="348"/>
      <c r="GWA302" s="349"/>
      <c r="GWB302" s="350"/>
      <c r="GWC302" s="346"/>
      <c r="GWE302" s="347"/>
      <c r="GWF302" s="348"/>
      <c r="GWG302" s="349"/>
      <c r="GWH302" s="350"/>
      <c r="GWI302" s="346"/>
      <c r="GWK302" s="347"/>
      <c r="GWL302" s="348"/>
      <c r="GWM302" s="349"/>
      <c r="GWN302" s="350"/>
      <c r="GWO302" s="346"/>
      <c r="GWQ302" s="347"/>
      <c r="GWR302" s="348"/>
      <c r="GWS302" s="349"/>
      <c r="GWT302" s="350"/>
      <c r="GWU302" s="346"/>
      <c r="GWW302" s="347"/>
      <c r="GWX302" s="348"/>
      <c r="GWY302" s="349"/>
      <c r="GWZ302" s="350"/>
      <c r="GXA302" s="346"/>
      <c r="GXC302" s="347"/>
      <c r="GXD302" s="348"/>
      <c r="GXE302" s="349"/>
      <c r="GXF302" s="350"/>
      <c r="GXG302" s="346"/>
      <c r="GXI302" s="347"/>
      <c r="GXJ302" s="348"/>
      <c r="GXK302" s="349"/>
      <c r="GXL302" s="350"/>
      <c r="GXM302" s="346"/>
      <c r="GXO302" s="347"/>
      <c r="GXP302" s="348"/>
      <c r="GXQ302" s="349"/>
      <c r="GXR302" s="350"/>
      <c r="GXS302" s="346"/>
      <c r="GXU302" s="347"/>
      <c r="GXV302" s="348"/>
      <c r="GXW302" s="349"/>
      <c r="GXX302" s="350"/>
      <c r="GXY302" s="346"/>
      <c r="GYA302" s="347"/>
      <c r="GYB302" s="348"/>
      <c r="GYC302" s="349"/>
      <c r="GYD302" s="350"/>
      <c r="GYE302" s="346"/>
      <c r="GYG302" s="347"/>
      <c r="GYH302" s="348"/>
      <c r="GYI302" s="349"/>
      <c r="GYJ302" s="350"/>
      <c r="GYK302" s="346"/>
      <c r="GYM302" s="347"/>
      <c r="GYN302" s="348"/>
      <c r="GYO302" s="349"/>
      <c r="GYP302" s="350"/>
      <c r="GYQ302" s="346"/>
      <c r="GYS302" s="347"/>
      <c r="GYT302" s="348"/>
      <c r="GYU302" s="349"/>
      <c r="GYV302" s="350"/>
      <c r="GYW302" s="346"/>
      <c r="GYY302" s="347"/>
      <c r="GYZ302" s="348"/>
      <c r="GZA302" s="349"/>
      <c r="GZB302" s="350"/>
      <c r="GZC302" s="346"/>
      <c r="GZE302" s="347"/>
      <c r="GZF302" s="348"/>
      <c r="GZG302" s="349"/>
      <c r="GZH302" s="350"/>
      <c r="GZI302" s="346"/>
      <c r="GZK302" s="347"/>
      <c r="GZL302" s="348"/>
      <c r="GZM302" s="349"/>
      <c r="GZN302" s="350"/>
      <c r="GZO302" s="346"/>
      <c r="GZQ302" s="347"/>
      <c r="GZR302" s="348"/>
      <c r="GZS302" s="349"/>
      <c r="GZT302" s="350"/>
      <c r="GZU302" s="346"/>
      <c r="GZW302" s="347"/>
      <c r="GZX302" s="348"/>
      <c r="GZY302" s="349"/>
      <c r="GZZ302" s="350"/>
      <c r="HAA302" s="346"/>
      <c r="HAC302" s="347"/>
      <c r="HAD302" s="348"/>
      <c r="HAE302" s="349"/>
      <c r="HAF302" s="350"/>
      <c r="HAG302" s="346"/>
      <c r="HAI302" s="347"/>
      <c r="HAJ302" s="348"/>
      <c r="HAK302" s="349"/>
      <c r="HAL302" s="350"/>
      <c r="HAM302" s="346"/>
      <c r="HAO302" s="347"/>
      <c r="HAP302" s="348"/>
      <c r="HAQ302" s="349"/>
      <c r="HAR302" s="350"/>
      <c r="HAS302" s="346"/>
      <c r="HAU302" s="347"/>
      <c r="HAV302" s="348"/>
      <c r="HAW302" s="349"/>
      <c r="HAX302" s="350"/>
      <c r="HAY302" s="346"/>
      <c r="HBA302" s="347"/>
      <c r="HBB302" s="348"/>
      <c r="HBC302" s="349"/>
      <c r="HBD302" s="350"/>
      <c r="HBE302" s="346"/>
      <c r="HBG302" s="347"/>
      <c r="HBH302" s="348"/>
      <c r="HBI302" s="349"/>
      <c r="HBJ302" s="350"/>
      <c r="HBK302" s="346"/>
      <c r="HBM302" s="347"/>
      <c r="HBN302" s="348"/>
      <c r="HBO302" s="349"/>
      <c r="HBP302" s="350"/>
      <c r="HBQ302" s="346"/>
      <c r="HBS302" s="347"/>
      <c r="HBT302" s="348"/>
      <c r="HBU302" s="349"/>
      <c r="HBV302" s="350"/>
      <c r="HBW302" s="346"/>
      <c r="HBY302" s="347"/>
      <c r="HBZ302" s="348"/>
      <c r="HCA302" s="349"/>
      <c r="HCB302" s="350"/>
      <c r="HCC302" s="346"/>
      <c r="HCE302" s="347"/>
      <c r="HCF302" s="348"/>
      <c r="HCG302" s="349"/>
      <c r="HCH302" s="350"/>
      <c r="HCI302" s="346"/>
      <c r="HCK302" s="347"/>
      <c r="HCL302" s="348"/>
      <c r="HCM302" s="349"/>
      <c r="HCN302" s="350"/>
      <c r="HCO302" s="346"/>
      <c r="HCQ302" s="347"/>
      <c r="HCR302" s="348"/>
      <c r="HCS302" s="349"/>
      <c r="HCT302" s="350"/>
      <c r="HCU302" s="346"/>
      <c r="HCW302" s="347"/>
      <c r="HCX302" s="348"/>
      <c r="HCY302" s="349"/>
      <c r="HCZ302" s="350"/>
      <c r="HDA302" s="346"/>
      <c r="HDC302" s="347"/>
      <c r="HDD302" s="348"/>
      <c r="HDE302" s="349"/>
      <c r="HDF302" s="350"/>
      <c r="HDG302" s="346"/>
      <c r="HDI302" s="347"/>
      <c r="HDJ302" s="348"/>
      <c r="HDK302" s="349"/>
      <c r="HDL302" s="350"/>
      <c r="HDM302" s="346"/>
      <c r="HDO302" s="347"/>
      <c r="HDP302" s="348"/>
      <c r="HDQ302" s="349"/>
      <c r="HDR302" s="350"/>
      <c r="HDS302" s="346"/>
      <c r="HDU302" s="347"/>
      <c r="HDV302" s="348"/>
      <c r="HDW302" s="349"/>
      <c r="HDX302" s="350"/>
      <c r="HDY302" s="346"/>
      <c r="HEA302" s="347"/>
      <c r="HEB302" s="348"/>
      <c r="HEC302" s="349"/>
      <c r="HED302" s="350"/>
      <c r="HEE302" s="346"/>
      <c r="HEG302" s="347"/>
      <c r="HEH302" s="348"/>
      <c r="HEI302" s="349"/>
      <c r="HEJ302" s="350"/>
      <c r="HEK302" s="346"/>
      <c r="HEM302" s="347"/>
      <c r="HEN302" s="348"/>
      <c r="HEO302" s="349"/>
      <c r="HEP302" s="350"/>
      <c r="HEQ302" s="346"/>
      <c r="HES302" s="347"/>
      <c r="HET302" s="348"/>
      <c r="HEU302" s="349"/>
      <c r="HEV302" s="350"/>
      <c r="HEW302" s="346"/>
      <c r="HEY302" s="347"/>
      <c r="HEZ302" s="348"/>
      <c r="HFA302" s="349"/>
      <c r="HFB302" s="350"/>
      <c r="HFC302" s="346"/>
      <c r="HFE302" s="347"/>
      <c r="HFF302" s="348"/>
      <c r="HFG302" s="349"/>
      <c r="HFH302" s="350"/>
      <c r="HFI302" s="346"/>
      <c r="HFK302" s="347"/>
      <c r="HFL302" s="348"/>
      <c r="HFM302" s="349"/>
      <c r="HFN302" s="350"/>
      <c r="HFO302" s="346"/>
      <c r="HFQ302" s="347"/>
      <c r="HFR302" s="348"/>
      <c r="HFS302" s="349"/>
      <c r="HFT302" s="350"/>
      <c r="HFU302" s="346"/>
      <c r="HFW302" s="347"/>
      <c r="HFX302" s="348"/>
      <c r="HFY302" s="349"/>
      <c r="HFZ302" s="350"/>
      <c r="HGA302" s="346"/>
      <c r="HGC302" s="347"/>
      <c r="HGD302" s="348"/>
      <c r="HGE302" s="349"/>
      <c r="HGF302" s="350"/>
      <c r="HGG302" s="346"/>
      <c r="HGI302" s="347"/>
      <c r="HGJ302" s="348"/>
      <c r="HGK302" s="349"/>
      <c r="HGL302" s="350"/>
      <c r="HGM302" s="346"/>
      <c r="HGO302" s="347"/>
      <c r="HGP302" s="348"/>
      <c r="HGQ302" s="349"/>
      <c r="HGR302" s="350"/>
      <c r="HGS302" s="346"/>
      <c r="HGU302" s="347"/>
      <c r="HGV302" s="348"/>
      <c r="HGW302" s="349"/>
      <c r="HGX302" s="350"/>
      <c r="HGY302" s="346"/>
      <c r="HHA302" s="347"/>
      <c r="HHB302" s="348"/>
      <c r="HHC302" s="349"/>
      <c r="HHD302" s="350"/>
      <c r="HHE302" s="346"/>
      <c r="HHG302" s="347"/>
      <c r="HHH302" s="348"/>
      <c r="HHI302" s="349"/>
      <c r="HHJ302" s="350"/>
      <c r="HHK302" s="346"/>
      <c r="HHM302" s="347"/>
      <c r="HHN302" s="348"/>
      <c r="HHO302" s="349"/>
      <c r="HHP302" s="350"/>
      <c r="HHQ302" s="346"/>
      <c r="HHS302" s="347"/>
      <c r="HHT302" s="348"/>
      <c r="HHU302" s="349"/>
      <c r="HHV302" s="350"/>
      <c r="HHW302" s="346"/>
      <c r="HHY302" s="347"/>
      <c r="HHZ302" s="348"/>
      <c r="HIA302" s="349"/>
      <c r="HIB302" s="350"/>
      <c r="HIC302" s="346"/>
      <c r="HIE302" s="347"/>
      <c r="HIF302" s="348"/>
      <c r="HIG302" s="349"/>
      <c r="HIH302" s="350"/>
      <c r="HII302" s="346"/>
      <c r="HIK302" s="347"/>
      <c r="HIL302" s="348"/>
      <c r="HIM302" s="349"/>
      <c r="HIN302" s="350"/>
      <c r="HIO302" s="346"/>
      <c r="HIQ302" s="347"/>
      <c r="HIR302" s="348"/>
      <c r="HIS302" s="349"/>
      <c r="HIT302" s="350"/>
      <c r="HIU302" s="346"/>
      <c r="HIW302" s="347"/>
      <c r="HIX302" s="348"/>
      <c r="HIY302" s="349"/>
      <c r="HIZ302" s="350"/>
      <c r="HJA302" s="346"/>
      <c r="HJC302" s="347"/>
      <c r="HJD302" s="348"/>
      <c r="HJE302" s="349"/>
      <c r="HJF302" s="350"/>
      <c r="HJG302" s="346"/>
      <c r="HJI302" s="347"/>
      <c r="HJJ302" s="348"/>
      <c r="HJK302" s="349"/>
      <c r="HJL302" s="350"/>
      <c r="HJM302" s="346"/>
      <c r="HJO302" s="347"/>
      <c r="HJP302" s="348"/>
      <c r="HJQ302" s="349"/>
      <c r="HJR302" s="350"/>
      <c r="HJS302" s="346"/>
      <c r="HJU302" s="347"/>
      <c r="HJV302" s="348"/>
      <c r="HJW302" s="349"/>
      <c r="HJX302" s="350"/>
      <c r="HJY302" s="346"/>
      <c r="HKA302" s="347"/>
      <c r="HKB302" s="348"/>
      <c r="HKC302" s="349"/>
      <c r="HKD302" s="350"/>
      <c r="HKE302" s="346"/>
      <c r="HKG302" s="347"/>
      <c r="HKH302" s="348"/>
      <c r="HKI302" s="349"/>
      <c r="HKJ302" s="350"/>
      <c r="HKK302" s="346"/>
      <c r="HKM302" s="347"/>
      <c r="HKN302" s="348"/>
      <c r="HKO302" s="349"/>
      <c r="HKP302" s="350"/>
      <c r="HKQ302" s="346"/>
      <c r="HKS302" s="347"/>
      <c r="HKT302" s="348"/>
      <c r="HKU302" s="349"/>
      <c r="HKV302" s="350"/>
      <c r="HKW302" s="346"/>
      <c r="HKY302" s="347"/>
      <c r="HKZ302" s="348"/>
      <c r="HLA302" s="349"/>
      <c r="HLB302" s="350"/>
      <c r="HLC302" s="346"/>
      <c r="HLE302" s="347"/>
      <c r="HLF302" s="348"/>
      <c r="HLG302" s="349"/>
      <c r="HLH302" s="350"/>
      <c r="HLI302" s="346"/>
      <c r="HLK302" s="347"/>
      <c r="HLL302" s="348"/>
      <c r="HLM302" s="349"/>
      <c r="HLN302" s="350"/>
      <c r="HLO302" s="346"/>
      <c r="HLQ302" s="347"/>
      <c r="HLR302" s="348"/>
      <c r="HLS302" s="349"/>
      <c r="HLT302" s="350"/>
      <c r="HLU302" s="346"/>
      <c r="HLW302" s="347"/>
      <c r="HLX302" s="348"/>
      <c r="HLY302" s="349"/>
      <c r="HLZ302" s="350"/>
      <c r="HMA302" s="346"/>
      <c r="HMC302" s="347"/>
      <c r="HMD302" s="348"/>
      <c r="HME302" s="349"/>
      <c r="HMF302" s="350"/>
      <c r="HMG302" s="346"/>
      <c r="HMI302" s="347"/>
      <c r="HMJ302" s="348"/>
      <c r="HMK302" s="349"/>
      <c r="HML302" s="350"/>
      <c r="HMM302" s="346"/>
      <c r="HMO302" s="347"/>
      <c r="HMP302" s="348"/>
      <c r="HMQ302" s="349"/>
      <c r="HMR302" s="350"/>
      <c r="HMS302" s="346"/>
      <c r="HMU302" s="347"/>
      <c r="HMV302" s="348"/>
      <c r="HMW302" s="349"/>
      <c r="HMX302" s="350"/>
      <c r="HMY302" s="346"/>
      <c r="HNA302" s="347"/>
      <c r="HNB302" s="348"/>
      <c r="HNC302" s="349"/>
      <c r="HND302" s="350"/>
      <c r="HNE302" s="346"/>
      <c r="HNG302" s="347"/>
      <c r="HNH302" s="348"/>
      <c r="HNI302" s="349"/>
      <c r="HNJ302" s="350"/>
      <c r="HNK302" s="346"/>
      <c r="HNM302" s="347"/>
      <c r="HNN302" s="348"/>
      <c r="HNO302" s="349"/>
      <c r="HNP302" s="350"/>
      <c r="HNQ302" s="346"/>
      <c r="HNS302" s="347"/>
      <c r="HNT302" s="348"/>
      <c r="HNU302" s="349"/>
      <c r="HNV302" s="350"/>
      <c r="HNW302" s="346"/>
      <c r="HNY302" s="347"/>
      <c r="HNZ302" s="348"/>
      <c r="HOA302" s="349"/>
      <c r="HOB302" s="350"/>
      <c r="HOC302" s="346"/>
      <c r="HOE302" s="347"/>
      <c r="HOF302" s="348"/>
      <c r="HOG302" s="349"/>
      <c r="HOH302" s="350"/>
      <c r="HOI302" s="346"/>
      <c r="HOK302" s="347"/>
      <c r="HOL302" s="348"/>
      <c r="HOM302" s="349"/>
      <c r="HON302" s="350"/>
      <c r="HOO302" s="346"/>
      <c r="HOQ302" s="347"/>
      <c r="HOR302" s="348"/>
      <c r="HOS302" s="349"/>
      <c r="HOT302" s="350"/>
      <c r="HOU302" s="346"/>
      <c r="HOW302" s="347"/>
      <c r="HOX302" s="348"/>
      <c r="HOY302" s="349"/>
      <c r="HOZ302" s="350"/>
      <c r="HPA302" s="346"/>
      <c r="HPC302" s="347"/>
      <c r="HPD302" s="348"/>
      <c r="HPE302" s="349"/>
      <c r="HPF302" s="350"/>
      <c r="HPG302" s="346"/>
      <c r="HPI302" s="347"/>
      <c r="HPJ302" s="348"/>
      <c r="HPK302" s="349"/>
      <c r="HPL302" s="350"/>
      <c r="HPM302" s="346"/>
      <c r="HPO302" s="347"/>
      <c r="HPP302" s="348"/>
      <c r="HPQ302" s="349"/>
      <c r="HPR302" s="350"/>
      <c r="HPS302" s="346"/>
      <c r="HPU302" s="347"/>
      <c r="HPV302" s="348"/>
      <c r="HPW302" s="349"/>
      <c r="HPX302" s="350"/>
      <c r="HPY302" s="346"/>
      <c r="HQA302" s="347"/>
      <c r="HQB302" s="348"/>
      <c r="HQC302" s="349"/>
      <c r="HQD302" s="350"/>
      <c r="HQE302" s="346"/>
      <c r="HQG302" s="347"/>
      <c r="HQH302" s="348"/>
      <c r="HQI302" s="349"/>
      <c r="HQJ302" s="350"/>
      <c r="HQK302" s="346"/>
      <c r="HQM302" s="347"/>
      <c r="HQN302" s="348"/>
      <c r="HQO302" s="349"/>
      <c r="HQP302" s="350"/>
      <c r="HQQ302" s="346"/>
      <c r="HQS302" s="347"/>
      <c r="HQT302" s="348"/>
      <c r="HQU302" s="349"/>
      <c r="HQV302" s="350"/>
      <c r="HQW302" s="346"/>
      <c r="HQY302" s="347"/>
      <c r="HQZ302" s="348"/>
      <c r="HRA302" s="349"/>
      <c r="HRB302" s="350"/>
      <c r="HRC302" s="346"/>
      <c r="HRE302" s="347"/>
      <c r="HRF302" s="348"/>
      <c r="HRG302" s="349"/>
      <c r="HRH302" s="350"/>
      <c r="HRI302" s="346"/>
      <c r="HRK302" s="347"/>
      <c r="HRL302" s="348"/>
      <c r="HRM302" s="349"/>
      <c r="HRN302" s="350"/>
      <c r="HRO302" s="346"/>
      <c r="HRQ302" s="347"/>
      <c r="HRR302" s="348"/>
      <c r="HRS302" s="349"/>
      <c r="HRT302" s="350"/>
      <c r="HRU302" s="346"/>
      <c r="HRW302" s="347"/>
      <c r="HRX302" s="348"/>
      <c r="HRY302" s="349"/>
      <c r="HRZ302" s="350"/>
      <c r="HSA302" s="346"/>
      <c r="HSC302" s="347"/>
      <c r="HSD302" s="348"/>
      <c r="HSE302" s="349"/>
      <c r="HSF302" s="350"/>
      <c r="HSG302" s="346"/>
      <c r="HSI302" s="347"/>
      <c r="HSJ302" s="348"/>
      <c r="HSK302" s="349"/>
      <c r="HSL302" s="350"/>
      <c r="HSM302" s="346"/>
      <c r="HSO302" s="347"/>
      <c r="HSP302" s="348"/>
      <c r="HSQ302" s="349"/>
      <c r="HSR302" s="350"/>
      <c r="HSS302" s="346"/>
      <c r="HSU302" s="347"/>
      <c r="HSV302" s="348"/>
      <c r="HSW302" s="349"/>
      <c r="HSX302" s="350"/>
      <c r="HSY302" s="346"/>
      <c r="HTA302" s="347"/>
      <c r="HTB302" s="348"/>
      <c r="HTC302" s="349"/>
      <c r="HTD302" s="350"/>
      <c r="HTE302" s="346"/>
      <c r="HTG302" s="347"/>
      <c r="HTH302" s="348"/>
      <c r="HTI302" s="349"/>
      <c r="HTJ302" s="350"/>
      <c r="HTK302" s="346"/>
      <c r="HTM302" s="347"/>
      <c r="HTN302" s="348"/>
      <c r="HTO302" s="349"/>
      <c r="HTP302" s="350"/>
      <c r="HTQ302" s="346"/>
      <c r="HTS302" s="347"/>
      <c r="HTT302" s="348"/>
      <c r="HTU302" s="349"/>
      <c r="HTV302" s="350"/>
      <c r="HTW302" s="346"/>
      <c r="HTY302" s="347"/>
      <c r="HTZ302" s="348"/>
      <c r="HUA302" s="349"/>
      <c r="HUB302" s="350"/>
      <c r="HUC302" s="346"/>
      <c r="HUE302" s="347"/>
      <c r="HUF302" s="348"/>
      <c r="HUG302" s="349"/>
      <c r="HUH302" s="350"/>
      <c r="HUI302" s="346"/>
      <c r="HUK302" s="347"/>
      <c r="HUL302" s="348"/>
      <c r="HUM302" s="349"/>
      <c r="HUN302" s="350"/>
      <c r="HUO302" s="346"/>
      <c r="HUQ302" s="347"/>
      <c r="HUR302" s="348"/>
      <c r="HUS302" s="349"/>
      <c r="HUT302" s="350"/>
      <c r="HUU302" s="346"/>
      <c r="HUW302" s="347"/>
      <c r="HUX302" s="348"/>
      <c r="HUY302" s="349"/>
      <c r="HUZ302" s="350"/>
      <c r="HVA302" s="346"/>
      <c r="HVC302" s="347"/>
      <c r="HVD302" s="348"/>
      <c r="HVE302" s="349"/>
      <c r="HVF302" s="350"/>
      <c r="HVG302" s="346"/>
      <c r="HVI302" s="347"/>
      <c r="HVJ302" s="348"/>
      <c r="HVK302" s="349"/>
      <c r="HVL302" s="350"/>
      <c r="HVM302" s="346"/>
      <c r="HVO302" s="347"/>
      <c r="HVP302" s="348"/>
      <c r="HVQ302" s="349"/>
      <c r="HVR302" s="350"/>
      <c r="HVS302" s="346"/>
      <c r="HVU302" s="347"/>
      <c r="HVV302" s="348"/>
      <c r="HVW302" s="349"/>
      <c r="HVX302" s="350"/>
      <c r="HVY302" s="346"/>
      <c r="HWA302" s="347"/>
      <c r="HWB302" s="348"/>
      <c r="HWC302" s="349"/>
      <c r="HWD302" s="350"/>
      <c r="HWE302" s="346"/>
      <c r="HWG302" s="347"/>
      <c r="HWH302" s="348"/>
      <c r="HWI302" s="349"/>
      <c r="HWJ302" s="350"/>
      <c r="HWK302" s="346"/>
      <c r="HWM302" s="347"/>
      <c r="HWN302" s="348"/>
      <c r="HWO302" s="349"/>
      <c r="HWP302" s="350"/>
      <c r="HWQ302" s="346"/>
      <c r="HWS302" s="347"/>
      <c r="HWT302" s="348"/>
      <c r="HWU302" s="349"/>
      <c r="HWV302" s="350"/>
      <c r="HWW302" s="346"/>
      <c r="HWY302" s="347"/>
      <c r="HWZ302" s="348"/>
      <c r="HXA302" s="349"/>
      <c r="HXB302" s="350"/>
      <c r="HXC302" s="346"/>
      <c r="HXE302" s="347"/>
      <c r="HXF302" s="348"/>
      <c r="HXG302" s="349"/>
      <c r="HXH302" s="350"/>
      <c r="HXI302" s="346"/>
      <c r="HXK302" s="347"/>
      <c r="HXL302" s="348"/>
      <c r="HXM302" s="349"/>
      <c r="HXN302" s="350"/>
      <c r="HXO302" s="346"/>
      <c r="HXQ302" s="347"/>
      <c r="HXR302" s="348"/>
      <c r="HXS302" s="349"/>
      <c r="HXT302" s="350"/>
      <c r="HXU302" s="346"/>
      <c r="HXW302" s="347"/>
      <c r="HXX302" s="348"/>
      <c r="HXY302" s="349"/>
      <c r="HXZ302" s="350"/>
      <c r="HYA302" s="346"/>
      <c r="HYC302" s="347"/>
      <c r="HYD302" s="348"/>
      <c r="HYE302" s="349"/>
      <c r="HYF302" s="350"/>
      <c r="HYG302" s="346"/>
      <c r="HYI302" s="347"/>
      <c r="HYJ302" s="348"/>
      <c r="HYK302" s="349"/>
      <c r="HYL302" s="350"/>
      <c r="HYM302" s="346"/>
      <c r="HYO302" s="347"/>
      <c r="HYP302" s="348"/>
      <c r="HYQ302" s="349"/>
      <c r="HYR302" s="350"/>
      <c r="HYS302" s="346"/>
      <c r="HYU302" s="347"/>
      <c r="HYV302" s="348"/>
      <c r="HYW302" s="349"/>
      <c r="HYX302" s="350"/>
      <c r="HYY302" s="346"/>
      <c r="HZA302" s="347"/>
      <c r="HZB302" s="348"/>
      <c r="HZC302" s="349"/>
      <c r="HZD302" s="350"/>
      <c r="HZE302" s="346"/>
      <c r="HZG302" s="347"/>
      <c r="HZH302" s="348"/>
      <c r="HZI302" s="349"/>
      <c r="HZJ302" s="350"/>
      <c r="HZK302" s="346"/>
      <c r="HZM302" s="347"/>
      <c r="HZN302" s="348"/>
      <c r="HZO302" s="349"/>
      <c r="HZP302" s="350"/>
      <c r="HZQ302" s="346"/>
      <c r="HZS302" s="347"/>
      <c r="HZT302" s="348"/>
      <c r="HZU302" s="349"/>
      <c r="HZV302" s="350"/>
      <c r="HZW302" s="346"/>
      <c r="HZY302" s="347"/>
      <c r="HZZ302" s="348"/>
      <c r="IAA302" s="349"/>
      <c r="IAB302" s="350"/>
      <c r="IAC302" s="346"/>
      <c r="IAE302" s="347"/>
      <c r="IAF302" s="348"/>
      <c r="IAG302" s="349"/>
      <c r="IAH302" s="350"/>
      <c r="IAI302" s="346"/>
      <c r="IAK302" s="347"/>
      <c r="IAL302" s="348"/>
      <c r="IAM302" s="349"/>
      <c r="IAN302" s="350"/>
      <c r="IAO302" s="346"/>
      <c r="IAQ302" s="347"/>
      <c r="IAR302" s="348"/>
      <c r="IAS302" s="349"/>
      <c r="IAT302" s="350"/>
      <c r="IAU302" s="346"/>
      <c r="IAW302" s="347"/>
      <c r="IAX302" s="348"/>
      <c r="IAY302" s="349"/>
      <c r="IAZ302" s="350"/>
      <c r="IBA302" s="346"/>
      <c r="IBC302" s="347"/>
      <c r="IBD302" s="348"/>
      <c r="IBE302" s="349"/>
      <c r="IBF302" s="350"/>
      <c r="IBG302" s="346"/>
      <c r="IBI302" s="347"/>
      <c r="IBJ302" s="348"/>
      <c r="IBK302" s="349"/>
      <c r="IBL302" s="350"/>
      <c r="IBM302" s="346"/>
      <c r="IBO302" s="347"/>
      <c r="IBP302" s="348"/>
      <c r="IBQ302" s="349"/>
      <c r="IBR302" s="350"/>
      <c r="IBS302" s="346"/>
      <c r="IBU302" s="347"/>
      <c r="IBV302" s="348"/>
      <c r="IBW302" s="349"/>
      <c r="IBX302" s="350"/>
      <c r="IBY302" s="346"/>
      <c r="ICA302" s="347"/>
      <c r="ICB302" s="348"/>
      <c r="ICC302" s="349"/>
      <c r="ICD302" s="350"/>
      <c r="ICE302" s="346"/>
      <c r="ICG302" s="347"/>
      <c r="ICH302" s="348"/>
      <c r="ICI302" s="349"/>
      <c r="ICJ302" s="350"/>
      <c r="ICK302" s="346"/>
      <c r="ICM302" s="347"/>
      <c r="ICN302" s="348"/>
      <c r="ICO302" s="349"/>
      <c r="ICP302" s="350"/>
      <c r="ICQ302" s="346"/>
      <c r="ICS302" s="347"/>
      <c r="ICT302" s="348"/>
      <c r="ICU302" s="349"/>
      <c r="ICV302" s="350"/>
      <c r="ICW302" s="346"/>
      <c r="ICY302" s="347"/>
      <c r="ICZ302" s="348"/>
      <c r="IDA302" s="349"/>
      <c r="IDB302" s="350"/>
      <c r="IDC302" s="346"/>
      <c r="IDE302" s="347"/>
      <c r="IDF302" s="348"/>
      <c r="IDG302" s="349"/>
      <c r="IDH302" s="350"/>
      <c r="IDI302" s="346"/>
      <c r="IDK302" s="347"/>
      <c r="IDL302" s="348"/>
      <c r="IDM302" s="349"/>
      <c r="IDN302" s="350"/>
      <c r="IDO302" s="346"/>
      <c r="IDQ302" s="347"/>
      <c r="IDR302" s="348"/>
      <c r="IDS302" s="349"/>
      <c r="IDT302" s="350"/>
      <c r="IDU302" s="346"/>
      <c r="IDW302" s="347"/>
      <c r="IDX302" s="348"/>
      <c r="IDY302" s="349"/>
      <c r="IDZ302" s="350"/>
      <c r="IEA302" s="346"/>
      <c r="IEC302" s="347"/>
      <c r="IED302" s="348"/>
      <c r="IEE302" s="349"/>
      <c r="IEF302" s="350"/>
      <c r="IEG302" s="346"/>
      <c r="IEI302" s="347"/>
      <c r="IEJ302" s="348"/>
      <c r="IEK302" s="349"/>
      <c r="IEL302" s="350"/>
      <c r="IEM302" s="346"/>
      <c r="IEO302" s="347"/>
      <c r="IEP302" s="348"/>
      <c r="IEQ302" s="349"/>
      <c r="IER302" s="350"/>
      <c r="IES302" s="346"/>
      <c r="IEU302" s="347"/>
      <c r="IEV302" s="348"/>
      <c r="IEW302" s="349"/>
      <c r="IEX302" s="350"/>
      <c r="IEY302" s="346"/>
      <c r="IFA302" s="347"/>
      <c r="IFB302" s="348"/>
      <c r="IFC302" s="349"/>
      <c r="IFD302" s="350"/>
      <c r="IFE302" s="346"/>
      <c r="IFG302" s="347"/>
      <c r="IFH302" s="348"/>
      <c r="IFI302" s="349"/>
      <c r="IFJ302" s="350"/>
      <c r="IFK302" s="346"/>
      <c r="IFM302" s="347"/>
      <c r="IFN302" s="348"/>
      <c r="IFO302" s="349"/>
      <c r="IFP302" s="350"/>
      <c r="IFQ302" s="346"/>
      <c r="IFS302" s="347"/>
      <c r="IFT302" s="348"/>
      <c r="IFU302" s="349"/>
      <c r="IFV302" s="350"/>
      <c r="IFW302" s="346"/>
      <c r="IFY302" s="347"/>
      <c r="IFZ302" s="348"/>
      <c r="IGA302" s="349"/>
      <c r="IGB302" s="350"/>
      <c r="IGC302" s="346"/>
      <c r="IGE302" s="347"/>
      <c r="IGF302" s="348"/>
      <c r="IGG302" s="349"/>
      <c r="IGH302" s="350"/>
      <c r="IGI302" s="346"/>
      <c r="IGK302" s="347"/>
      <c r="IGL302" s="348"/>
      <c r="IGM302" s="349"/>
      <c r="IGN302" s="350"/>
      <c r="IGO302" s="346"/>
      <c r="IGQ302" s="347"/>
      <c r="IGR302" s="348"/>
      <c r="IGS302" s="349"/>
      <c r="IGT302" s="350"/>
      <c r="IGU302" s="346"/>
      <c r="IGW302" s="347"/>
      <c r="IGX302" s="348"/>
      <c r="IGY302" s="349"/>
      <c r="IGZ302" s="350"/>
      <c r="IHA302" s="346"/>
      <c r="IHC302" s="347"/>
      <c r="IHD302" s="348"/>
      <c r="IHE302" s="349"/>
      <c r="IHF302" s="350"/>
      <c r="IHG302" s="346"/>
      <c r="IHI302" s="347"/>
      <c r="IHJ302" s="348"/>
      <c r="IHK302" s="349"/>
      <c r="IHL302" s="350"/>
      <c r="IHM302" s="346"/>
      <c r="IHO302" s="347"/>
      <c r="IHP302" s="348"/>
      <c r="IHQ302" s="349"/>
      <c r="IHR302" s="350"/>
      <c r="IHS302" s="346"/>
      <c r="IHU302" s="347"/>
      <c r="IHV302" s="348"/>
      <c r="IHW302" s="349"/>
      <c r="IHX302" s="350"/>
      <c r="IHY302" s="346"/>
      <c r="IIA302" s="347"/>
      <c r="IIB302" s="348"/>
      <c r="IIC302" s="349"/>
      <c r="IID302" s="350"/>
      <c r="IIE302" s="346"/>
      <c r="IIG302" s="347"/>
      <c r="IIH302" s="348"/>
      <c r="III302" s="349"/>
      <c r="IIJ302" s="350"/>
      <c r="IIK302" s="346"/>
      <c r="IIM302" s="347"/>
      <c r="IIN302" s="348"/>
      <c r="IIO302" s="349"/>
      <c r="IIP302" s="350"/>
      <c r="IIQ302" s="346"/>
      <c r="IIS302" s="347"/>
      <c r="IIT302" s="348"/>
      <c r="IIU302" s="349"/>
      <c r="IIV302" s="350"/>
      <c r="IIW302" s="346"/>
      <c r="IIY302" s="347"/>
      <c r="IIZ302" s="348"/>
      <c r="IJA302" s="349"/>
      <c r="IJB302" s="350"/>
      <c r="IJC302" s="346"/>
      <c r="IJE302" s="347"/>
      <c r="IJF302" s="348"/>
      <c r="IJG302" s="349"/>
      <c r="IJH302" s="350"/>
      <c r="IJI302" s="346"/>
      <c r="IJK302" s="347"/>
      <c r="IJL302" s="348"/>
      <c r="IJM302" s="349"/>
      <c r="IJN302" s="350"/>
      <c r="IJO302" s="346"/>
      <c r="IJQ302" s="347"/>
      <c r="IJR302" s="348"/>
      <c r="IJS302" s="349"/>
      <c r="IJT302" s="350"/>
      <c r="IJU302" s="346"/>
      <c r="IJW302" s="347"/>
      <c r="IJX302" s="348"/>
      <c r="IJY302" s="349"/>
      <c r="IJZ302" s="350"/>
      <c r="IKA302" s="346"/>
      <c r="IKC302" s="347"/>
      <c r="IKD302" s="348"/>
      <c r="IKE302" s="349"/>
      <c r="IKF302" s="350"/>
      <c r="IKG302" s="346"/>
      <c r="IKI302" s="347"/>
      <c r="IKJ302" s="348"/>
      <c r="IKK302" s="349"/>
      <c r="IKL302" s="350"/>
      <c r="IKM302" s="346"/>
      <c r="IKO302" s="347"/>
      <c r="IKP302" s="348"/>
      <c r="IKQ302" s="349"/>
      <c r="IKR302" s="350"/>
      <c r="IKS302" s="346"/>
      <c r="IKU302" s="347"/>
      <c r="IKV302" s="348"/>
      <c r="IKW302" s="349"/>
      <c r="IKX302" s="350"/>
      <c r="IKY302" s="346"/>
      <c r="ILA302" s="347"/>
      <c r="ILB302" s="348"/>
      <c r="ILC302" s="349"/>
      <c r="ILD302" s="350"/>
      <c r="ILE302" s="346"/>
      <c r="ILG302" s="347"/>
      <c r="ILH302" s="348"/>
      <c r="ILI302" s="349"/>
      <c r="ILJ302" s="350"/>
      <c r="ILK302" s="346"/>
      <c r="ILM302" s="347"/>
      <c r="ILN302" s="348"/>
      <c r="ILO302" s="349"/>
      <c r="ILP302" s="350"/>
      <c r="ILQ302" s="346"/>
      <c r="ILS302" s="347"/>
      <c r="ILT302" s="348"/>
      <c r="ILU302" s="349"/>
      <c r="ILV302" s="350"/>
      <c r="ILW302" s="346"/>
      <c r="ILY302" s="347"/>
      <c r="ILZ302" s="348"/>
      <c r="IMA302" s="349"/>
      <c r="IMB302" s="350"/>
      <c r="IMC302" s="346"/>
      <c r="IME302" s="347"/>
      <c r="IMF302" s="348"/>
      <c r="IMG302" s="349"/>
      <c r="IMH302" s="350"/>
      <c r="IMI302" s="346"/>
      <c r="IMK302" s="347"/>
      <c r="IML302" s="348"/>
      <c r="IMM302" s="349"/>
      <c r="IMN302" s="350"/>
      <c r="IMO302" s="346"/>
      <c r="IMQ302" s="347"/>
      <c r="IMR302" s="348"/>
      <c r="IMS302" s="349"/>
      <c r="IMT302" s="350"/>
      <c r="IMU302" s="346"/>
      <c r="IMW302" s="347"/>
      <c r="IMX302" s="348"/>
      <c r="IMY302" s="349"/>
      <c r="IMZ302" s="350"/>
      <c r="INA302" s="346"/>
      <c r="INC302" s="347"/>
      <c r="IND302" s="348"/>
      <c r="INE302" s="349"/>
      <c r="INF302" s="350"/>
      <c r="ING302" s="346"/>
      <c r="INI302" s="347"/>
      <c r="INJ302" s="348"/>
      <c r="INK302" s="349"/>
      <c r="INL302" s="350"/>
      <c r="INM302" s="346"/>
      <c r="INO302" s="347"/>
      <c r="INP302" s="348"/>
      <c r="INQ302" s="349"/>
      <c r="INR302" s="350"/>
      <c r="INS302" s="346"/>
      <c r="INU302" s="347"/>
      <c r="INV302" s="348"/>
      <c r="INW302" s="349"/>
      <c r="INX302" s="350"/>
      <c r="INY302" s="346"/>
      <c r="IOA302" s="347"/>
      <c r="IOB302" s="348"/>
      <c r="IOC302" s="349"/>
      <c r="IOD302" s="350"/>
      <c r="IOE302" s="346"/>
      <c r="IOG302" s="347"/>
      <c r="IOH302" s="348"/>
      <c r="IOI302" s="349"/>
      <c r="IOJ302" s="350"/>
      <c r="IOK302" s="346"/>
      <c r="IOM302" s="347"/>
      <c r="ION302" s="348"/>
      <c r="IOO302" s="349"/>
      <c r="IOP302" s="350"/>
      <c r="IOQ302" s="346"/>
      <c r="IOS302" s="347"/>
      <c r="IOT302" s="348"/>
      <c r="IOU302" s="349"/>
      <c r="IOV302" s="350"/>
      <c r="IOW302" s="346"/>
      <c r="IOY302" s="347"/>
      <c r="IOZ302" s="348"/>
      <c r="IPA302" s="349"/>
      <c r="IPB302" s="350"/>
      <c r="IPC302" s="346"/>
      <c r="IPE302" s="347"/>
      <c r="IPF302" s="348"/>
      <c r="IPG302" s="349"/>
      <c r="IPH302" s="350"/>
      <c r="IPI302" s="346"/>
      <c r="IPK302" s="347"/>
      <c r="IPL302" s="348"/>
      <c r="IPM302" s="349"/>
      <c r="IPN302" s="350"/>
      <c r="IPO302" s="346"/>
      <c r="IPQ302" s="347"/>
      <c r="IPR302" s="348"/>
      <c r="IPS302" s="349"/>
      <c r="IPT302" s="350"/>
      <c r="IPU302" s="346"/>
      <c r="IPW302" s="347"/>
      <c r="IPX302" s="348"/>
      <c r="IPY302" s="349"/>
      <c r="IPZ302" s="350"/>
      <c r="IQA302" s="346"/>
      <c r="IQC302" s="347"/>
      <c r="IQD302" s="348"/>
      <c r="IQE302" s="349"/>
      <c r="IQF302" s="350"/>
      <c r="IQG302" s="346"/>
      <c r="IQI302" s="347"/>
      <c r="IQJ302" s="348"/>
      <c r="IQK302" s="349"/>
      <c r="IQL302" s="350"/>
      <c r="IQM302" s="346"/>
      <c r="IQO302" s="347"/>
      <c r="IQP302" s="348"/>
      <c r="IQQ302" s="349"/>
      <c r="IQR302" s="350"/>
      <c r="IQS302" s="346"/>
      <c r="IQU302" s="347"/>
      <c r="IQV302" s="348"/>
      <c r="IQW302" s="349"/>
      <c r="IQX302" s="350"/>
      <c r="IQY302" s="346"/>
      <c r="IRA302" s="347"/>
      <c r="IRB302" s="348"/>
      <c r="IRC302" s="349"/>
      <c r="IRD302" s="350"/>
      <c r="IRE302" s="346"/>
      <c r="IRG302" s="347"/>
      <c r="IRH302" s="348"/>
      <c r="IRI302" s="349"/>
      <c r="IRJ302" s="350"/>
      <c r="IRK302" s="346"/>
      <c r="IRM302" s="347"/>
      <c r="IRN302" s="348"/>
      <c r="IRO302" s="349"/>
      <c r="IRP302" s="350"/>
      <c r="IRQ302" s="346"/>
      <c r="IRS302" s="347"/>
      <c r="IRT302" s="348"/>
      <c r="IRU302" s="349"/>
      <c r="IRV302" s="350"/>
      <c r="IRW302" s="346"/>
      <c r="IRY302" s="347"/>
      <c r="IRZ302" s="348"/>
      <c r="ISA302" s="349"/>
      <c r="ISB302" s="350"/>
      <c r="ISC302" s="346"/>
      <c r="ISE302" s="347"/>
      <c r="ISF302" s="348"/>
      <c r="ISG302" s="349"/>
      <c r="ISH302" s="350"/>
      <c r="ISI302" s="346"/>
      <c r="ISK302" s="347"/>
      <c r="ISL302" s="348"/>
      <c r="ISM302" s="349"/>
      <c r="ISN302" s="350"/>
      <c r="ISO302" s="346"/>
      <c r="ISQ302" s="347"/>
      <c r="ISR302" s="348"/>
      <c r="ISS302" s="349"/>
      <c r="IST302" s="350"/>
      <c r="ISU302" s="346"/>
      <c r="ISW302" s="347"/>
      <c r="ISX302" s="348"/>
      <c r="ISY302" s="349"/>
      <c r="ISZ302" s="350"/>
      <c r="ITA302" s="346"/>
      <c r="ITC302" s="347"/>
      <c r="ITD302" s="348"/>
      <c r="ITE302" s="349"/>
      <c r="ITF302" s="350"/>
      <c r="ITG302" s="346"/>
      <c r="ITI302" s="347"/>
      <c r="ITJ302" s="348"/>
      <c r="ITK302" s="349"/>
      <c r="ITL302" s="350"/>
      <c r="ITM302" s="346"/>
      <c r="ITO302" s="347"/>
      <c r="ITP302" s="348"/>
      <c r="ITQ302" s="349"/>
      <c r="ITR302" s="350"/>
      <c r="ITS302" s="346"/>
      <c r="ITU302" s="347"/>
      <c r="ITV302" s="348"/>
      <c r="ITW302" s="349"/>
      <c r="ITX302" s="350"/>
      <c r="ITY302" s="346"/>
      <c r="IUA302" s="347"/>
      <c r="IUB302" s="348"/>
      <c r="IUC302" s="349"/>
      <c r="IUD302" s="350"/>
      <c r="IUE302" s="346"/>
      <c r="IUG302" s="347"/>
      <c r="IUH302" s="348"/>
      <c r="IUI302" s="349"/>
      <c r="IUJ302" s="350"/>
      <c r="IUK302" s="346"/>
      <c r="IUM302" s="347"/>
      <c r="IUN302" s="348"/>
      <c r="IUO302" s="349"/>
      <c r="IUP302" s="350"/>
      <c r="IUQ302" s="346"/>
      <c r="IUS302" s="347"/>
      <c r="IUT302" s="348"/>
      <c r="IUU302" s="349"/>
      <c r="IUV302" s="350"/>
      <c r="IUW302" s="346"/>
      <c r="IUY302" s="347"/>
      <c r="IUZ302" s="348"/>
      <c r="IVA302" s="349"/>
      <c r="IVB302" s="350"/>
      <c r="IVC302" s="346"/>
      <c r="IVE302" s="347"/>
      <c r="IVF302" s="348"/>
      <c r="IVG302" s="349"/>
      <c r="IVH302" s="350"/>
      <c r="IVI302" s="346"/>
      <c r="IVK302" s="347"/>
      <c r="IVL302" s="348"/>
      <c r="IVM302" s="349"/>
      <c r="IVN302" s="350"/>
      <c r="IVO302" s="346"/>
      <c r="IVQ302" s="347"/>
      <c r="IVR302" s="348"/>
      <c r="IVS302" s="349"/>
      <c r="IVT302" s="350"/>
      <c r="IVU302" s="346"/>
      <c r="IVW302" s="347"/>
      <c r="IVX302" s="348"/>
      <c r="IVY302" s="349"/>
      <c r="IVZ302" s="350"/>
      <c r="IWA302" s="346"/>
      <c r="IWC302" s="347"/>
      <c r="IWD302" s="348"/>
      <c r="IWE302" s="349"/>
      <c r="IWF302" s="350"/>
      <c r="IWG302" s="346"/>
      <c r="IWI302" s="347"/>
      <c r="IWJ302" s="348"/>
      <c r="IWK302" s="349"/>
      <c r="IWL302" s="350"/>
      <c r="IWM302" s="346"/>
      <c r="IWO302" s="347"/>
      <c r="IWP302" s="348"/>
      <c r="IWQ302" s="349"/>
      <c r="IWR302" s="350"/>
      <c r="IWS302" s="346"/>
      <c r="IWU302" s="347"/>
      <c r="IWV302" s="348"/>
      <c r="IWW302" s="349"/>
      <c r="IWX302" s="350"/>
      <c r="IWY302" s="346"/>
      <c r="IXA302" s="347"/>
      <c r="IXB302" s="348"/>
      <c r="IXC302" s="349"/>
      <c r="IXD302" s="350"/>
      <c r="IXE302" s="346"/>
      <c r="IXG302" s="347"/>
      <c r="IXH302" s="348"/>
      <c r="IXI302" s="349"/>
      <c r="IXJ302" s="350"/>
      <c r="IXK302" s="346"/>
      <c r="IXM302" s="347"/>
      <c r="IXN302" s="348"/>
      <c r="IXO302" s="349"/>
      <c r="IXP302" s="350"/>
      <c r="IXQ302" s="346"/>
      <c r="IXS302" s="347"/>
      <c r="IXT302" s="348"/>
      <c r="IXU302" s="349"/>
      <c r="IXV302" s="350"/>
      <c r="IXW302" s="346"/>
      <c r="IXY302" s="347"/>
      <c r="IXZ302" s="348"/>
      <c r="IYA302" s="349"/>
      <c r="IYB302" s="350"/>
      <c r="IYC302" s="346"/>
      <c r="IYE302" s="347"/>
      <c r="IYF302" s="348"/>
      <c r="IYG302" s="349"/>
      <c r="IYH302" s="350"/>
      <c r="IYI302" s="346"/>
      <c r="IYK302" s="347"/>
      <c r="IYL302" s="348"/>
      <c r="IYM302" s="349"/>
      <c r="IYN302" s="350"/>
      <c r="IYO302" s="346"/>
      <c r="IYQ302" s="347"/>
      <c r="IYR302" s="348"/>
      <c r="IYS302" s="349"/>
      <c r="IYT302" s="350"/>
      <c r="IYU302" s="346"/>
      <c r="IYW302" s="347"/>
      <c r="IYX302" s="348"/>
      <c r="IYY302" s="349"/>
      <c r="IYZ302" s="350"/>
      <c r="IZA302" s="346"/>
      <c r="IZC302" s="347"/>
      <c r="IZD302" s="348"/>
      <c r="IZE302" s="349"/>
      <c r="IZF302" s="350"/>
      <c r="IZG302" s="346"/>
      <c r="IZI302" s="347"/>
      <c r="IZJ302" s="348"/>
      <c r="IZK302" s="349"/>
      <c r="IZL302" s="350"/>
      <c r="IZM302" s="346"/>
      <c r="IZO302" s="347"/>
      <c r="IZP302" s="348"/>
      <c r="IZQ302" s="349"/>
      <c r="IZR302" s="350"/>
      <c r="IZS302" s="346"/>
      <c r="IZU302" s="347"/>
      <c r="IZV302" s="348"/>
      <c r="IZW302" s="349"/>
      <c r="IZX302" s="350"/>
      <c r="IZY302" s="346"/>
      <c r="JAA302" s="347"/>
      <c r="JAB302" s="348"/>
      <c r="JAC302" s="349"/>
      <c r="JAD302" s="350"/>
      <c r="JAE302" s="346"/>
      <c r="JAG302" s="347"/>
      <c r="JAH302" s="348"/>
      <c r="JAI302" s="349"/>
      <c r="JAJ302" s="350"/>
      <c r="JAK302" s="346"/>
      <c r="JAM302" s="347"/>
      <c r="JAN302" s="348"/>
      <c r="JAO302" s="349"/>
      <c r="JAP302" s="350"/>
      <c r="JAQ302" s="346"/>
      <c r="JAS302" s="347"/>
      <c r="JAT302" s="348"/>
      <c r="JAU302" s="349"/>
      <c r="JAV302" s="350"/>
      <c r="JAW302" s="346"/>
      <c r="JAY302" s="347"/>
      <c r="JAZ302" s="348"/>
      <c r="JBA302" s="349"/>
      <c r="JBB302" s="350"/>
      <c r="JBC302" s="346"/>
      <c r="JBE302" s="347"/>
      <c r="JBF302" s="348"/>
      <c r="JBG302" s="349"/>
      <c r="JBH302" s="350"/>
      <c r="JBI302" s="346"/>
      <c r="JBK302" s="347"/>
      <c r="JBL302" s="348"/>
      <c r="JBM302" s="349"/>
      <c r="JBN302" s="350"/>
      <c r="JBO302" s="346"/>
      <c r="JBQ302" s="347"/>
      <c r="JBR302" s="348"/>
      <c r="JBS302" s="349"/>
      <c r="JBT302" s="350"/>
      <c r="JBU302" s="346"/>
      <c r="JBW302" s="347"/>
      <c r="JBX302" s="348"/>
      <c r="JBY302" s="349"/>
      <c r="JBZ302" s="350"/>
      <c r="JCA302" s="346"/>
      <c r="JCC302" s="347"/>
      <c r="JCD302" s="348"/>
      <c r="JCE302" s="349"/>
      <c r="JCF302" s="350"/>
      <c r="JCG302" s="346"/>
      <c r="JCI302" s="347"/>
      <c r="JCJ302" s="348"/>
      <c r="JCK302" s="349"/>
      <c r="JCL302" s="350"/>
      <c r="JCM302" s="346"/>
      <c r="JCO302" s="347"/>
      <c r="JCP302" s="348"/>
      <c r="JCQ302" s="349"/>
      <c r="JCR302" s="350"/>
      <c r="JCS302" s="346"/>
      <c r="JCU302" s="347"/>
      <c r="JCV302" s="348"/>
      <c r="JCW302" s="349"/>
      <c r="JCX302" s="350"/>
      <c r="JCY302" s="346"/>
      <c r="JDA302" s="347"/>
      <c r="JDB302" s="348"/>
      <c r="JDC302" s="349"/>
      <c r="JDD302" s="350"/>
      <c r="JDE302" s="346"/>
      <c r="JDG302" s="347"/>
      <c r="JDH302" s="348"/>
      <c r="JDI302" s="349"/>
      <c r="JDJ302" s="350"/>
      <c r="JDK302" s="346"/>
      <c r="JDM302" s="347"/>
      <c r="JDN302" s="348"/>
      <c r="JDO302" s="349"/>
      <c r="JDP302" s="350"/>
      <c r="JDQ302" s="346"/>
      <c r="JDS302" s="347"/>
      <c r="JDT302" s="348"/>
      <c r="JDU302" s="349"/>
      <c r="JDV302" s="350"/>
      <c r="JDW302" s="346"/>
      <c r="JDY302" s="347"/>
      <c r="JDZ302" s="348"/>
      <c r="JEA302" s="349"/>
      <c r="JEB302" s="350"/>
      <c r="JEC302" s="346"/>
      <c r="JEE302" s="347"/>
      <c r="JEF302" s="348"/>
      <c r="JEG302" s="349"/>
      <c r="JEH302" s="350"/>
      <c r="JEI302" s="346"/>
      <c r="JEK302" s="347"/>
      <c r="JEL302" s="348"/>
      <c r="JEM302" s="349"/>
      <c r="JEN302" s="350"/>
      <c r="JEO302" s="346"/>
      <c r="JEQ302" s="347"/>
      <c r="JER302" s="348"/>
      <c r="JES302" s="349"/>
      <c r="JET302" s="350"/>
      <c r="JEU302" s="346"/>
      <c r="JEW302" s="347"/>
      <c r="JEX302" s="348"/>
      <c r="JEY302" s="349"/>
      <c r="JEZ302" s="350"/>
      <c r="JFA302" s="346"/>
      <c r="JFC302" s="347"/>
      <c r="JFD302" s="348"/>
      <c r="JFE302" s="349"/>
      <c r="JFF302" s="350"/>
      <c r="JFG302" s="346"/>
      <c r="JFI302" s="347"/>
      <c r="JFJ302" s="348"/>
      <c r="JFK302" s="349"/>
      <c r="JFL302" s="350"/>
      <c r="JFM302" s="346"/>
      <c r="JFO302" s="347"/>
      <c r="JFP302" s="348"/>
      <c r="JFQ302" s="349"/>
      <c r="JFR302" s="350"/>
      <c r="JFS302" s="346"/>
      <c r="JFU302" s="347"/>
      <c r="JFV302" s="348"/>
      <c r="JFW302" s="349"/>
      <c r="JFX302" s="350"/>
      <c r="JFY302" s="346"/>
      <c r="JGA302" s="347"/>
      <c r="JGB302" s="348"/>
      <c r="JGC302" s="349"/>
      <c r="JGD302" s="350"/>
      <c r="JGE302" s="346"/>
      <c r="JGG302" s="347"/>
      <c r="JGH302" s="348"/>
      <c r="JGI302" s="349"/>
      <c r="JGJ302" s="350"/>
      <c r="JGK302" s="346"/>
      <c r="JGM302" s="347"/>
      <c r="JGN302" s="348"/>
      <c r="JGO302" s="349"/>
      <c r="JGP302" s="350"/>
      <c r="JGQ302" s="346"/>
      <c r="JGS302" s="347"/>
      <c r="JGT302" s="348"/>
      <c r="JGU302" s="349"/>
      <c r="JGV302" s="350"/>
      <c r="JGW302" s="346"/>
      <c r="JGY302" s="347"/>
      <c r="JGZ302" s="348"/>
      <c r="JHA302" s="349"/>
      <c r="JHB302" s="350"/>
      <c r="JHC302" s="346"/>
      <c r="JHE302" s="347"/>
      <c r="JHF302" s="348"/>
      <c r="JHG302" s="349"/>
      <c r="JHH302" s="350"/>
      <c r="JHI302" s="346"/>
      <c r="JHK302" s="347"/>
      <c r="JHL302" s="348"/>
      <c r="JHM302" s="349"/>
      <c r="JHN302" s="350"/>
      <c r="JHO302" s="346"/>
      <c r="JHQ302" s="347"/>
      <c r="JHR302" s="348"/>
      <c r="JHS302" s="349"/>
      <c r="JHT302" s="350"/>
      <c r="JHU302" s="346"/>
      <c r="JHW302" s="347"/>
      <c r="JHX302" s="348"/>
      <c r="JHY302" s="349"/>
      <c r="JHZ302" s="350"/>
      <c r="JIA302" s="346"/>
      <c r="JIC302" s="347"/>
      <c r="JID302" s="348"/>
      <c r="JIE302" s="349"/>
      <c r="JIF302" s="350"/>
      <c r="JIG302" s="346"/>
      <c r="JII302" s="347"/>
      <c r="JIJ302" s="348"/>
      <c r="JIK302" s="349"/>
      <c r="JIL302" s="350"/>
      <c r="JIM302" s="346"/>
      <c r="JIO302" s="347"/>
      <c r="JIP302" s="348"/>
      <c r="JIQ302" s="349"/>
      <c r="JIR302" s="350"/>
      <c r="JIS302" s="346"/>
      <c r="JIU302" s="347"/>
      <c r="JIV302" s="348"/>
      <c r="JIW302" s="349"/>
      <c r="JIX302" s="350"/>
      <c r="JIY302" s="346"/>
      <c r="JJA302" s="347"/>
      <c r="JJB302" s="348"/>
      <c r="JJC302" s="349"/>
      <c r="JJD302" s="350"/>
      <c r="JJE302" s="346"/>
      <c r="JJG302" s="347"/>
      <c r="JJH302" s="348"/>
      <c r="JJI302" s="349"/>
      <c r="JJJ302" s="350"/>
      <c r="JJK302" s="346"/>
      <c r="JJM302" s="347"/>
      <c r="JJN302" s="348"/>
      <c r="JJO302" s="349"/>
      <c r="JJP302" s="350"/>
      <c r="JJQ302" s="346"/>
      <c r="JJS302" s="347"/>
      <c r="JJT302" s="348"/>
      <c r="JJU302" s="349"/>
      <c r="JJV302" s="350"/>
      <c r="JJW302" s="346"/>
      <c r="JJY302" s="347"/>
      <c r="JJZ302" s="348"/>
      <c r="JKA302" s="349"/>
      <c r="JKB302" s="350"/>
      <c r="JKC302" s="346"/>
      <c r="JKE302" s="347"/>
      <c r="JKF302" s="348"/>
      <c r="JKG302" s="349"/>
      <c r="JKH302" s="350"/>
      <c r="JKI302" s="346"/>
      <c r="JKK302" s="347"/>
      <c r="JKL302" s="348"/>
      <c r="JKM302" s="349"/>
      <c r="JKN302" s="350"/>
      <c r="JKO302" s="346"/>
      <c r="JKQ302" s="347"/>
      <c r="JKR302" s="348"/>
      <c r="JKS302" s="349"/>
      <c r="JKT302" s="350"/>
      <c r="JKU302" s="346"/>
      <c r="JKW302" s="347"/>
      <c r="JKX302" s="348"/>
      <c r="JKY302" s="349"/>
      <c r="JKZ302" s="350"/>
      <c r="JLA302" s="346"/>
      <c r="JLC302" s="347"/>
      <c r="JLD302" s="348"/>
      <c r="JLE302" s="349"/>
      <c r="JLF302" s="350"/>
      <c r="JLG302" s="346"/>
      <c r="JLI302" s="347"/>
      <c r="JLJ302" s="348"/>
      <c r="JLK302" s="349"/>
      <c r="JLL302" s="350"/>
      <c r="JLM302" s="346"/>
      <c r="JLO302" s="347"/>
      <c r="JLP302" s="348"/>
      <c r="JLQ302" s="349"/>
      <c r="JLR302" s="350"/>
      <c r="JLS302" s="346"/>
      <c r="JLU302" s="347"/>
      <c r="JLV302" s="348"/>
      <c r="JLW302" s="349"/>
      <c r="JLX302" s="350"/>
      <c r="JLY302" s="346"/>
      <c r="JMA302" s="347"/>
      <c r="JMB302" s="348"/>
      <c r="JMC302" s="349"/>
      <c r="JMD302" s="350"/>
      <c r="JME302" s="346"/>
      <c r="JMG302" s="347"/>
      <c r="JMH302" s="348"/>
      <c r="JMI302" s="349"/>
      <c r="JMJ302" s="350"/>
      <c r="JMK302" s="346"/>
      <c r="JMM302" s="347"/>
      <c r="JMN302" s="348"/>
      <c r="JMO302" s="349"/>
      <c r="JMP302" s="350"/>
      <c r="JMQ302" s="346"/>
      <c r="JMS302" s="347"/>
      <c r="JMT302" s="348"/>
      <c r="JMU302" s="349"/>
      <c r="JMV302" s="350"/>
      <c r="JMW302" s="346"/>
      <c r="JMY302" s="347"/>
      <c r="JMZ302" s="348"/>
      <c r="JNA302" s="349"/>
      <c r="JNB302" s="350"/>
      <c r="JNC302" s="346"/>
      <c r="JNE302" s="347"/>
      <c r="JNF302" s="348"/>
      <c r="JNG302" s="349"/>
      <c r="JNH302" s="350"/>
      <c r="JNI302" s="346"/>
      <c r="JNK302" s="347"/>
      <c r="JNL302" s="348"/>
      <c r="JNM302" s="349"/>
      <c r="JNN302" s="350"/>
      <c r="JNO302" s="346"/>
      <c r="JNQ302" s="347"/>
      <c r="JNR302" s="348"/>
      <c r="JNS302" s="349"/>
      <c r="JNT302" s="350"/>
      <c r="JNU302" s="346"/>
      <c r="JNW302" s="347"/>
      <c r="JNX302" s="348"/>
      <c r="JNY302" s="349"/>
      <c r="JNZ302" s="350"/>
      <c r="JOA302" s="346"/>
      <c r="JOC302" s="347"/>
      <c r="JOD302" s="348"/>
      <c r="JOE302" s="349"/>
      <c r="JOF302" s="350"/>
      <c r="JOG302" s="346"/>
      <c r="JOI302" s="347"/>
      <c r="JOJ302" s="348"/>
      <c r="JOK302" s="349"/>
      <c r="JOL302" s="350"/>
      <c r="JOM302" s="346"/>
      <c r="JOO302" s="347"/>
      <c r="JOP302" s="348"/>
      <c r="JOQ302" s="349"/>
      <c r="JOR302" s="350"/>
      <c r="JOS302" s="346"/>
      <c r="JOU302" s="347"/>
      <c r="JOV302" s="348"/>
      <c r="JOW302" s="349"/>
      <c r="JOX302" s="350"/>
      <c r="JOY302" s="346"/>
      <c r="JPA302" s="347"/>
      <c r="JPB302" s="348"/>
      <c r="JPC302" s="349"/>
      <c r="JPD302" s="350"/>
      <c r="JPE302" s="346"/>
      <c r="JPG302" s="347"/>
      <c r="JPH302" s="348"/>
      <c r="JPI302" s="349"/>
      <c r="JPJ302" s="350"/>
      <c r="JPK302" s="346"/>
      <c r="JPM302" s="347"/>
      <c r="JPN302" s="348"/>
      <c r="JPO302" s="349"/>
      <c r="JPP302" s="350"/>
      <c r="JPQ302" s="346"/>
      <c r="JPS302" s="347"/>
      <c r="JPT302" s="348"/>
      <c r="JPU302" s="349"/>
      <c r="JPV302" s="350"/>
      <c r="JPW302" s="346"/>
      <c r="JPY302" s="347"/>
      <c r="JPZ302" s="348"/>
      <c r="JQA302" s="349"/>
      <c r="JQB302" s="350"/>
      <c r="JQC302" s="346"/>
      <c r="JQE302" s="347"/>
      <c r="JQF302" s="348"/>
      <c r="JQG302" s="349"/>
      <c r="JQH302" s="350"/>
      <c r="JQI302" s="346"/>
      <c r="JQK302" s="347"/>
      <c r="JQL302" s="348"/>
      <c r="JQM302" s="349"/>
      <c r="JQN302" s="350"/>
      <c r="JQO302" s="346"/>
      <c r="JQQ302" s="347"/>
      <c r="JQR302" s="348"/>
      <c r="JQS302" s="349"/>
      <c r="JQT302" s="350"/>
      <c r="JQU302" s="346"/>
      <c r="JQW302" s="347"/>
      <c r="JQX302" s="348"/>
      <c r="JQY302" s="349"/>
      <c r="JQZ302" s="350"/>
      <c r="JRA302" s="346"/>
      <c r="JRC302" s="347"/>
      <c r="JRD302" s="348"/>
      <c r="JRE302" s="349"/>
      <c r="JRF302" s="350"/>
      <c r="JRG302" s="346"/>
      <c r="JRI302" s="347"/>
      <c r="JRJ302" s="348"/>
      <c r="JRK302" s="349"/>
      <c r="JRL302" s="350"/>
      <c r="JRM302" s="346"/>
      <c r="JRO302" s="347"/>
      <c r="JRP302" s="348"/>
      <c r="JRQ302" s="349"/>
      <c r="JRR302" s="350"/>
      <c r="JRS302" s="346"/>
      <c r="JRU302" s="347"/>
      <c r="JRV302" s="348"/>
      <c r="JRW302" s="349"/>
      <c r="JRX302" s="350"/>
      <c r="JRY302" s="346"/>
      <c r="JSA302" s="347"/>
      <c r="JSB302" s="348"/>
      <c r="JSC302" s="349"/>
      <c r="JSD302" s="350"/>
      <c r="JSE302" s="346"/>
      <c r="JSG302" s="347"/>
      <c r="JSH302" s="348"/>
      <c r="JSI302" s="349"/>
      <c r="JSJ302" s="350"/>
      <c r="JSK302" s="346"/>
      <c r="JSM302" s="347"/>
      <c r="JSN302" s="348"/>
      <c r="JSO302" s="349"/>
      <c r="JSP302" s="350"/>
      <c r="JSQ302" s="346"/>
      <c r="JSS302" s="347"/>
      <c r="JST302" s="348"/>
      <c r="JSU302" s="349"/>
      <c r="JSV302" s="350"/>
      <c r="JSW302" s="346"/>
      <c r="JSY302" s="347"/>
      <c r="JSZ302" s="348"/>
      <c r="JTA302" s="349"/>
      <c r="JTB302" s="350"/>
      <c r="JTC302" s="346"/>
      <c r="JTE302" s="347"/>
      <c r="JTF302" s="348"/>
      <c r="JTG302" s="349"/>
      <c r="JTH302" s="350"/>
      <c r="JTI302" s="346"/>
      <c r="JTK302" s="347"/>
      <c r="JTL302" s="348"/>
      <c r="JTM302" s="349"/>
      <c r="JTN302" s="350"/>
      <c r="JTO302" s="346"/>
      <c r="JTQ302" s="347"/>
      <c r="JTR302" s="348"/>
      <c r="JTS302" s="349"/>
      <c r="JTT302" s="350"/>
      <c r="JTU302" s="346"/>
      <c r="JTW302" s="347"/>
      <c r="JTX302" s="348"/>
      <c r="JTY302" s="349"/>
      <c r="JTZ302" s="350"/>
      <c r="JUA302" s="346"/>
      <c r="JUC302" s="347"/>
      <c r="JUD302" s="348"/>
      <c r="JUE302" s="349"/>
      <c r="JUF302" s="350"/>
      <c r="JUG302" s="346"/>
      <c r="JUI302" s="347"/>
      <c r="JUJ302" s="348"/>
      <c r="JUK302" s="349"/>
      <c r="JUL302" s="350"/>
      <c r="JUM302" s="346"/>
      <c r="JUO302" s="347"/>
      <c r="JUP302" s="348"/>
      <c r="JUQ302" s="349"/>
      <c r="JUR302" s="350"/>
      <c r="JUS302" s="346"/>
      <c r="JUU302" s="347"/>
      <c r="JUV302" s="348"/>
      <c r="JUW302" s="349"/>
      <c r="JUX302" s="350"/>
      <c r="JUY302" s="346"/>
      <c r="JVA302" s="347"/>
      <c r="JVB302" s="348"/>
      <c r="JVC302" s="349"/>
      <c r="JVD302" s="350"/>
      <c r="JVE302" s="346"/>
      <c r="JVG302" s="347"/>
      <c r="JVH302" s="348"/>
      <c r="JVI302" s="349"/>
      <c r="JVJ302" s="350"/>
      <c r="JVK302" s="346"/>
      <c r="JVM302" s="347"/>
      <c r="JVN302" s="348"/>
      <c r="JVO302" s="349"/>
      <c r="JVP302" s="350"/>
      <c r="JVQ302" s="346"/>
      <c r="JVS302" s="347"/>
      <c r="JVT302" s="348"/>
      <c r="JVU302" s="349"/>
      <c r="JVV302" s="350"/>
      <c r="JVW302" s="346"/>
      <c r="JVY302" s="347"/>
      <c r="JVZ302" s="348"/>
      <c r="JWA302" s="349"/>
      <c r="JWB302" s="350"/>
      <c r="JWC302" s="346"/>
      <c r="JWE302" s="347"/>
      <c r="JWF302" s="348"/>
      <c r="JWG302" s="349"/>
      <c r="JWH302" s="350"/>
      <c r="JWI302" s="346"/>
      <c r="JWK302" s="347"/>
      <c r="JWL302" s="348"/>
      <c r="JWM302" s="349"/>
      <c r="JWN302" s="350"/>
      <c r="JWO302" s="346"/>
      <c r="JWQ302" s="347"/>
      <c r="JWR302" s="348"/>
      <c r="JWS302" s="349"/>
      <c r="JWT302" s="350"/>
      <c r="JWU302" s="346"/>
      <c r="JWW302" s="347"/>
      <c r="JWX302" s="348"/>
      <c r="JWY302" s="349"/>
      <c r="JWZ302" s="350"/>
      <c r="JXA302" s="346"/>
      <c r="JXC302" s="347"/>
      <c r="JXD302" s="348"/>
      <c r="JXE302" s="349"/>
      <c r="JXF302" s="350"/>
      <c r="JXG302" s="346"/>
      <c r="JXI302" s="347"/>
      <c r="JXJ302" s="348"/>
      <c r="JXK302" s="349"/>
      <c r="JXL302" s="350"/>
      <c r="JXM302" s="346"/>
      <c r="JXO302" s="347"/>
      <c r="JXP302" s="348"/>
      <c r="JXQ302" s="349"/>
      <c r="JXR302" s="350"/>
      <c r="JXS302" s="346"/>
      <c r="JXU302" s="347"/>
      <c r="JXV302" s="348"/>
      <c r="JXW302" s="349"/>
      <c r="JXX302" s="350"/>
      <c r="JXY302" s="346"/>
      <c r="JYA302" s="347"/>
      <c r="JYB302" s="348"/>
      <c r="JYC302" s="349"/>
      <c r="JYD302" s="350"/>
      <c r="JYE302" s="346"/>
      <c r="JYG302" s="347"/>
      <c r="JYH302" s="348"/>
      <c r="JYI302" s="349"/>
      <c r="JYJ302" s="350"/>
      <c r="JYK302" s="346"/>
      <c r="JYM302" s="347"/>
      <c r="JYN302" s="348"/>
      <c r="JYO302" s="349"/>
      <c r="JYP302" s="350"/>
      <c r="JYQ302" s="346"/>
      <c r="JYS302" s="347"/>
      <c r="JYT302" s="348"/>
      <c r="JYU302" s="349"/>
      <c r="JYV302" s="350"/>
      <c r="JYW302" s="346"/>
      <c r="JYY302" s="347"/>
      <c r="JYZ302" s="348"/>
      <c r="JZA302" s="349"/>
      <c r="JZB302" s="350"/>
      <c r="JZC302" s="346"/>
      <c r="JZE302" s="347"/>
      <c r="JZF302" s="348"/>
      <c r="JZG302" s="349"/>
      <c r="JZH302" s="350"/>
      <c r="JZI302" s="346"/>
      <c r="JZK302" s="347"/>
      <c r="JZL302" s="348"/>
      <c r="JZM302" s="349"/>
      <c r="JZN302" s="350"/>
      <c r="JZO302" s="346"/>
      <c r="JZQ302" s="347"/>
      <c r="JZR302" s="348"/>
      <c r="JZS302" s="349"/>
      <c r="JZT302" s="350"/>
      <c r="JZU302" s="346"/>
      <c r="JZW302" s="347"/>
      <c r="JZX302" s="348"/>
      <c r="JZY302" s="349"/>
      <c r="JZZ302" s="350"/>
      <c r="KAA302" s="346"/>
      <c r="KAC302" s="347"/>
      <c r="KAD302" s="348"/>
      <c r="KAE302" s="349"/>
      <c r="KAF302" s="350"/>
      <c r="KAG302" s="346"/>
      <c r="KAI302" s="347"/>
      <c r="KAJ302" s="348"/>
      <c r="KAK302" s="349"/>
      <c r="KAL302" s="350"/>
      <c r="KAM302" s="346"/>
      <c r="KAO302" s="347"/>
      <c r="KAP302" s="348"/>
      <c r="KAQ302" s="349"/>
      <c r="KAR302" s="350"/>
      <c r="KAS302" s="346"/>
      <c r="KAU302" s="347"/>
      <c r="KAV302" s="348"/>
      <c r="KAW302" s="349"/>
      <c r="KAX302" s="350"/>
      <c r="KAY302" s="346"/>
      <c r="KBA302" s="347"/>
      <c r="KBB302" s="348"/>
      <c r="KBC302" s="349"/>
      <c r="KBD302" s="350"/>
      <c r="KBE302" s="346"/>
      <c r="KBG302" s="347"/>
      <c r="KBH302" s="348"/>
      <c r="KBI302" s="349"/>
      <c r="KBJ302" s="350"/>
      <c r="KBK302" s="346"/>
      <c r="KBM302" s="347"/>
      <c r="KBN302" s="348"/>
      <c r="KBO302" s="349"/>
      <c r="KBP302" s="350"/>
      <c r="KBQ302" s="346"/>
      <c r="KBS302" s="347"/>
      <c r="KBT302" s="348"/>
      <c r="KBU302" s="349"/>
      <c r="KBV302" s="350"/>
      <c r="KBW302" s="346"/>
      <c r="KBY302" s="347"/>
      <c r="KBZ302" s="348"/>
      <c r="KCA302" s="349"/>
      <c r="KCB302" s="350"/>
      <c r="KCC302" s="346"/>
      <c r="KCE302" s="347"/>
      <c r="KCF302" s="348"/>
      <c r="KCG302" s="349"/>
      <c r="KCH302" s="350"/>
      <c r="KCI302" s="346"/>
      <c r="KCK302" s="347"/>
      <c r="KCL302" s="348"/>
      <c r="KCM302" s="349"/>
      <c r="KCN302" s="350"/>
      <c r="KCO302" s="346"/>
      <c r="KCQ302" s="347"/>
      <c r="KCR302" s="348"/>
      <c r="KCS302" s="349"/>
      <c r="KCT302" s="350"/>
      <c r="KCU302" s="346"/>
      <c r="KCW302" s="347"/>
      <c r="KCX302" s="348"/>
      <c r="KCY302" s="349"/>
      <c r="KCZ302" s="350"/>
      <c r="KDA302" s="346"/>
      <c r="KDC302" s="347"/>
      <c r="KDD302" s="348"/>
      <c r="KDE302" s="349"/>
      <c r="KDF302" s="350"/>
      <c r="KDG302" s="346"/>
      <c r="KDI302" s="347"/>
      <c r="KDJ302" s="348"/>
      <c r="KDK302" s="349"/>
      <c r="KDL302" s="350"/>
      <c r="KDM302" s="346"/>
      <c r="KDO302" s="347"/>
      <c r="KDP302" s="348"/>
      <c r="KDQ302" s="349"/>
      <c r="KDR302" s="350"/>
      <c r="KDS302" s="346"/>
      <c r="KDU302" s="347"/>
      <c r="KDV302" s="348"/>
      <c r="KDW302" s="349"/>
      <c r="KDX302" s="350"/>
      <c r="KDY302" s="346"/>
      <c r="KEA302" s="347"/>
      <c r="KEB302" s="348"/>
      <c r="KEC302" s="349"/>
      <c r="KED302" s="350"/>
      <c r="KEE302" s="346"/>
      <c r="KEG302" s="347"/>
      <c r="KEH302" s="348"/>
      <c r="KEI302" s="349"/>
      <c r="KEJ302" s="350"/>
      <c r="KEK302" s="346"/>
      <c r="KEM302" s="347"/>
      <c r="KEN302" s="348"/>
      <c r="KEO302" s="349"/>
      <c r="KEP302" s="350"/>
      <c r="KEQ302" s="346"/>
      <c r="KES302" s="347"/>
      <c r="KET302" s="348"/>
      <c r="KEU302" s="349"/>
      <c r="KEV302" s="350"/>
      <c r="KEW302" s="346"/>
      <c r="KEY302" s="347"/>
      <c r="KEZ302" s="348"/>
      <c r="KFA302" s="349"/>
      <c r="KFB302" s="350"/>
      <c r="KFC302" s="346"/>
      <c r="KFE302" s="347"/>
      <c r="KFF302" s="348"/>
      <c r="KFG302" s="349"/>
      <c r="KFH302" s="350"/>
      <c r="KFI302" s="346"/>
      <c r="KFK302" s="347"/>
      <c r="KFL302" s="348"/>
      <c r="KFM302" s="349"/>
      <c r="KFN302" s="350"/>
      <c r="KFO302" s="346"/>
      <c r="KFQ302" s="347"/>
      <c r="KFR302" s="348"/>
      <c r="KFS302" s="349"/>
      <c r="KFT302" s="350"/>
      <c r="KFU302" s="346"/>
      <c r="KFW302" s="347"/>
      <c r="KFX302" s="348"/>
      <c r="KFY302" s="349"/>
      <c r="KFZ302" s="350"/>
      <c r="KGA302" s="346"/>
      <c r="KGC302" s="347"/>
      <c r="KGD302" s="348"/>
      <c r="KGE302" s="349"/>
      <c r="KGF302" s="350"/>
      <c r="KGG302" s="346"/>
      <c r="KGI302" s="347"/>
      <c r="KGJ302" s="348"/>
      <c r="KGK302" s="349"/>
      <c r="KGL302" s="350"/>
      <c r="KGM302" s="346"/>
      <c r="KGO302" s="347"/>
      <c r="KGP302" s="348"/>
      <c r="KGQ302" s="349"/>
      <c r="KGR302" s="350"/>
      <c r="KGS302" s="346"/>
      <c r="KGU302" s="347"/>
      <c r="KGV302" s="348"/>
      <c r="KGW302" s="349"/>
      <c r="KGX302" s="350"/>
      <c r="KGY302" s="346"/>
      <c r="KHA302" s="347"/>
      <c r="KHB302" s="348"/>
      <c r="KHC302" s="349"/>
      <c r="KHD302" s="350"/>
      <c r="KHE302" s="346"/>
      <c r="KHG302" s="347"/>
      <c r="KHH302" s="348"/>
      <c r="KHI302" s="349"/>
      <c r="KHJ302" s="350"/>
      <c r="KHK302" s="346"/>
      <c r="KHM302" s="347"/>
      <c r="KHN302" s="348"/>
      <c r="KHO302" s="349"/>
      <c r="KHP302" s="350"/>
      <c r="KHQ302" s="346"/>
      <c r="KHS302" s="347"/>
      <c r="KHT302" s="348"/>
      <c r="KHU302" s="349"/>
      <c r="KHV302" s="350"/>
      <c r="KHW302" s="346"/>
      <c r="KHY302" s="347"/>
      <c r="KHZ302" s="348"/>
      <c r="KIA302" s="349"/>
      <c r="KIB302" s="350"/>
      <c r="KIC302" s="346"/>
      <c r="KIE302" s="347"/>
      <c r="KIF302" s="348"/>
      <c r="KIG302" s="349"/>
      <c r="KIH302" s="350"/>
      <c r="KII302" s="346"/>
      <c r="KIK302" s="347"/>
      <c r="KIL302" s="348"/>
      <c r="KIM302" s="349"/>
      <c r="KIN302" s="350"/>
      <c r="KIO302" s="346"/>
      <c r="KIQ302" s="347"/>
      <c r="KIR302" s="348"/>
      <c r="KIS302" s="349"/>
      <c r="KIT302" s="350"/>
      <c r="KIU302" s="346"/>
      <c r="KIW302" s="347"/>
      <c r="KIX302" s="348"/>
      <c r="KIY302" s="349"/>
      <c r="KIZ302" s="350"/>
      <c r="KJA302" s="346"/>
      <c r="KJC302" s="347"/>
      <c r="KJD302" s="348"/>
      <c r="KJE302" s="349"/>
      <c r="KJF302" s="350"/>
      <c r="KJG302" s="346"/>
      <c r="KJI302" s="347"/>
      <c r="KJJ302" s="348"/>
      <c r="KJK302" s="349"/>
      <c r="KJL302" s="350"/>
      <c r="KJM302" s="346"/>
      <c r="KJO302" s="347"/>
      <c r="KJP302" s="348"/>
      <c r="KJQ302" s="349"/>
      <c r="KJR302" s="350"/>
      <c r="KJS302" s="346"/>
      <c r="KJU302" s="347"/>
      <c r="KJV302" s="348"/>
      <c r="KJW302" s="349"/>
      <c r="KJX302" s="350"/>
      <c r="KJY302" s="346"/>
      <c r="KKA302" s="347"/>
      <c r="KKB302" s="348"/>
      <c r="KKC302" s="349"/>
      <c r="KKD302" s="350"/>
      <c r="KKE302" s="346"/>
      <c r="KKG302" s="347"/>
      <c r="KKH302" s="348"/>
      <c r="KKI302" s="349"/>
      <c r="KKJ302" s="350"/>
      <c r="KKK302" s="346"/>
      <c r="KKM302" s="347"/>
      <c r="KKN302" s="348"/>
      <c r="KKO302" s="349"/>
      <c r="KKP302" s="350"/>
      <c r="KKQ302" s="346"/>
      <c r="KKS302" s="347"/>
      <c r="KKT302" s="348"/>
      <c r="KKU302" s="349"/>
      <c r="KKV302" s="350"/>
      <c r="KKW302" s="346"/>
      <c r="KKY302" s="347"/>
      <c r="KKZ302" s="348"/>
      <c r="KLA302" s="349"/>
      <c r="KLB302" s="350"/>
      <c r="KLC302" s="346"/>
      <c r="KLE302" s="347"/>
      <c r="KLF302" s="348"/>
      <c r="KLG302" s="349"/>
      <c r="KLH302" s="350"/>
      <c r="KLI302" s="346"/>
      <c r="KLK302" s="347"/>
      <c r="KLL302" s="348"/>
      <c r="KLM302" s="349"/>
      <c r="KLN302" s="350"/>
      <c r="KLO302" s="346"/>
      <c r="KLQ302" s="347"/>
      <c r="KLR302" s="348"/>
      <c r="KLS302" s="349"/>
      <c r="KLT302" s="350"/>
      <c r="KLU302" s="346"/>
      <c r="KLW302" s="347"/>
      <c r="KLX302" s="348"/>
      <c r="KLY302" s="349"/>
      <c r="KLZ302" s="350"/>
      <c r="KMA302" s="346"/>
      <c r="KMC302" s="347"/>
      <c r="KMD302" s="348"/>
      <c r="KME302" s="349"/>
      <c r="KMF302" s="350"/>
      <c r="KMG302" s="346"/>
      <c r="KMI302" s="347"/>
      <c r="KMJ302" s="348"/>
      <c r="KMK302" s="349"/>
      <c r="KML302" s="350"/>
      <c r="KMM302" s="346"/>
      <c r="KMO302" s="347"/>
      <c r="KMP302" s="348"/>
      <c r="KMQ302" s="349"/>
      <c r="KMR302" s="350"/>
      <c r="KMS302" s="346"/>
      <c r="KMU302" s="347"/>
      <c r="KMV302" s="348"/>
      <c r="KMW302" s="349"/>
      <c r="KMX302" s="350"/>
      <c r="KMY302" s="346"/>
      <c r="KNA302" s="347"/>
      <c r="KNB302" s="348"/>
      <c r="KNC302" s="349"/>
      <c r="KND302" s="350"/>
      <c r="KNE302" s="346"/>
      <c r="KNG302" s="347"/>
      <c r="KNH302" s="348"/>
      <c r="KNI302" s="349"/>
      <c r="KNJ302" s="350"/>
      <c r="KNK302" s="346"/>
      <c r="KNM302" s="347"/>
      <c r="KNN302" s="348"/>
      <c r="KNO302" s="349"/>
      <c r="KNP302" s="350"/>
      <c r="KNQ302" s="346"/>
      <c r="KNS302" s="347"/>
      <c r="KNT302" s="348"/>
      <c r="KNU302" s="349"/>
      <c r="KNV302" s="350"/>
      <c r="KNW302" s="346"/>
      <c r="KNY302" s="347"/>
      <c r="KNZ302" s="348"/>
      <c r="KOA302" s="349"/>
      <c r="KOB302" s="350"/>
      <c r="KOC302" s="346"/>
      <c r="KOE302" s="347"/>
      <c r="KOF302" s="348"/>
      <c r="KOG302" s="349"/>
      <c r="KOH302" s="350"/>
      <c r="KOI302" s="346"/>
      <c r="KOK302" s="347"/>
      <c r="KOL302" s="348"/>
      <c r="KOM302" s="349"/>
      <c r="KON302" s="350"/>
      <c r="KOO302" s="346"/>
      <c r="KOQ302" s="347"/>
      <c r="KOR302" s="348"/>
      <c r="KOS302" s="349"/>
      <c r="KOT302" s="350"/>
      <c r="KOU302" s="346"/>
      <c r="KOW302" s="347"/>
      <c r="KOX302" s="348"/>
      <c r="KOY302" s="349"/>
      <c r="KOZ302" s="350"/>
      <c r="KPA302" s="346"/>
      <c r="KPC302" s="347"/>
      <c r="KPD302" s="348"/>
      <c r="KPE302" s="349"/>
      <c r="KPF302" s="350"/>
      <c r="KPG302" s="346"/>
      <c r="KPI302" s="347"/>
      <c r="KPJ302" s="348"/>
      <c r="KPK302" s="349"/>
      <c r="KPL302" s="350"/>
      <c r="KPM302" s="346"/>
      <c r="KPO302" s="347"/>
      <c r="KPP302" s="348"/>
      <c r="KPQ302" s="349"/>
      <c r="KPR302" s="350"/>
      <c r="KPS302" s="346"/>
      <c r="KPU302" s="347"/>
      <c r="KPV302" s="348"/>
      <c r="KPW302" s="349"/>
      <c r="KPX302" s="350"/>
      <c r="KPY302" s="346"/>
      <c r="KQA302" s="347"/>
      <c r="KQB302" s="348"/>
      <c r="KQC302" s="349"/>
      <c r="KQD302" s="350"/>
      <c r="KQE302" s="346"/>
      <c r="KQG302" s="347"/>
      <c r="KQH302" s="348"/>
      <c r="KQI302" s="349"/>
      <c r="KQJ302" s="350"/>
      <c r="KQK302" s="346"/>
      <c r="KQM302" s="347"/>
      <c r="KQN302" s="348"/>
      <c r="KQO302" s="349"/>
      <c r="KQP302" s="350"/>
      <c r="KQQ302" s="346"/>
      <c r="KQS302" s="347"/>
      <c r="KQT302" s="348"/>
      <c r="KQU302" s="349"/>
      <c r="KQV302" s="350"/>
      <c r="KQW302" s="346"/>
      <c r="KQY302" s="347"/>
      <c r="KQZ302" s="348"/>
      <c r="KRA302" s="349"/>
      <c r="KRB302" s="350"/>
      <c r="KRC302" s="346"/>
      <c r="KRE302" s="347"/>
      <c r="KRF302" s="348"/>
      <c r="KRG302" s="349"/>
      <c r="KRH302" s="350"/>
      <c r="KRI302" s="346"/>
      <c r="KRK302" s="347"/>
      <c r="KRL302" s="348"/>
      <c r="KRM302" s="349"/>
      <c r="KRN302" s="350"/>
      <c r="KRO302" s="346"/>
      <c r="KRQ302" s="347"/>
      <c r="KRR302" s="348"/>
      <c r="KRS302" s="349"/>
      <c r="KRT302" s="350"/>
      <c r="KRU302" s="346"/>
      <c r="KRW302" s="347"/>
      <c r="KRX302" s="348"/>
      <c r="KRY302" s="349"/>
      <c r="KRZ302" s="350"/>
      <c r="KSA302" s="346"/>
      <c r="KSC302" s="347"/>
      <c r="KSD302" s="348"/>
      <c r="KSE302" s="349"/>
      <c r="KSF302" s="350"/>
      <c r="KSG302" s="346"/>
      <c r="KSI302" s="347"/>
      <c r="KSJ302" s="348"/>
      <c r="KSK302" s="349"/>
      <c r="KSL302" s="350"/>
      <c r="KSM302" s="346"/>
      <c r="KSO302" s="347"/>
      <c r="KSP302" s="348"/>
      <c r="KSQ302" s="349"/>
      <c r="KSR302" s="350"/>
      <c r="KSS302" s="346"/>
      <c r="KSU302" s="347"/>
      <c r="KSV302" s="348"/>
      <c r="KSW302" s="349"/>
      <c r="KSX302" s="350"/>
      <c r="KSY302" s="346"/>
      <c r="KTA302" s="347"/>
      <c r="KTB302" s="348"/>
      <c r="KTC302" s="349"/>
      <c r="KTD302" s="350"/>
      <c r="KTE302" s="346"/>
      <c r="KTG302" s="347"/>
      <c r="KTH302" s="348"/>
      <c r="KTI302" s="349"/>
      <c r="KTJ302" s="350"/>
      <c r="KTK302" s="346"/>
      <c r="KTM302" s="347"/>
      <c r="KTN302" s="348"/>
      <c r="KTO302" s="349"/>
      <c r="KTP302" s="350"/>
      <c r="KTQ302" s="346"/>
      <c r="KTS302" s="347"/>
      <c r="KTT302" s="348"/>
      <c r="KTU302" s="349"/>
      <c r="KTV302" s="350"/>
      <c r="KTW302" s="346"/>
      <c r="KTY302" s="347"/>
      <c r="KTZ302" s="348"/>
      <c r="KUA302" s="349"/>
      <c r="KUB302" s="350"/>
      <c r="KUC302" s="346"/>
      <c r="KUE302" s="347"/>
      <c r="KUF302" s="348"/>
      <c r="KUG302" s="349"/>
      <c r="KUH302" s="350"/>
      <c r="KUI302" s="346"/>
      <c r="KUK302" s="347"/>
      <c r="KUL302" s="348"/>
      <c r="KUM302" s="349"/>
      <c r="KUN302" s="350"/>
      <c r="KUO302" s="346"/>
      <c r="KUQ302" s="347"/>
      <c r="KUR302" s="348"/>
      <c r="KUS302" s="349"/>
      <c r="KUT302" s="350"/>
      <c r="KUU302" s="346"/>
      <c r="KUW302" s="347"/>
      <c r="KUX302" s="348"/>
      <c r="KUY302" s="349"/>
      <c r="KUZ302" s="350"/>
      <c r="KVA302" s="346"/>
      <c r="KVC302" s="347"/>
      <c r="KVD302" s="348"/>
      <c r="KVE302" s="349"/>
      <c r="KVF302" s="350"/>
      <c r="KVG302" s="346"/>
      <c r="KVI302" s="347"/>
      <c r="KVJ302" s="348"/>
      <c r="KVK302" s="349"/>
      <c r="KVL302" s="350"/>
      <c r="KVM302" s="346"/>
      <c r="KVO302" s="347"/>
      <c r="KVP302" s="348"/>
      <c r="KVQ302" s="349"/>
      <c r="KVR302" s="350"/>
      <c r="KVS302" s="346"/>
      <c r="KVU302" s="347"/>
      <c r="KVV302" s="348"/>
      <c r="KVW302" s="349"/>
      <c r="KVX302" s="350"/>
      <c r="KVY302" s="346"/>
      <c r="KWA302" s="347"/>
      <c r="KWB302" s="348"/>
      <c r="KWC302" s="349"/>
      <c r="KWD302" s="350"/>
      <c r="KWE302" s="346"/>
      <c r="KWG302" s="347"/>
      <c r="KWH302" s="348"/>
      <c r="KWI302" s="349"/>
      <c r="KWJ302" s="350"/>
      <c r="KWK302" s="346"/>
      <c r="KWM302" s="347"/>
      <c r="KWN302" s="348"/>
      <c r="KWO302" s="349"/>
      <c r="KWP302" s="350"/>
      <c r="KWQ302" s="346"/>
      <c r="KWS302" s="347"/>
      <c r="KWT302" s="348"/>
      <c r="KWU302" s="349"/>
      <c r="KWV302" s="350"/>
      <c r="KWW302" s="346"/>
      <c r="KWY302" s="347"/>
      <c r="KWZ302" s="348"/>
      <c r="KXA302" s="349"/>
      <c r="KXB302" s="350"/>
      <c r="KXC302" s="346"/>
      <c r="KXE302" s="347"/>
      <c r="KXF302" s="348"/>
      <c r="KXG302" s="349"/>
      <c r="KXH302" s="350"/>
      <c r="KXI302" s="346"/>
      <c r="KXK302" s="347"/>
      <c r="KXL302" s="348"/>
      <c r="KXM302" s="349"/>
      <c r="KXN302" s="350"/>
      <c r="KXO302" s="346"/>
      <c r="KXQ302" s="347"/>
      <c r="KXR302" s="348"/>
      <c r="KXS302" s="349"/>
      <c r="KXT302" s="350"/>
      <c r="KXU302" s="346"/>
      <c r="KXW302" s="347"/>
      <c r="KXX302" s="348"/>
      <c r="KXY302" s="349"/>
      <c r="KXZ302" s="350"/>
      <c r="KYA302" s="346"/>
      <c r="KYC302" s="347"/>
      <c r="KYD302" s="348"/>
      <c r="KYE302" s="349"/>
      <c r="KYF302" s="350"/>
      <c r="KYG302" s="346"/>
      <c r="KYI302" s="347"/>
      <c r="KYJ302" s="348"/>
      <c r="KYK302" s="349"/>
      <c r="KYL302" s="350"/>
      <c r="KYM302" s="346"/>
      <c r="KYO302" s="347"/>
      <c r="KYP302" s="348"/>
      <c r="KYQ302" s="349"/>
      <c r="KYR302" s="350"/>
      <c r="KYS302" s="346"/>
      <c r="KYU302" s="347"/>
      <c r="KYV302" s="348"/>
      <c r="KYW302" s="349"/>
      <c r="KYX302" s="350"/>
      <c r="KYY302" s="346"/>
      <c r="KZA302" s="347"/>
      <c r="KZB302" s="348"/>
      <c r="KZC302" s="349"/>
      <c r="KZD302" s="350"/>
      <c r="KZE302" s="346"/>
      <c r="KZG302" s="347"/>
      <c r="KZH302" s="348"/>
      <c r="KZI302" s="349"/>
      <c r="KZJ302" s="350"/>
      <c r="KZK302" s="346"/>
      <c r="KZM302" s="347"/>
      <c r="KZN302" s="348"/>
      <c r="KZO302" s="349"/>
      <c r="KZP302" s="350"/>
      <c r="KZQ302" s="346"/>
      <c r="KZS302" s="347"/>
      <c r="KZT302" s="348"/>
      <c r="KZU302" s="349"/>
      <c r="KZV302" s="350"/>
      <c r="KZW302" s="346"/>
      <c r="KZY302" s="347"/>
      <c r="KZZ302" s="348"/>
      <c r="LAA302" s="349"/>
      <c r="LAB302" s="350"/>
      <c r="LAC302" s="346"/>
      <c r="LAE302" s="347"/>
      <c r="LAF302" s="348"/>
      <c r="LAG302" s="349"/>
      <c r="LAH302" s="350"/>
      <c r="LAI302" s="346"/>
      <c r="LAK302" s="347"/>
      <c r="LAL302" s="348"/>
      <c r="LAM302" s="349"/>
      <c r="LAN302" s="350"/>
      <c r="LAO302" s="346"/>
      <c r="LAQ302" s="347"/>
      <c r="LAR302" s="348"/>
      <c r="LAS302" s="349"/>
      <c r="LAT302" s="350"/>
      <c r="LAU302" s="346"/>
      <c r="LAW302" s="347"/>
      <c r="LAX302" s="348"/>
      <c r="LAY302" s="349"/>
      <c r="LAZ302" s="350"/>
      <c r="LBA302" s="346"/>
      <c r="LBC302" s="347"/>
      <c r="LBD302" s="348"/>
      <c r="LBE302" s="349"/>
      <c r="LBF302" s="350"/>
      <c r="LBG302" s="346"/>
      <c r="LBI302" s="347"/>
      <c r="LBJ302" s="348"/>
      <c r="LBK302" s="349"/>
      <c r="LBL302" s="350"/>
      <c r="LBM302" s="346"/>
      <c r="LBO302" s="347"/>
      <c r="LBP302" s="348"/>
      <c r="LBQ302" s="349"/>
      <c r="LBR302" s="350"/>
      <c r="LBS302" s="346"/>
      <c r="LBU302" s="347"/>
      <c r="LBV302" s="348"/>
      <c r="LBW302" s="349"/>
      <c r="LBX302" s="350"/>
      <c r="LBY302" s="346"/>
      <c r="LCA302" s="347"/>
      <c r="LCB302" s="348"/>
      <c r="LCC302" s="349"/>
      <c r="LCD302" s="350"/>
      <c r="LCE302" s="346"/>
      <c r="LCG302" s="347"/>
      <c r="LCH302" s="348"/>
      <c r="LCI302" s="349"/>
      <c r="LCJ302" s="350"/>
      <c r="LCK302" s="346"/>
      <c r="LCM302" s="347"/>
      <c r="LCN302" s="348"/>
      <c r="LCO302" s="349"/>
      <c r="LCP302" s="350"/>
      <c r="LCQ302" s="346"/>
      <c r="LCS302" s="347"/>
      <c r="LCT302" s="348"/>
      <c r="LCU302" s="349"/>
      <c r="LCV302" s="350"/>
      <c r="LCW302" s="346"/>
      <c r="LCY302" s="347"/>
      <c r="LCZ302" s="348"/>
      <c r="LDA302" s="349"/>
      <c r="LDB302" s="350"/>
      <c r="LDC302" s="346"/>
      <c r="LDE302" s="347"/>
      <c r="LDF302" s="348"/>
      <c r="LDG302" s="349"/>
      <c r="LDH302" s="350"/>
      <c r="LDI302" s="346"/>
      <c r="LDK302" s="347"/>
      <c r="LDL302" s="348"/>
      <c r="LDM302" s="349"/>
      <c r="LDN302" s="350"/>
      <c r="LDO302" s="346"/>
      <c r="LDQ302" s="347"/>
      <c r="LDR302" s="348"/>
      <c r="LDS302" s="349"/>
      <c r="LDT302" s="350"/>
      <c r="LDU302" s="346"/>
      <c r="LDW302" s="347"/>
      <c r="LDX302" s="348"/>
      <c r="LDY302" s="349"/>
      <c r="LDZ302" s="350"/>
      <c r="LEA302" s="346"/>
      <c r="LEC302" s="347"/>
      <c r="LED302" s="348"/>
      <c r="LEE302" s="349"/>
      <c r="LEF302" s="350"/>
      <c r="LEG302" s="346"/>
      <c r="LEI302" s="347"/>
      <c r="LEJ302" s="348"/>
      <c r="LEK302" s="349"/>
      <c r="LEL302" s="350"/>
      <c r="LEM302" s="346"/>
      <c r="LEO302" s="347"/>
      <c r="LEP302" s="348"/>
      <c r="LEQ302" s="349"/>
      <c r="LER302" s="350"/>
      <c r="LES302" s="346"/>
      <c r="LEU302" s="347"/>
      <c r="LEV302" s="348"/>
      <c r="LEW302" s="349"/>
      <c r="LEX302" s="350"/>
      <c r="LEY302" s="346"/>
      <c r="LFA302" s="347"/>
      <c r="LFB302" s="348"/>
      <c r="LFC302" s="349"/>
      <c r="LFD302" s="350"/>
      <c r="LFE302" s="346"/>
      <c r="LFG302" s="347"/>
      <c r="LFH302" s="348"/>
      <c r="LFI302" s="349"/>
      <c r="LFJ302" s="350"/>
      <c r="LFK302" s="346"/>
      <c r="LFM302" s="347"/>
      <c r="LFN302" s="348"/>
      <c r="LFO302" s="349"/>
      <c r="LFP302" s="350"/>
      <c r="LFQ302" s="346"/>
      <c r="LFS302" s="347"/>
      <c r="LFT302" s="348"/>
      <c r="LFU302" s="349"/>
      <c r="LFV302" s="350"/>
      <c r="LFW302" s="346"/>
      <c r="LFY302" s="347"/>
      <c r="LFZ302" s="348"/>
      <c r="LGA302" s="349"/>
      <c r="LGB302" s="350"/>
      <c r="LGC302" s="346"/>
      <c r="LGE302" s="347"/>
      <c r="LGF302" s="348"/>
      <c r="LGG302" s="349"/>
      <c r="LGH302" s="350"/>
      <c r="LGI302" s="346"/>
      <c r="LGK302" s="347"/>
      <c r="LGL302" s="348"/>
      <c r="LGM302" s="349"/>
      <c r="LGN302" s="350"/>
      <c r="LGO302" s="346"/>
      <c r="LGQ302" s="347"/>
      <c r="LGR302" s="348"/>
      <c r="LGS302" s="349"/>
      <c r="LGT302" s="350"/>
      <c r="LGU302" s="346"/>
      <c r="LGW302" s="347"/>
      <c r="LGX302" s="348"/>
      <c r="LGY302" s="349"/>
      <c r="LGZ302" s="350"/>
      <c r="LHA302" s="346"/>
      <c r="LHC302" s="347"/>
      <c r="LHD302" s="348"/>
      <c r="LHE302" s="349"/>
      <c r="LHF302" s="350"/>
      <c r="LHG302" s="346"/>
      <c r="LHI302" s="347"/>
      <c r="LHJ302" s="348"/>
      <c r="LHK302" s="349"/>
      <c r="LHL302" s="350"/>
      <c r="LHM302" s="346"/>
      <c r="LHO302" s="347"/>
      <c r="LHP302" s="348"/>
      <c r="LHQ302" s="349"/>
      <c r="LHR302" s="350"/>
      <c r="LHS302" s="346"/>
      <c r="LHU302" s="347"/>
      <c r="LHV302" s="348"/>
      <c r="LHW302" s="349"/>
      <c r="LHX302" s="350"/>
      <c r="LHY302" s="346"/>
      <c r="LIA302" s="347"/>
      <c r="LIB302" s="348"/>
      <c r="LIC302" s="349"/>
      <c r="LID302" s="350"/>
      <c r="LIE302" s="346"/>
      <c r="LIG302" s="347"/>
      <c r="LIH302" s="348"/>
      <c r="LII302" s="349"/>
      <c r="LIJ302" s="350"/>
      <c r="LIK302" s="346"/>
      <c r="LIM302" s="347"/>
      <c r="LIN302" s="348"/>
      <c r="LIO302" s="349"/>
      <c r="LIP302" s="350"/>
      <c r="LIQ302" s="346"/>
      <c r="LIS302" s="347"/>
      <c r="LIT302" s="348"/>
      <c r="LIU302" s="349"/>
      <c r="LIV302" s="350"/>
      <c r="LIW302" s="346"/>
      <c r="LIY302" s="347"/>
      <c r="LIZ302" s="348"/>
      <c r="LJA302" s="349"/>
      <c r="LJB302" s="350"/>
      <c r="LJC302" s="346"/>
      <c r="LJE302" s="347"/>
      <c r="LJF302" s="348"/>
      <c r="LJG302" s="349"/>
      <c r="LJH302" s="350"/>
      <c r="LJI302" s="346"/>
      <c r="LJK302" s="347"/>
      <c r="LJL302" s="348"/>
      <c r="LJM302" s="349"/>
      <c r="LJN302" s="350"/>
      <c r="LJO302" s="346"/>
      <c r="LJQ302" s="347"/>
      <c r="LJR302" s="348"/>
      <c r="LJS302" s="349"/>
      <c r="LJT302" s="350"/>
      <c r="LJU302" s="346"/>
      <c r="LJW302" s="347"/>
      <c r="LJX302" s="348"/>
      <c r="LJY302" s="349"/>
      <c r="LJZ302" s="350"/>
      <c r="LKA302" s="346"/>
      <c r="LKC302" s="347"/>
      <c r="LKD302" s="348"/>
      <c r="LKE302" s="349"/>
      <c r="LKF302" s="350"/>
      <c r="LKG302" s="346"/>
      <c r="LKI302" s="347"/>
      <c r="LKJ302" s="348"/>
      <c r="LKK302" s="349"/>
      <c r="LKL302" s="350"/>
      <c r="LKM302" s="346"/>
      <c r="LKO302" s="347"/>
      <c r="LKP302" s="348"/>
      <c r="LKQ302" s="349"/>
      <c r="LKR302" s="350"/>
      <c r="LKS302" s="346"/>
      <c r="LKU302" s="347"/>
      <c r="LKV302" s="348"/>
      <c r="LKW302" s="349"/>
      <c r="LKX302" s="350"/>
      <c r="LKY302" s="346"/>
      <c r="LLA302" s="347"/>
      <c r="LLB302" s="348"/>
      <c r="LLC302" s="349"/>
      <c r="LLD302" s="350"/>
      <c r="LLE302" s="346"/>
      <c r="LLG302" s="347"/>
      <c r="LLH302" s="348"/>
      <c r="LLI302" s="349"/>
      <c r="LLJ302" s="350"/>
      <c r="LLK302" s="346"/>
      <c r="LLM302" s="347"/>
      <c r="LLN302" s="348"/>
      <c r="LLO302" s="349"/>
      <c r="LLP302" s="350"/>
      <c r="LLQ302" s="346"/>
      <c r="LLS302" s="347"/>
      <c r="LLT302" s="348"/>
      <c r="LLU302" s="349"/>
      <c r="LLV302" s="350"/>
      <c r="LLW302" s="346"/>
      <c r="LLY302" s="347"/>
      <c r="LLZ302" s="348"/>
      <c r="LMA302" s="349"/>
      <c r="LMB302" s="350"/>
      <c r="LMC302" s="346"/>
      <c r="LME302" s="347"/>
      <c r="LMF302" s="348"/>
      <c r="LMG302" s="349"/>
      <c r="LMH302" s="350"/>
      <c r="LMI302" s="346"/>
      <c r="LMK302" s="347"/>
      <c r="LML302" s="348"/>
      <c r="LMM302" s="349"/>
      <c r="LMN302" s="350"/>
      <c r="LMO302" s="346"/>
      <c r="LMQ302" s="347"/>
      <c r="LMR302" s="348"/>
      <c r="LMS302" s="349"/>
      <c r="LMT302" s="350"/>
      <c r="LMU302" s="346"/>
      <c r="LMW302" s="347"/>
      <c r="LMX302" s="348"/>
      <c r="LMY302" s="349"/>
      <c r="LMZ302" s="350"/>
      <c r="LNA302" s="346"/>
      <c r="LNC302" s="347"/>
      <c r="LND302" s="348"/>
      <c r="LNE302" s="349"/>
      <c r="LNF302" s="350"/>
      <c r="LNG302" s="346"/>
      <c r="LNI302" s="347"/>
      <c r="LNJ302" s="348"/>
      <c r="LNK302" s="349"/>
      <c r="LNL302" s="350"/>
      <c r="LNM302" s="346"/>
      <c r="LNO302" s="347"/>
      <c r="LNP302" s="348"/>
      <c r="LNQ302" s="349"/>
      <c r="LNR302" s="350"/>
      <c r="LNS302" s="346"/>
      <c r="LNU302" s="347"/>
      <c r="LNV302" s="348"/>
      <c r="LNW302" s="349"/>
      <c r="LNX302" s="350"/>
      <c r="LNY302" s="346"/>
      <c r="LOA302" s="347"/>
      <c r="LOB302" s="348"/>
      <c r="LOC302" s="349"/>
      <c r="LOD302" s="350"/>
      <c r="LOE302" s="346"/>
      <c r="LOG302" s="347"/>
      <c r="LOH302" s="348"/>
      <c r="LOI302" s="349"/>
      <c r="LOJ302" s="350"/>
      <c r="LOK302" s="346"/>
      <c r="LOM302" s="347"/>
      <c r="LON302" s="348"/>
      <c r="LOO302" s="349"/>
      <c r="LOP302" s="350"/>
      <c r="LOQ302" s="346"/>
      <c r="LOS302" s="347"/>
      <c r="LOT302" s="348"/>
      <c r="LOU302" s="349"/>
      <c r="LOV302" s="350"/>
      <c r="LOW302" s="346"/>
      <c r="LOY302" s="347"/>
      <c r="LOZ302" s="348"/>
      <c r="LPA302" s="349"/>
      <c r="LPB302" s="350"/>
      <c r="LPC302" s="346"/>
      <c r="LPE302" s="347"/>
      <c r="LPF302" s="348"/>
      <c r="LPG302" s="349"/>
      <c r="LPH302" s="350"/>
      <c r="LPI302" s="346"/>
      <c r="LPK302" s="347"/>
      <c r="LPL302" s="348"/>
      <c r="LPM302" s="349"/>
      <c r="LPN302" s="350"/>
      <c r="LPO302" s="346"/>
      <c r="LPQ302" s="347"/>
      <c r="LPR302" s="348"/>
      <c r="LPS302" s="349"/>
      <c r="LPT302" s="350"/>
      <c r="LPU302" s="346"/>
      <c r="LPW302" s="347"/>
      <c r="LPX302" s="348"/>
      <c r="LPY302" s="349"/>
      <c r="LPZ302" s="350"/>
      <c r="LQA302" s="346"/>
      <c r="LQC302" s="347"/>
      <c r="LQD302" s="348"/>
      <c r="LQE302" s="349"/>
      <c r="LQF302" s="350"/>
      <c r="LQG302" s="346"/>
      <c r="LQI302" s="347"/>
      <c r="LQJ302" s="348"/>
      <c r="LQK302" s="349"/>
      <c r="LQL302" s="350"/>
      <c r="LQM302" s="346"/>
      <c r="LQO302" s="347"/>
      <c r="LQP302" s="348"/>
      <c r="LQQ302" s="349"/>
      <c r="LQR302" s="350"/>
      <c r="LQS302" s="346"/>
      <c r="LQU302" s="347"/>
      <c r="LQV302" s="348"/>
      <c r="LQW302" s="349"/>
      <c r="LQX302" s="350"/>
      <c r="LQY302" s="346"/>
      <c r="LRA302" s="347"/>
      <c r="LRB302" s="348"/>
      <c r="LRC302" s="349"/>
      <c r="LRD302" s="350"/>
      <c r="LRE302" s="346"/>
      <c r="LRG302" s="347"/>
      <c r="LRH302" s="348"/>
      <c r="LRI302" s="349"/>
      <c r="LRJ302" s="350"/>
      <c r="LRK302" s="346"/>
      <c r="LRM302" s="347"/>
      <c r="LRN302" s="348"/>
      <c r="LRO302" s="349"/>
      <c r="LRP302" s="350"/>
      <c r="LRQ302" s="346"/>
      <c r="LRS302" s="347"/>
      <c r="LRT302" s="348"/>
      <c r="LRU302" s="349"/>
      <c r="LRV302" s="350"/>
      <c r="LRW302" s="346"/>
      <c r="LRY302" s="347"/>
      <c r="LRZ302" s="348"/>
      <c r="LSA302" s="349"/>
      <c r="LSB302" s="350"/>
      <c r="LSC302" s="346"/>
      <c r="LSE302" s="347"/>
      <c r="LSF302" s="348"/>
      <c r="LSG302" s="349"/>
      <c r="LSH302" s="350"/>
      <c r="LSI302" s="346"/>
      <c r="LSK302" s="347"/>
      <c r="LSL302" s="348"/>
      <c r="LSM302" s="349"/>
      <c r="LSN302" s="350"/>
      <c r="LSO302" s="346"/>
      <c r="LSQ302" s="347"/>
      <c r="LSR302" s="348"/>
      <c r="LSS302" s="349"/>
      <c r="LST302" s="350"/>
      <c r="LSU302" s="346"/>
      <c r="LSW302" s="347"/>
      <c r="LSX302" s="348"/>
      <c r="LSY302" s="349"/>
      <c r="LSZ302" s="350"/>
      <c r="LTA302" s="346"/>
      <c r="LTC302" s="347"/>
      <c r="LTD302" s="348"/>
      <c r="LTE302" s="349"/>
      <c r="LTF302" s="350"/>
      <c r="LTG302" s="346"/>
      <c r="LTI302" s="347"/>
      <c r="LTJ302" s="348"/>
      <c r="LTK302" s="349"/>
      <c r="LTL302" s="350"/>
      <c r="LTM302" s="346"/>
      <c r="LTO302" s="347"/>
      <c r="LTP302" s="348"/>
      <c r="LTQ302" s="349"/>
      <c r="LTR302" s="350"/>
      <c r="LTS302" s="346"/>
      <c r="LTU302" s="347"/>
      <c r="LTV302" s="348"/>
      <c r="LTW302" s="349"/>
      <c r="LTX302" s="350"/>
      <c r="LTY302" s="346"/>
      <c r="LUA302" s="347"/>
      <c r="LUB302" s="348"/>
      <c r="LUC302" s="349"/>
      <c r="LUD302" s="350"/>
      <c r="LUE302" s="346"/>
      <c r="LUG302" s="347"/>
      <c r="LUH302" s="348"/>
      <c r="LUI302" s="349"/>
      <c r="LUJ302" s="350"/>
      <c r="LUK302" s="346"/>
      <c r="LUM302" s="347"/>
      <c r="LUN302" s="348"/>
      <c r="LUO302" s="349"/>
      <c r="LUP302" s="350"/>
      <c r="LUQ302" s="346"/>
      <c r="LUS302" s="347"/>
      <c r="LUT302" s="348"/>
      <c r="LUU302" s="349"/>
      <c r="LUV302" s="350"/>
      <c r="LUW302" s="346"/>
      <c r="LUY302" s="347"/>
      <c r="LUZ302" s="348"/>
      <c r="LVA302" s="349"/>
      <c r="LVB302" s="350"/>
      <c r="LVC302" s="346"/>
      <c r="LVE302" s="347"/>
      <c r="LVF302" s="348"/>
      <c r="LVG302" s="349"/>
      <c r="LVH302" s="350"/>
      <c r="LVI302" s="346"/>
      <c r="LVK302" s="347"/>
      <c r="LVL302" s="348"/>
      <c r="LVM302" s="349"/>
      <c r="LVN302" s="350"/>
      <c r="LVO302" s="346"/>
      <c r="LVQ302" s="347"/>
      <c r="LVR302" s="348"/>
      <c r="LVS302" s="349"/>
      <c r="LVT302" s="350"/>
      <c r="LVU302" s="346"/>
      <c r="LVW302" s="347"/>
      <c r="LVX302" s="348"/>
      <c r="LVY302" s="349"/>
      <c r="LVZ302" s="350"/>
      <c r="LWA302" s="346"/>
      <c r="LWC302" s="347"/>
      <c r="LWD302" s="348"/>
      <c r="LWE302" s="349"/>
      <c r="LWF302" s="350"/>
      <c r="LWG302" s="346"/>
      <c r="LWI302" s="347"/>
      <c r="LWJ302" s="348"/>
      <c r="LWK302" s="349"/>
      <c r="LWL302" s="350"/>
      <c r="LWM302" s="346"/>
      <c r="LWO302" s="347"/>
      <c r="LWP302" s="348"/>
      <c r="LWQ302" s="349"/>
      <c r="LWR302" s="350"/>
      <c r="LWS302" s="346"/>
      <c r="LWU302" s="347"/>
      <c r="LWV302" s="348"/>
      <c r="LWW302" s="349"/>
      <c r="LWX302" s="350"/>
      <c r="LWY302" s="346"/>
      <c r="LXA302" s="347"/>
      <c r="LXB302" s="348"/>
      <c r="LXC302" s="349"/>
      <c r="LXD302" s="350"/>
      <c r="LXE302" s="346"/>
      <c r="LXG302" s="347"/>
      <c r="LXH302" s="348"/>
      <c r="LXI302" s="349"/>
      <c r="LXJ302" s="350"/>
      <c r="LXK302" s="346"/>
      <c r="LXM302" s="347"/>
      <c r="LXN302" s="348"/>
      <c r="LXO302" s="349"/>
      <c r="LXP302" s="350"/>
      <c r="LXQ302" s="346"/>
      <c r="LXS302" s="347"/>
      <c r="LXT302" s="348"/>
      <c r="LXU302" s="349"/>
      <c r="LXV302" s="350"/>
      <c r="LXW302" s="346"/>
      <c r="LXY302" s="347"/>
      <c r="LXZ302" s="348"/>
      <c r="LYA302" s="349"/>
      <c r="LYB302" s="350"/>
      <c r="LYC302" s="346"/>
      <c r="LYE302" s="347"/>
      <c r="LYF302" s="348"/>
      <c r="LYG302" s="349"/>
      <c r="LYH302" s="350"/>
      <c r="LYI302" s="346"/>
      <c r="LYK302" s="347"/>
      <c r="LYL302" s="348"/>
      <c r="LYM302" s="349"/>
      <c r="LYN302" s="350"/>
      <c r="LYO302" s="346"/>
      <c r="LYQ302" s="347"/>
      <c r="LYR302" s="348"/>
      <c r="LYS302" s="349"/>
      <c r="LYT302" s="350"/>
      <c r="LYU302" s="346"/>
      <c r="LYW302" s="347"/>
      <c r="LYX302" s="348"/>
      <c r="LYY302" s="349"/>
      <c r="LYZ302" s="350"/>
      <c r="LZA302" s="346"/>
      <c r="LZC302" s="347"/>
      <c r="LZD302" s="348"/>
      <c r="LZE302" s="349"/>
      <c r="LZF302" s="350"/>
      <c r="LZG302" s="346"/>
      <c r="LZI302" s="347"/>
      <c r="LZJ302" s="348"/>
      <c r="LZK302" s="349"/>
      <c r="LZL302" s="350"/>
      <c r="LZM302" s="346"/>
      <c r="LZO302" s="347"/>
      <c r="LZP302" s="348"/>
      <c r="LZQ302" s="349"/>
      <c r="LZR302" s="350"/>
      <c r="LZS302" s="346"/>
      <c r="LZU302" s="347"/>
      <c r="LZV302" s="348"/>
      <c r="LZW302" s="349"/>
      <c r="LZX302" s="350"/>
      <c r="LZY302" s="346"/>
      <c r="MAA302" s="347"/>
      <c r="MAB302" s="348"/>
      <c r="MAC302" s="349"/>
      <c r="MAD302" s="350"/>
      <c r="MAE302" s="346"/>
      <c r="MAG302" s="347"/>
      <c r="MAH302" s="348"/>
      <c r="MAI302" s="349"/>
      <c r="MAJ302" s="350"/>
      <c r="MAK302" s="346"/>
      <c r="MAM302" s="347"/>
      <c r="MAN302" s="348"/>
      <c r="MAO302" s="349"/>
      <c r="MAP302" s="350"/>
      <c r="MAQ302" s="346"/>
      <c r="MAS302" s="347"/>
      <c r="MAT302" s="348"/>
      <c r="MAU302" s="349"/>
      <c r="MAV302" s="350"/>
      <c r="MAW302" s="346"/>
      <c r="MAY302" s="347"/>
      <c r="MAZ302" s="348"/>
      <c r="MBA302" s="349"/>
      <c r="MBB302" s="350"/>
      <c r="MBC302" s="346"/>
      <c r="MBE302" s="347"/>
      <c r="MBF302" s="348"/>
      <c r="MBG302" s="349"/>
      <c r="MBH302" s="350"/>
      <c r="MBI302" s="346"/>
      <c r="MBK302" s="347"/>
      <c r="MBL302" s="348"/>
      <c r="MBM302" s="349"/>
      <c r="MBN302" s="350"/>
      <c r="MBO302" s="346"/>
      <c r="MBQ302" s="347"/>
      <c r="MBR302" s="348"/>
      <c r="MBS302" s="349"/>
      <c r="MBT302" s="350"/>
      <c r="MBU302" s="346"/>
      <c r="MBW302" s="347"/>
      <c r="MBX302" s="348"/>
      <c r="MBY302" s="349"/>
      <c r="MBZ302" s="350"/>
      <c r="MCA302" s="346"/>
      <c r="MCC302" s="347"/>
      <c r="MCD302" s="348"/>
      <c r="MCE302" s="349"/>
      <c r="MCF302" s="350"/>
      <c r="MCG302" s="346"/>
      <c r="MCI302" s="347"/>
      <c r="MCJ302" s="348"/>
      <c r="MCK302" s="349"/>
      <c r="MCL302" s="350"/>
      <c r="MCM302" s="346"/>
      <c r="MCO302" s="347"/>
      <c r="MCP302" s="348"/>
      <c r="MCQ302" s="349"/>
      <c r="MCR302" s="350"/>
      <c r="MCS302" s="346"/>
      <c r="MCU302" s="347"/>
      <c r="MCV302" s="348"/>
      <c r="MCW302" s="349"/>
      <c r="MCX302" s="350"/>
      <c r="MCY302" s="346"/>
      <c r="MDA302" s="347"/>
      <c r="MDB302" s="348"/>
      <c r="MDC302" s="349"/>
      <c r="MDD302" s="350"/>
      <c r="MDE302" s="346"/>
      <c r="MDG302" s="347"/>
      <c r="MDH302" s="348"/>
      <c r="MDI302" s="349"/>
      <c r="MDJ302" s="350"/>
      <c r="MDK302" s="346"/>
      <c r="MDM302" s="347"/>
      <c r="MDN302" s="348"/>
      <c r="MDO302" s="349"/>
      <c r="MDP302" s="350"/>
      <c r="MDQ302" s="346"/>
      <c r="MDS302" s="347"/>
      <c r="MDT302" s="348"/>
      <c r="MDU302" s="349"/>
      <c r="MDV302" s="350"/>
      <c r="MDW302" s="346"/>
      <c r="MDY302" s="347"/>
      <c r="MDZ302" s="348"/>
      <c r="MEA302" s="349"/>
      <c r="MEB302" s="350"/>
      <c r="MEC302" s="346"/>
      <c r="MEE302" s="347"/>
      <c r="MEF302" s="348"/>
      <c r="MEG302" s="349"/>
      <c r="MEH302" s="350"/>
      <c r="MEI302" s="346"/>
      <c r="MEK302" s="347"/>
      <c r="MEL302" s="348"/>
      <c r="MEM302" s="349"/>
      <c r="MEN302" s="350"/>
      <c r="MEO302" s="346"/>
      <c r="MEQ302" s="347"/>
      <c r="MER302" s="348"/>
      <c r="MES302" s="349"/>
      <c r="MET302" s="350"/>
      <c r="MEU302" s="346"/>
      <c r="MEW302" s="347"/>
      <c r="MEX302" s="348"/>
      <c r="MEY302" s="349"/>
      <c r="MEZ302" s="350"/>
      <c r="MFA302" s="346"/>
      <c r="MFC302" s="347"/>
      <c r="MFD302" s="348"/>
      <c r="MFE302" s="349"/>
      <c r="MFF302" s="350"/>
      <c r="MFG302" s="346"/>
      <c r="MFI302" s="347"/>
      <c r="MFJ302" s="348"/>
      <c r="MFK302" s="349"/>
      <c r="MFL302" s="350"/>
      <c r="MFM302" s="346"/>
      <c r="MFO302" s="347"/>
      <c r="MFP302" s="348"/>
      <c r="MFQ302" s="349"/>
      <c r="MFR302" s="350"/>
      <c r="MFS302" s="346"/>
      <c r="MFU302" s="347"/>
      <c r="MFV302" s="348"/>
      <c r="MFW302" s="349"/>
      <c r="MFX302" s="350"/>
      <c r="MFY302" s="346"/>
      <c r="MGA302" s="347"/>
      <c r="MGB302" s="348"/>
      <c r="MGC302" s="349"/>
      <c r="MGD302" s="350"/>
      <c r="MGE302" s="346"/>
      <c r="MGG302" s="347"/>
      <c r="MGH302" s="348"/>
      <c r="MGI302" s="349"/>
      <c r="MGJ302" s="350"/>
      <c r="MGK302" s="346"/>
      <c r="MGM302" s="347"/>
      <c r="MGN302" s="348"/>
      <c r="MGO302" s="349"/>
      <c r="MGP302" s="350"/>
      <c r="MGQ302" s="346"/>
      <c r="MGS302" s="347"/>
      <c r="MGT302" s="348"/>
      <c r="MGU302" s="349"/>
      <c r="MGV302" s="350"/>
      <c r="MGW302" s="346"/>
      <c r="MGY302" s="347"/>
      <c r="MGZ302" s="348"/>
      <c r="MHA302" s="349"/>
      <c r="MHB302" s="350"/>
      <c r="MHC302" s="346"/>
      <c r="MHE302" s="347"/>
      <c r="MHF302" s="348"/>
      <c r="MHG302" s="349"/>
      <c r="MHH302" s="350"/>
      <c r="MHI302" s="346"/>
      <c r="MHK302" s="347"/>
      <c r="MHL302" s="348"/>
      <c r="MHM302" s="349"/>
      <c r="MHN302" s="350"/>
      <c r="MHO302" s="346"/>
      <c r="MHQ302" s="347"/>
      <c r="MHR302" s="348"/>
      <c r="MHS302" s="349"/>
      <c r="MHT302" s="350"/>
      <c r="MHU302" s="346"/>
      <c r="MHW302" s="347"/>
      <c r="MHX302" s="348"/>
      <c r="MHY302" s="349"/>
      <c r="MHZ302" s="350"/>
      <c r="MIA302" s="346"/>
      <c r="MIC302" s="347"/>
      <c r="MID302" s="348"/>
      <c r="MIE302" s="349"/>
      <c r="MIF302" s="350"/>
      <c r="MIG302" s="346"/>
      <c r="MII302" s="347"/>
      <c r="MIJ302" s="348"/>
      <c r="MIK302" s="349"/>
      <c r="MIL302" s="350"/>
      <c r="MIM302" s="346"/>
      <c r="MIO302" s="347"/>
      <c r="MIP302" s="348"/>
      <c r="MIQ302" s="349"/>
      <c r="MIR302" s="350"/>
      <c r="MIS302" s="346"/>
      <c r="MIU302" s="347"/>
      <c r="MIV302" s="348"/>
      <c r="MIW302" s="349"/>
      <c r="MIX302" s="350"/>
      <c r="MIY302" s="346"/>
      <c r="MJA302" s="347"/>
      <c r="MJB302" s="348"/>
      <c r="MJC302" s="349"/>
      <c r="MJD302" s="350"/>
      <c r="MJE302" s="346"/>
      <c r="MJG302" s="347"/>
      <c r="MJH302" s="348"/>
      <c r="MJI302" s="349"/>
      <c r="MJJ302" s="350"/>
      <c r="MJK302" s="346"/>
      <c r="MJM302" s="347"/>
      <c r="MJN302" s="348"/>
      <c r="MJO302" s="349"/>
      <c r="MJP302" s="350"/>
      <c r="MJQ302" s="346"/>
      <c r="MJS302" s="347"/>
      <c r="MJT302" s="348"/>
      <c r="MJU302" s="349"/>
      <c r="MJV302" s="350"/>
      <c r="MJW302" s="346"/>
      <c r="MJY302" s="347"/>
      <c r="MJZ302" s="348"/>
      <c r="MKA302" s="349"/>
      <c r="MKB302" s="350"/>
      <c r="MKC302" s="346"/>
      <c r="MKE302" s="347"/>
      <c r="MKF302" s="348"/>
      <c r="MKG302" s="349"/>
      <c r="MKH302" s="350"/>
      <c r="MKI302" s="346"/>
      <c r="MKK302" s="347"/>
      <c r="MKL302" s="348"/>
      <c r="MKM302" s="349"/>
      <c r="MKN302" s="350"/>
      <c r="MKO302" s="346"/>
      <c r="MKQ302" s="347"/>
      <c r="MKR302" s="348"/>
      <c r="MKS302" s="349"/>
      <c r="MKT302" s="350"/>
      <c r="MKU302" s="346"/>
      <c r="MKW302" s="347"/>
      <c r="MKX302" s="348"/>
      <c r="MKY302" s="349"/>
      <c r="MKZ302" s="350"/>
      <c r="MLA302" s="346"/>
      <c r="MLC302" s="347"/>
      <c r="MLD302" s="348"/>
      <c r="MLE302" s="349"/>
      <c r="MLF302" s="350"/>
      <c r="MLG302" s="346"/>
      <c r="MLI302" s="347"/>
      <c r="MLJ302" s="348"/>
      <c r="MLK302" s="349"/>
      <c r="MLL302" s="350"/>
      <c r="MLM302" s="346"/>
      <c r="MLO302" s="347"/>
      <c r="MLP302" s="348"/>
      <c r="MLQ302" s="349"/>
      <c r="MLR302" s="350"/>
      <c r="MLS302" s="346"/>
      <c r="MLU302" s="347"/>
      <c r="MLV302" s="348"/>
      <c r="MLW302" s="349"/>
      <c r="MLX302" s="350"/>
      <c r="MLY302" s="346"/>
      <c r="MMA302" s="347"/>
      <c r="MMB302" s="348"/>
      <c r="MMC302" s="349"/>
      <c r="MMD302" s="350"/>
      <c r="MME302" s="346"/>
      <c r="MMG302" s="347"/>
      <c r="MMH302" s="348"/>
      <c r="MMI302" s="349"/>
      <c r="MMJ302" s="350"/>
      <c r="MMK302" s="346"/>
      <c r="MMM302" s="347"/>
      <c r="MMN302" s="348"/>
      <c r="MMO302" s="349"/>
      <c r="MMP302" s="350"/>
      <c r="MMQ302" s="346"/>
      <c r="MMS302" s="347"/>
      <c r="MMT302" s="348"/>
      <c r="MMU302" s="349"/>
      <c r="MMV302" s="350"/>
      <c r="MMW302" s="346"/>
      <c r="MMY302" s="347"/>
      <c r="MMZ302" s="348"/>
      <c r="MNA302" s="349"/>
      <c r="MNB302" s="350"/>
      <c r="MNC302" s="346"/>
      <c r="MNE302" s="347"/>
      <c r="MNF302" s="348"/>
      <c r="MNG302" s="349"/>
      <c r="MNH302" s="350"/>
      <c r="MNI302" s="346"/>
      <c r="MNK302" s="347"/>
      <c r="MNL302" s="348"/>
      <c r="MNM302" s="349"/>
      <c r="MNN302" s="350"/>
      <c r="MNO302" s="346"/>
      <c r="MNQ302" s="347"/>
      <c r="MNR302" s="348"/>
      <c r="MNS302" s="349"/>
      <c r="MNT302" s="350"/>
      <c r="MNU302" s="346"/>
      <c r="MNW302" s="347"/>
      <c r="MNX302" s="348"/>
      <c r="MNY302" s="349"/>
      <c r="MNZ302" s="350"/>
      <c r="MOA302" s="346"/>
      <c r="MOC302" s="347"/>
      <c r="MOD302" s="348"/>
      <c r="MOE302" s="349"/>
      <c r="MOF302" s="350"/>
      <c r="MOG302" s="346"/>
      <c r="MOI302" s="347"/>
      <c r="MOJ302" s="348"/>
      <c r="MOK302" s="349"/>
      <c r="MOL302" s="350"/>
      <c r="MOM302" s="346"/>
      <c r="MOO302" s="347"/>
      <c r="MOP302" s="348"/>
      <c r="MOQ302" s="349"/>
      <c r="MOR302" s="350"/>
      <c r="MOS302" s="346"/>
      <c r="MOU302" s="347"/>
      <c r="MOV302" s="348"/>
      <c r="MOW302" s="349"/>
      <c r="MOX302" s="350"/>
      <c r="MOY302" s="346"/>
      <c r="MPA302" s="347"/>
      <c r="MPB302" s="348"/>
      <c r="MPC302" s="349"/>
      <c r="MPD302" s="350"/>
      <c r="MPE302" s="346"/>
      <c r="MPG302" s="347"/>
      <c r="MPH302" s="348"/>
      <c r="MPI302" s="349"/>
      <c r="MPJ302" s="350"/>
      <c r="MPK302" s="346"/>
      <c r="MPM302" s="347"/>
      <c r="MPN302" s="348"/>
      <c r="MPO302" s="349"/>
      <c r="MPP302" s="350"/>
      <c r="MPQ302" s="346"/>
      <c r="MPS302" s="347"/>
      <c r="MPT302" s="348"/>
      <c r="MPU302" s="349"/>
      <c r="MPV302" s="350"/>
      <c r="MPW302" s="346"/>
      <c r="MPY302" s="347"/>
      <c r="MPZ302" s="348"/>
      <c r="MQA302" s="349"/>
      <c r="MQB302" s="350"/>
      <c r="MQC302" s="346"/>
      <c r="MQE302" s="347"/>
      <c r="MQF302" s="348"/>
      <c r="MQG302" s="349"/>
      <c r="MQH302" s="350"/>
      <c r="MQI302" s="346"/>
      <c r="MQK302" s="347"/>
      <c r="MQL302" s="348"/>
      <c r="MQM302" s="349"/>
      <c r="MQN302" s="350"/>
      <c r="MQO302" s="346"/>
      <c r="MQQ302" s="347"/>
      <c r="MQR302" s="348"/>
      <c r="MQS302" s="349"/>
      <c r="MQT302" s="350"/>
      <c r="MQU302" s="346"/>
      <c r="MQW302" s="347"/>
      <c r="MQX302" s="348"/>
      <c r="MQY302" s="349"/>
      <c r="MQZ302" s="350"/>
      <c r="MRA302" s="346"/>
      <c r="MRC302" s="347"/>
      <c r="MRD302" s="348"/>
      <c r="MRE302" s="349"/>
      <c r="MRF302" s="350"/>
      <c r="MRG302" s="346"/>
      <c r="MRI302" s="347"/>
      <c r="MRJ302" s="348"/>
      <c r="MRK302" s="349"/>
      <c r="MRL302" s="350"/>
      <c r="MRM302" s="346"/>
      <c r="MRO302" s="347"/>
      <c r="MRP302" s="348"/>
      <c r="MRQ302" s="349"/>
      <c r="MRR302" s="350"/>
      <c r="MRS302" s="346"/>
      <c r="MRU302" s="347"/>
      <c r="MRV302" s="348"/>
      <c r="MRW302" s="349"/>
      <c r="MRX302" s="350"/>
      <c r="MRY302" s="346"/>
      <c r="MSA302" s="347"/>
      <c r="MSB302" s="348"/>
      <c r="MSC302" s="349"/>
      <c r="MSD302" s="350"/>
      <c r="MSE302" s="346"/>
      <c r="MSG302" s="347"/>
      <c r="MSH302" s="348"/>
      <c r="MSI302" s="349"/>
      <c r="MSJ302" s="350"/>
      <c r="MSK302" s="346"/>
      <c r="MSM302" s="347"/>
      <c r="MSN302" s="348"/>
      <c r="MSO302" s="349"/>
      <c r="MSP302" s="350"/>
      <c r="MSQ302" s="346"/>
      <c r="MSS302" s="347"/>
      <c r="MST302" s="348"/>
      <c r="MSU302" s="349"/>
      <c r="MSV302" s="350"/>
      <c r="MSW302" s="346"/>
      <c r="MSY302" s="347"/>
      <c r="MSZ302" s="348"/>
      <c r="MTA302" s="349"/>
      <c r="MTB302" s="350"/>
      <c r="MTC302" s="346"/>
      <c r="MTE302" s="347"/>
      <c r="MTF302" s="348"/>
      <c r="MTG302" s="349"/>
      <c r="MTH302" s="350"/>
      <c r="MTI302" s="346"/>
      <c r="MTK302" s="347"/>
      <c r="MTL302" s="348"/>
      <c r="MTM302" s="349"/>
      <c r="MTN302" s="350"/>
      <c r="MTO302" s="346"/>
      <c r="MTQ302" s="347"/>
      <c r="MTR302" s="348"/>
      <c r="MTS302" s="349"/>
      <c r="MTT302" s="350"/>
      <c r="MTU302" s="346"/>
      <c r="MTW302" s="347"/>
      <c r="MTX302" s="348"/>
      <c r="MTY302" s="349"/>
      <c r="MTZ302" s="350"/>
      <c r="MUA302" s="346"/>
      <c r="MUC302" s="347"/>
      <c r="MUD302" s="348"/>
      <c r="MUE302" s="349"/>
      <c r="MUF302" s="350"/>
      <c r="MUG302" s="346"/>
      <c r="MUI302" s="347"/>
      <c r="MUJ302" s="348"/>
      <c r="MUK302" s="349"/>
      <c r="MUL302" s="350"/>
      <c r="MUM302" s="346"/>
      <c r="MUO302" s="347"/>
      <c r="MUP302" s="348"/>
      <c r="MUQ302" s="349"/>
      <c r="MUR302" s="350"/>
      <c r="MUS302" s="346"/>
      <c r="MUU302" s="347"/>
      <c r="MUV302" s="348"/>
      <c r="MUW302" s="349"/>
      <c r="MUX302" s="350"/>
      <c r="MUY302" s="346"/>
      <c r="MVA302" s="347"/>
      <c r="MVB302" s="348"/>
      <c r="MVC302" s="349"/>
      <c r="MVD302" s="350"/>
      <c r="MVE302" s="346"/>
      <c r="MVG302" s="347"/>
      <c r="MVH302" s="348"/>
      <c r="MVI302" s="349"/>
      <c r="MVJ302" s="350"/>
      <c r="MVK302" s="346"/>
      <c r="MVM302" s="347"/>
      <c r="MVN302" s="348"/>
      <c r="MVO302" s="349"/>
      <c r="MVP302" s="350"/>
      <c r="MVQ302" s="346"/>
      <c r="MVS302" s="347"/>
      <c r="MVT302" s="348"/>
      <c r="MVU302" s="349"/>
      <c r="MVV302" s="350"/>
      <c r="MVW302" s="346"/>
      <c r="MVY302" s="347"/>
      <c r="MVZ302" s="348"/>
      <c r="MWA302" s="349"/>
      <c r="MWB302" s="350"/>
      <c r="MWC302" s="346"/>
      <c r="MWE302" s="347"/>
      <c r="MWF302" s="348"/>
      <c r="MWG302" s="349"/>
      <c r="MWH302" s="350"/>
      <c r="MWI302" s="346"/>
      <c r="MWK302" s="347"/>
      <c r="MWL302" s="348"/>
      <c r="MWM302" s="349"/>
      <c r="MWN302" s="350"/>
      <c r="MWO302" s="346"/>
      <c r="MWQ302" s="347"/>
      <c r="MWR302" s="348"/>
      <c r="MWS302" s="349"/>
      <c r="MWT302" s="350"/>
      <c r="MWU302" s="346"/>
      <c r="MWW302" s="347"/>
      <c r="MWX302" s="348"/>
      <c r="MWY302" s="349"/>
      <c r="MWZ302" s="350"/>
      <c r="MXA302" s="346"/>
      <c r="MXC302" s="347"/>
      <c r="MXD302" s="348"/>
      <c r="MXE302" s="349"/>
      <c r="MXF302" s="350"/>
      <c r="MXG302" s="346"/>
      <c r="MXI302" s="347"/>
      <c r="MXJ302" s="348"/>
      <c r="MXK302" s="349"/>
      <c r="MXL302" s="350"/>
      <c r="MXM302" s="346"/>
      <c r="MXO302" s="347"/>
      <c r="MXP302" s="348"/>
      <c r="MXQ302" s="349"/>
      <c r="MXR302" s="350"/>
      <c r="MXS302" s="346"/>
      <c r="MXU302" s="347"/>
      <c r="MXV302" s="348"/>
      <c r="MXW302" s="349"/>
      <c r="MXX302" s="350"/>
      <c r="MXY302" s="346"/>
      <c r="MYA302" s="347"/>
      <c r="MYB302" s="348"/>
      <c r="MYC302" s="349"/>
      <c r="MYD302" s="350"/>
      <c r="MYE302" s="346"/>
      <c r="MYG302" s="347"/>
      <c r="MYH302" s="348"/>
      <c r="MYI302" s="349"/>
      <c r="MYJ302" s="350"/>
      <c r="MYK302" s="346"/>
      <c r="MYM302" s="347"/>
      <c r="MYN302" s="348"/>
      <c r="MYO302" s="349"/>
      <c r="MYP302" s="350"/>
      <c r="MYQ302" s="346"/>
      <c r="MYS302" s="347"/>
      <c r="MYT302" s="348"/>
      <c r="MYU302" s="349"/>
      <c r="MYV302" s="350"/>
      <c r="MYW302" s="346"/>
      <c r="MYY302" s="347"/>
      <c r="MYZ302" s="348"/>
      <c r="MZA302" s="349"/>
      <c r="MZB302" s="350"/>
      <c r="MZC302" s="346"/>
      <c r="MZE302" s="347"/>
      <c r="MZF302" s="348"/>
      <c r="MZG302" s="349"/>
      <c r="MZH302" s="350"/>
      <c r="MZI302" s="346"/>
      <c r="MZK302" s="347"/>
      <c r="MZL302" s="348"/>
      <c r="MZM302" s="349"/>
      <c r="MZN302" s="350"/>
      <c r="MZO302" s="346"/>
      <c r="MZQ302" s="347"/>
      <c r="MZR302" s="348"/>
      <c r="MZS302" s="349"/>
      <c r="MZT302" s="350"/>
      <c r="MZU302" s="346"/>
      <c r="MZW302" s="347"/>
      <c r="MZX302" s="348"/>
      <c r="MZY302" s="349"/>
      <c r="MZZ302" s="350"/>
      <c r="NAA302" s="346"/>
      <c r="NAC302" s="347"/>
      <c r="NAD302" s="348"/>
      <c r="NAE302" s="349"/>
      <c r="NAF302" s="350"/>
      <c r="NAG302" s="346"/>
      <c r="NAI302" s="347"/>
      <c r="NAJ302" s="348"/>
      <c r="NAK302" s="349"/>
      <c r="NAL302" s="350"/>
      <c r="NAM302" s="346"/>
      <c r="NAO302" s="347"/>
      <c r="NAP302" s="348"/>
      <c r="NAQ302" s="349"/>
      <c r="NAR302" s="350"/>
      <c r="NAS302" s="346"/>
      <c r="NAU302" s="347"/>
      <c r="NAV302" s="348"/>
      <c r="NAW302" s="349"/>
      <c r="NAX302" s="350"/>
      <c r="NAY302" s="346"/>
      <c r="NBA302" s="347"/>
      <c r="NBB302" s="348"/>
      <c r="NBC302" s="349"/>
      <c r="NBD302" s="350"/>
      <c r="NBE302" s="346"/>
      <c r="NBG302" s="347"/>
      <c r="NBH302" s="348"/>
      <c r="NBI302" s="349"/>
      <c r="NBJ302" s="350"/>
      <c r="NBK302" s="346"/>
      <c r="NBM302" s="347"/>
      <c r="NBN302" s="348"/>
      <c r="NBO302" s="349"/>
      <c r="NBP302" s="350"/>
      <c r="NBQ302" s="346"/>
      <c r="NBS302" s="347"/>
      <c r="NBT302" s="348"/>
      <c r="NBU302" s="349"/>
      <c r="NBV302" s="350"/>
      <c r="NBW302" s="346"/>
      <c r="NBY302" s="347"/>
      <c r="NBZ302" s="348"/>
      <c r="NCA302" s="349"/>
      <c r="NCB302" s="350"/>
      <c r="NCC302" s="346"/>
      <c r="NCE302" s="347"/>
      <c r="NCF302" s="348"/>
      <c r="NCG302" s="349"/>
      <c r="NCH302" s="350"/>
      <c r="NCI302" s="346"/>
      <c r="NCK302" s="347"/>
      <c r="NCL302" s="348"/>
      <c r="NCM302" s="349"/>
      <c r="NCN302" s="350"/>
      <c r="NCO302" s="346"/>
      <c r="NCQ302" s="347"/>
      <c r="NCR302" s="348"/>
      <c r="NCS302" s="349"/>
      <c r="NCT302" s="350"/>
      <c r="NCU302" s="346"/>
      <c r="NCW302" s="347"/>
      <c r="NCX302" s="348"/>
      <c r="NCY302" s="349"/>
      <c r="NCZ302" s="350"/>
      <c r="NDA302" s="346"/>
      <c r="NDC302" s="347"/>
      <c r="NDD302" s="348"/>
      <c r="NDE302" s="349"/>
      <c r="NDF302" s="350"/>
      <c r="NDG302" s="346"/>
      <c r="NDI302" s="347"/>
      <c r="NDJ302" s="348"/>
      <c r="NDK302" s="349"/>
      <c r="NDL302" s="350"/>
      <c r="NDM302" s="346"/>
      <c r="NDO302" s="347"/>
      <c r="NDP302" s="348"/>
      <c r="NDQ302" s="349"/>
      <c r="NDR302" s="350"/>
      <c r="NDS302" s="346"/>
      <c r="NDU302" s="347"/>
      <c r="NDV302" s="348"/>
      <c r="NDW302" s="349"/>
      <c r="NDX302" s="350"/>
      <c r="NDY302" s="346"/>
      <c r="NEA302" s="347"/>
      <c r="NEB302" s="348"/>
      <c r="NEC302" s="349"/>
      <c r="NED302" s="350"/>
      <c r="NEE302" s="346"/>
      <c r="NEG302" s="347"/>
      <c r="NEH302" s="348"/>
      <c r="NEI302" s="349"/>
      <c r="NEJ302" s="350"/>
      <c r="NEK302" s="346"/>
      <c r="NEM302" s="347"/>
      <c r="NEN302" s="348"/>
      <c r="NEO302" s="349"/>
      <c r="NEP302" s="350"/>
      <c r="NEQ302" s="346"/>
      <c r="NES302" s="347"/>
      <c r="NET302" s="348"/>
      <c r="NEU302" s="349"/>
      <c r="NEV302" s="350"/>
      <c r="NEW302" s="346"/>
      <c r="NEY302" s="347"/>
      <c r="NEZ302" s="348"/>
      <c r="NFA302" s="349"/>
      <c r="NFB302" s="350"/>
      <c r="NFC302" s="346"/>
      <c r="NFE302" s="347"/>
      <c r="NFF302" s="348"/>
      <c r="NFG302" s="349"/>
      <c r="NFH302" s="350"/>
      <c r="NFI302" s="346"/>
      <c r="NFK302" s="347"/>
      <c r="NFL302" s="348"/>
      <c r="NFM302" s="349"/>
      <c r="NFN302" s="350"/>
      <c r="NFO302" s="346"/>
      <c r="NFQ302" s="347"/>
      <c r="NFR302" s="348"/>
      <c r="NFS302" s="349"/>
      <c r="NFT302" s="350"/>
      <c r="NFU302" s="346"/>
      <c r="NFW302" s="347"/>
      <c r="NFX302" s="348"/>
      <c r="NFY302" s="349"/>
      <c r="NFZ302" s="350"/>
      <c r="NGA302" s="346"/>
      <c r="NGC302" s="347"/>
      <c r="NGD302" s="348"/>
      <c r="NGE302" s="349"/>
      <c r="NGF302" s="350"/>
      <c r="NGG302" s="346"/>
      <c r="NGI302" s="347"/>
      <c r="NGJ302" s="348"/>
      <c r="NGK302" s="349"/>
      <c r="NGL302" s="350"/>
      <c r="NGM302" s="346"/>
      <c r="NGO302" s="347"/>
      <c r="NGP302" s="348"/>
      <c r="NGQ302" s="349"/>
      <c r="NGR302" s="350"/>
      <c r="NGS302" s="346"/>
      <c r="NGU302" s="347"/>
      <c r="NGV302" s="348"/>
      <c r="NGW302" s="349"/>
      <c r="NGX302" s="350"/>
      <c r="NGY302" s="346"/>
      <c r="NHA302" s="347"/>
      <c r="NHB302" s="348"/>
      <c r="NHC302" s="349"/>
      <c r="NHD302" s="350"/>
      <c r="NHE302" s="346"/>
      <c r="NHG302" s="347"/>
      <c r="NHH302" s="348"/>
      <c r="NHI302" s="349"/>
      <c r="NHJ302" s="350"/>
      <c r="NHK302" s="346"/>
      <c r="NHM302" s="347"/>
      <c r="NHN302" s="348"/>
      <c r="NHO302" s="349"/>
      <c r="NHP302" s="350"/>
      <c r="NHQ302" s="346"/>
      <c r="NHS302" s="347"/>
      <c r="NHT302" s="348"/>
      <c r="NHU302" s="349"/>
      <c r="NHV302" s="350"/>
      <c r="NHW302" s="346"/>
      <c r="NHY302" s="347"/>
      <c r="NHZ302" s="348"/>
      <c r="NIA302" s="349"/>
      <c r="NIB302" s="350"/>
      <c r="NIC302" s="346"/>
      <c r="NIE302" s="347"/>
      <c r="NIF302" s="348"/>
      <c r="NIG302" s="349"/>
      <c r="NIH302" s="350"/>
      <c r="NII302" s="346"/>
      <c r="NIK302" s="347"/>
      <c r="NIL302" s="348"/>
      <c r="NIM302" s="349"/>
      <c r="NIN302" s="350"/>
      <c r="NIO302" s="346"/>
      <c r="NIQ302" s="347"/>
      <c r="NIR302" s="348"/>
      <c r="NIS302" s="349"/>
      <c r="NIT302" s="350"/>
      <c r="NIU302" s="346"/>
      <c r="NIW302" s="347"/>
      <c r="NIX302" s="348"/>
      <c r="NIY302" s="349"/>
      <c r="NIZ302" s="350"/>
      <c r="NJA302" s="346"/>
      <c r="NJC302" s="347"/>
      <c r="NJD302" s="348"/>
      <c r="NJE302" s="349"/>
      <c r="NJF302" s="350"/>
      <c r="NJG302" s="346"/>
      <c r="NJI302" s="347"/>
      <c r="NJJ302" s="348"/>
      <c r="NJK302" s="349"/>
      <c r="NJL302" s="350"/>
      <c r="NJM302" s="346"/>
      <c r="NJO302" s="347"/>
      <c r="NJP302" s="348"/>
      <c r="NJQ302" s="349"/>
      <c r="NJR302" s="350"/>
      <c r="NJS302" s="346"/>
      <c r="NJU302" s="347"/>
      <c r="NJV302" s="348"/>
      <c r="NJW302" s="349"/>
      <c r="NJX302" s="350"/>
      <c r="NJY302" s="346"/>
      <c r="NKA302" s="347"/>
      <c r="NKB302" s="348"/>
      <c r="NKC302" s="349"/>
      <c r="NKD302" s="350"/>
      <c r="NKE302" s="346"/>
      <c r="NKG302" s="347"/>
      <c r="NKH302" s="348"/>
      <c r="NKI302" s="349"/>
      <c r="NKJ302" s="350"/>
      <c r="NKK302" s="346"/>
      <c r="NKM302" s="347"/>
      <c r="NKN302" s="348"/>
      <c r="NKO302" s="349"/>
      <c r="NKP302" s="350"/>
      <c r="NKQ302" s="346"/>
      <c r="NKS302" s="347"/>
      <c r="NKT302" s="348"/>
      <c r="NKU302" s="349"/>
      <c r="NKV302" s="350"/>
      <c r="NKW302" s="346"/>
      <c r="NKY302" s="347"/>
      <c r="NKZ302" s="348"/>
      <c r="NLA302" s="349"/>
      <c r="NLB302" s="350"/>
      <c r="NLC302" s="346"/>
      <c r="NLE302" s="347"/>
      <c r="NLF302" s="348"/>
      <c r="NLG302" s="349"/>
      <c r="NLH302" s="350"/>
      <c r="NLI302" s="346"/>
      <c r="NLK302" s="347"/>
      <c r="NLL302" s="348"/>
      <c r="NLM302" s="349"/>
      <c r="NLN302" s="350"/>
      <c r="NLO302" s="346"/>
      <c r="NLQ302" s="347"/>
      <c r="NLR302" s="348"/>
      <c r="NLS302" s="349"/>
      <c r="NLT302" s="350"/>
      <c r="NLU302" s="346"/>
      <c r="NLW302" s="347"/>
      <c r="NLX302" s="348"/>
      <c r="NLY302" s="349"/>
      <c r="NLZ302" s="350"/>
      <c r="NMA302" s="346"/>
      <c r="NMC302" s="347"/>
      <c r="NMD302" s="348"/>
      <c r="NME302" s="349"/>
      <c r="NMF302" s="350"/>
      <c r="NMG302" s="346"/>
      <c r="NMI302" s="347"/>
      <c r="NMJ302" s="348"/>
      <c r="NMK302" s="349"/>
      <c r="NML302" s="350"/>
      <c r="NMM302" s="346"/>
      <c r="NMO302" s="347"/>
      <c r="NMP302" s="348"/>
      <c r="NMQ302" s="349"/>
      <c r="NMR302" s="350"/>
      <c r="NMS302" s="346"/>
      <c r="NMU302" s="347"/>
      <c r="NMV302" s="348"/>
      <c r="NMW302" s="349"/>
      <c r="NMX302" s="350"/>
      <c r="NMY302" s="346"/>
      <c r="NNA302" s="347"/>
      <c r="NNB302" s="348"/>
      <c r="NNC302" s="349"/>
      <c r="NND302" s="350"/>
      <c r="NNE302" s="346"/>
      <c r="NNG302" s="347"/>
      <c r="NNH302" s="348"/>
      <c r="NNI302" s="349"/>
      <c r="NNJ302" s="350"/>
      <c r="NNK302" s="346"/>
      <c r="NNM302" s="347"/>
      <c r="NNN302" s="348"/>
      <c r="NNO302" s="349"/>
      <c r="NNP302" s="350"/>
      <c r="NNQ302" s="346"/>
      <c r="NNS302" s="347"/>
      <c r="NNT302" s="348"/>
      <c r="NNU302" s="349"/>
      <c r="NNV302" s="350"/>
      <c r="NNW302" s="346"/>
      <c r="NNY302" s="347"/>
      <c r="NNZ302" s="348"/>
      <c r="NOA302" s="349"/>
      <c r="NOB302" s="350"/>
      <c r="NOC302" s="346"/>
      <c r="NOE302" s="347"/>
      <c r="NOF302" s="348"/>
      <c r="NOG302" s="349"/>
      <c r="NOH302" s="350"/>
      <c r="NOI302" s="346"/>
      <c r="NOK302" s="347"/>
      <c r="NOL302" s="348"/>
      <c r="NOM302" s="349"/>
      <c r="NON302" s="350"/>
      <c r="NOO302" s="346"/>
      <c r="NOQ302" s="347"/>
      <c r="NOR302" s="348"/>
      <c r="NOS302" s="349"/>
      <c r="NOT302" s="350"/>
      <c r="NOU302" s="346"/>
      <c r="NOW302" s="347"/>
      <c r="NOX302" s="348"/>
      <c r="NOY302" s="349"/>
      <c r="NOZ302" s="350"/>
      <c r="NPA302" s="346"/>
      <c r="NPC302" s="347"/>
      <c r="NPD302" s="348"/>
      <c r="NPE302" s="349"/>
      <c r="NPF302" s="350"/>
      <c r="NPG302" s="346"/>
      <c r="NPI302" s="347"/>
      <c r="NPJ302" s="348"/>
      <c r="NPK302" s="349"/>
      <c r="NPL302" s="350"/>
      <c r="NPM302" s="346"/>
      <c r="NPO302" s="347"/>
      <c r="NPP302" s="348"/>
      <c r="NPQ302" s="349"/>
      <c r="NPR302" s="350"/>
      <c r="NPS302" s="346"/>
      <c r="NPU302" s="347"/>
      <c r="NPV302" s="348"/>
      <c r="NPW302" s="349"/>
      <c r="NPX302" s="350"/>
      <c r="NPY302" s="346"/>
      <c r="NQA302" s="347"/>
      <c r="NQB302" s="348"/>
      <c r="NQC302" s="349"/>
      <c r="NQD302" s="350"/>
      <c r="NQE302" s="346"/>
      <c r="NQG302" s="347"/>
      <c r="NQH302" s="348"/>
      <c r="NQI302" s="349"/>
      <c r="NQJ302" s="350"/>
      <c r="NQK302" s="346"/>
      <c r="NQM302" s="347"/>
      <c r="NQN302" s="348"/>
      <c r="NQO302" s="349"/>
      <c r="NQP302" s="350"/>
      <c r="NQQ302" s="346"/>
      <c r="NQS302" s="347"/>
      <c r="NQT302" s="348"/>
      <c r="NQU302" s="349"/>
      <c r="NQV302" s="350"/>
      <c r="NQW302" s="346"/>
      <c r="NQY302" s="347"/>
      <c r="NQZ302" s="348"/>
      <c r="NRA302" s="349"/>
      <c r="NRB302" s="350"/>
      <c r="NRC302" s="346"/>
      <c r="NRE302" s="347"/>
      <c r="NRF302" s="348"/>
      <c r="NRG302" s="349"/>
      <c r="NRH302" s="350"/>
      <c r="NRI302" s="346"/>
      <c r="NRK302" s="347"/>
      <c r="NRL302" s="348"/>
      <c r="NRM302" s="349"/>
      <c r="NRN302" s="350"/>
      <c r="NRO302" s="346"/>
      <c r="NRQ302" s="347"/>
      <c r="NRR302" s="348"/>
      <c r="NRS302" s="349"/>
      <c r="NRT302" s="350"/>
      <c r="NRU302" s="346"/>
      <c r="NRW302" s="347"/>
      <c r="NRX302" s="348"/>
      <c r="NRY302" s="349"/>
      <c r="NRZ302" s="350"/>
      <c r="NSA302" s="346"/>
      <c r="NSC302" s="347"/>
      <c r="NSD302" s="348"/>
      <c r="NSE302" s="349"/>
      <c r="NSF302" s="350"/>
      <c r="NSG302" s="346"/>
      <c r="NSI302" s="347"/>
      <c r="NSJ302" s="348"/>
      <c r="NSK302" s="349"/>
      <c r="NSL302" s="350"/>
      <c r="NSM302" s="346"/>
      <c r="NSO302" s="347"/>
      <c r="NSP302" s="348"/>
      <c r="NSQ302" s="349"/>
      <c r="NSR302" s="350"/>
      <c r="NSS302" s="346"/>
      <c r="NSU302" s="347"/>
      <c r="NSV302" s="348"/>
      <c r="NSW302" s="349"/>
      <c r="NSX302" s="350"/>
      <c r="NSY302" s="346"/>
      <c r="NTA302" s="347"/>
      <c r="NTB302" s="348"/>
      <c r="NTC302" s="349"/>
      <c r="NTD302" s="350"/>
      <c r="NTE302" s="346"/>
      <c r="NTG302" s="347"/>
      <c r="NTH302" s="348"/>
      <c r="NTI302" s="349"/>
      <c r="NTJ302" s="350"/>
      <c r="NTK302" s="346"/>
      <c r="NTM302" s="347"/>
      <c r="NTN302" s="348"/>
      <c r="NTO302" s="349"/>
      <c r="NTP302" s="350"/>
      <c r="NTQ302" s="346"/>
      <c r="NTS302" s="347"/>
      <c r="NTT302" s="348"/>
      <c r="NTU302" s="349"/>
      <c r="NTV302" s="350"/>
      <c r="NTW302" s="346"/>
      <c r="NTY302" s="347"/>
      <c r="NTZ302" s="348"/>
      <c r="NUA302" s="349"/>
      <c r="NUB302" s="350"/>
      <c r="NUC302" s="346"/>
      <c r="NUE302" s="347"/>
      <c r="NUF302" s="348"/>
      <c r="NUG302" s="349"/>
      <c r="NUH302" s="350"/>
      <c r="NUI302" s="346"/>
      <c r="NUK302" s="347"/>
      <c r="NUL302" s="348"/>
      <c r="NUM302" s="349"/>
      <c r="NUN302" s="350"/>
      <c r="NUO302" s="346"/>
      <c r="NUQ302" s="347"/>
      <c r="NUR302" s="348"/>
      <c r="NUS302" s="349"/>
      <c r="NUT302" s="350"/>
      <c r="NUU302" s="346"/>
      <c r="NUW302" s="347"/>
      <c r="NUX302" s="348"/>
      <c r="NUY302" s="349"/>
      <c r="NUZ302" s="350"/>
      <c r="NVA302" s="346"/>
      <c r="NVC302" s="347"/>
      <c r="NVD302" s="348"/>
      <c r="NVE302" s="349"/>
      <c r="NVF302" s="350"/>
      <c r="NVG302" s="346"/>
      <c r="NVI302" s="347"/>
      <c r="NVJ302" s="348"/>
      <c r="NVK302" s="349"/>
      <c r="NVL302" s="350"/>
      <c r="NVM302" s="346"/>
      <c r="NVO302" s="347"/>
      <c r="NVP302" s="348"/>
      <c r="NVQ302" s="349"/>
      <c r="NVR302" s="350"/>
      <c r="NVS302" s="346"/>
      <c r="NVU302" s="347"/>
      <c r="NVV302" s="348"/>
      <c r="NVW302" s="349"/>
      <c r="NVX302" s="350"/>
      <c r="NVY302" s="346"/>
      <c r="NWA302" s="347"/>
      <c r="NWB302" s="348"/>
      <c r="NWC302" s="349"/>
      <c r="NWD302" s="350"/>
      <c r="NWE302" s="346"/>
      <c r="NWG302" s="347"/>
      <c r="NWH302" s="348"/>
      <c r="NWI302" s="349"/>
      <c r="NWJ302" s="350"/>
      <c r="NWK302" s="346"/>
      <c r="NWM302" s="347"/>
      <c r="NWN302" s="348"/>
      <c r="NWO302" s="349"/>
      <c r="NWP302" s="350"/>
      <c r="NWQ302" s="346"/>
      <c r="NWS302" s="347"/>
      <c r="NWT302" s="348"/>
      <c r="NWU302" s="349"/>
      <c r="NWV302" s="350"/>
      <c r="NWW302" s="346"/>
      <c r="NWY302" s="347"/>
      <c r="NWZ302" s="348"/>
      <c r="NXA302" s="349"/>
      <c r="NXB302" s="350"/>
      <c r="NXC302" s="346"/>
      <c r="NXE302" s="347"/>
      <c r="NXF302" s="348"/>
      <c r="NXG302" s="349"/>
      <c r="NXH302" s="350"/>
      <c r="NXI302" s="346"/>
      <c r="NXK302" s="347"/>
      <c r="NXL302" s="348"/>
      <c r="NXM302" s="349"/>
      <c r="NXN302" s="350"/>
      <c r="NXO302" s="346"/>
      <c r="NXQ302" s="347"/>
      <c r="NXR302" s="348"/>
      <c r="NXS302" s="349"/>
      <c r="NXT302" s="350"/>
      <c r="NXU302" s="346"/>
      <c r="NXW302" s="347"/>
      <c r="NXX302" s="348"/>
      <c r="NXY302" s="349"/>
      <c r="NXZ302" s="350"/>
      <c r="NYA302" s="346"/>
      <c r="NYC302" s="347"/>
      <c r="NYD302" s="348"/>
      <c r="NYE302" s="349"/>
      <c r="NYF302" s="350"/>
      <c r="NYG302" s="346"/>
      <c r="NYI302" s="347"/>
      <c r="NYJ302" s="348"/>
      <c r="NYK302" s="349"/>
      <c r="NYL302" s="350"/>
      <c r="NYM302" s="346"/>
      <c r="NYO302" s="347"/>
      <c r="NYP302" s="348"/>
      <c r="NYQ302" s="349"/>
      <c r="NYR302" s="350"/>
      <c r="NYS302" s="346"/>
      <c r="NYU302" s="347"/>
      <c r="NYV302" s="348"/>
      <c r="NYW302" s="349"/>
      <c r="NYX302" s="350"/>
      <c r="NYY302" s="346"/>
      <c r="NZA302" s="347"/>
      <c r="NZB302" s="348"/>
      <c r="NZC302" s="349"/>
      <c r="NZD302" s="350"/>
      <c r="NZE302" s="346"/>
      <c r="NZG302" s="347"/>
      <c r="NZH302" s="348"/>
      <c r="NZI302" s="349"/>
      <c r="NZJ302" s="350"/>
      <c r="NZK302" s="346"/>
      <c r="NZM302" s="347"/>
      <c r="NZN302" s="348"/>
      <c r="NZO302" s="349"/>
      <c r="NZP302" s="350"/>
      <c r="NZQ302" s="346"/>
      <c r="NZS302" s="347"/>
      <c r="NZT302" s="348"/>
      <c r="NZU302" s="349"/>
      <c r="NZV302" s="350"/>
      <c r="NZW302" s="346"/>
      <c r="NZY302" s="347"/>
      <c r="NZZ302" s="348"/>
      <c r="OAA302" s="349"/>
      <c r="OAB302" s="350"/>
      <c r="OAC302" s="346"/>
      <c r="OAE302" s="347"/>
      <c r="OAF302" s="348"/>
      <c r="OAG302" s="349"/>
      <c r="OAH302" s="350"/>
      <c r="OAI302" s="346"/>
      <c r="OAK302" s="347"/>
      <c r="OAL302" s="348"/>
      <c r="OAM302" s="349"/>
      <c r="OAN302" s="350"/>
      <c r="OAO302" s="346"/>
      <c r="OAQ302" s="347"/>
      <c r="OAR302" s="348"/>
      <c r="OAS302" s="349"/>
      <c r="OAT302" s="350"/>
      <c r="OAU302" s="346"/>
      <c r="OAW302" s="347"/>
      <c r="OAX302" s="348"/>
      <c r="OAY302" s="349"/>
      <c r="OAZ302" s="350"/>
      <c r="OBA302" s="346"/>
      <c r="OBC302" s="347"/>
      <c r="OBD302" s="348"/>
      <c r="OBE302" s="349"/>
      <c r="OBF302" s="350"/>
      <c r="OBG302" s="346"/>
      <c r="OBI302" s="347"/>
      <c r="OBJ302" s="348"/>
      <c r="OBK302" s="349"/>
      <c r="OBL302" s="350"/>
      <c r="OBM302" s="346"/>
      <c r="OBO302" s="347"/>
      <c r="OBP302" s="348"/>
      <c r="OBQ302" s="349"/>
      <c r="OBR302" s="350"/>
      <c r="OBS302" s="346"/>
      <c r="OBU302" s="347"/>
      <c r="OBV302" s="348"/>
      <c r="OBW302" s="349"/>
      <c r="OBX302" s="350"/>
      <c r="OBY302" s="346"/>
      <c r="OCA302" s="347"/>
      <c r="OCB302" s="348"/>
      <c r="OCC302" s="349"/>
      <c r="OCD302" s="350"/>
      <c r="OCE302" s="346"/>
      <c r="OCG302" s="347"/>
      <c r="OCH302" s="348"/>
      <c r="OCI302" s="349"/>
      <c r="OCJ302" s="350"/>
      <c r="OCK302" s="346"/>
      <c r="OCM302" s="347"/>
      <c r="OCN302" s="348"/>
      <c r="OCO302" s="349"/>
      <c r="OCP302" s="350"/>
      <c r="OCQ302" s="346"/>
      <c r="OCS302" s="347"/>
      <c r="OCT302" s="348"/>
      <c r="OCU302" s="349"/>
      <c r="OCV302" s="350"/>
      <c r="OCW302" s="346"/>
      <c r="OCY302" s="347"/>
      <c r="OCZ302" s="348"/>
      <c r="ODA302" s="349"/>
      <c r="ODB302" s="350"/>
      <c r="ODC302" s="346"/>
      <c r="ODE302" s="347"/>
      <c r="ODF302" s="348"/>
      <c r="ODG302" s="349"/>
      <c r="ODH302" s="350"/>
      <c r="ODI302" s="346"/>
      <c r="ODK302" s="347"/>
      <c r="ODL302" s="348"/>
      <c r="ODM302" s="349"/>
      <c r="ODN302" s="350"/>
      <c r="ODO302" s="346"/>
      <c r="ODQ302" s="347"/>
      <c r="ODR302" s="348"/>
      <c r="ODS302" s="349"/>
      <c r="ODT302" s="350"/>
      <c r="ODU302" s="346"/>
      <c r="ODW302" s="347"/>
      <c r="ODX302" s="348"/>
      <c r="ODY302" s="349"/>
      <c r="ODZ302" s="350"/>
      <c r="OEA302" s="346"/>
      <c r="OEC302" s="347"/>
      <c r="OED302" s="348"/>
      <c r="OEE302" s="349"/>
      <c r="OEF302" s="350"/>
      <c r="OEG302" s="346"/>
      <c r="OEI302" s="347"/>
      <c r="OEJ302" s="348"/>
      <c r="OEK302" s="349"/>
      <c r="OEL302" s="350"/>
      <c r="OEM302" s="346"/>
      <c r="OEO302" s="347"/>
      <c r="OEP302" s="348"/>
      <c r="OEQ302" s="349"/>
      <c r="OER302" s="350"/>
      <c r="OES302" s="346"/>
      <c r="OEU302" s="347"/>
      <c r="OEV302" s="348"/>
      <c r="OEW302" s="349"/>
      <c r="OEX302" s="350"/>
      <c r="OEY302" s="346"/>
      <c r="OFA302" s="347"/>
      <c r="OFB302" s="348"/>
      <c r="OFC302" s="349"/>
      <c r="OFD302" s="350"/>
      <c r="OFE302" s="346"/>
      <c r="OFG302" s="347"/>
      <c r="OFH302" s="348"/>
      <c r="OFI302" s="349"/>
      <c r="OFJ302" s="350"/>
      <c r="OFK302" s="346"/>
      <c r="OFM302" s="347"/>
      <c r="OFN302" s="348"/>
      <c r="OFO302" s="349"/>
      <c r="OFP302" s="350"/>
      <c r="OFQ302" s="346"/>
      <c r="OFS302" s="347"/>
      <c r="OFT302" s="348"/>
      <c r="OFU302" s="349"/>
      <c r="OFV302" s="350"/>
      <c r="OFW302" s="346"/>
      <c r="OFY302" s="347"/>
      <c r="OFZ302" s="348"/>
      <c r="OGA302" s="349"/>
      <c r="OGB302" s="350"/>
      <c r="OGC302" s="346"/>
      <c r="OGE302" s="347"/>
      <c r="OGF302" s="348"/>
      <c r="OGG302" s="349"/>
      <c r="OGH302" s="350"/>
      <c r="OGI302" s="346"/>
      <c r="OGK302" s="347"/>
      <c r="OGL302" s="348"/>
      <c r="OGM302" s="349"/>
      <c r="OGN302" s="350"/>
      <c r="OGO302" s="346"/>
      <c r="OGQ302" s="347"/>
      <c r="OGR302" s="348"/>
      <c r="OGS302" s="349"/>
      <c r="OGT302" s="350"/>
      <c r="OGU302" s="346"/>
      <c r="OGW302" s="347"/>
      <c r="OGX302" s="348"/>
      <c r="OGY302" s="349"/>
      <c r="OGZ302" s="350"/>
      <c r="OHA302" s="346"/>
      <c r="OHC302" s="347"/>
      <c r="OHD302" s="348"/>
      <c r="OHE302" s="349"/>
      <c r="OHF302" s="350"/>
      <c r="OHG302" s="346"/>
      <c r="OHI302" s="347"/>
      <c r="OHJ302" s="348"/>
      <c r="OHK302" s="349"/>
      <c r="OHL302" s="350"/>
      <c r="OHM302" s="346"/>
      <c r="OHO302" s="347"/>
      <c r="OHP302" s="348"/>
      <c r="OHQ302" s="349"/>
      <c r="OHR302" s="350"/>
      <c r="OHS302" s="346"/>
      <c r="OHU302" s="347"/>
      <c r="OHV302" s="348"/>
      <c r="OHW302" s="349"/>
      <c r="OHX302" s="350"/>
      <c r="OHY302" s="346"/>
      <c r="OIA302" s="347"/>
      <c r="OIB302" s="348"/>
      <c r="OIC302" s="349"/>
      <c r="OID302" s="350"/>
      <c r="OIE302" s="346"/>
      <c r="OIG302" s="347"/>
      <c r="OIH302" s="348"/>
      <c r="OII302" s="349"/>
      <c r="OIJ302" s="350"/>
      <c r="OIK302" s="346"/>
      <c r="OIM302" s="347"/>
      <c r="OIN302" s="348"/>
      <c r="OIO302" s="349"/>
      <c r="OIP302" s="350"/>
      <c r="OIQ302" s="346"/>
      <c r="OIS302" s="347"/>
      <c r="OIT302" s="348"/>
      <c r="OIU302" s="349"/>
      <c r="OIV302" s="350"/>
      <c r="OIW302" s="346"/>
      <c r="OIY302" s="347"/>
      <c r="OIZ302" s="348"/>
      <c r="OJA302" s="349"/>
      <c r="OJB302" s="350"/>
      <c r="OJC302" s="346"/>
      <c r="OJE302" s="347"/>
      <c r="OJF302" s="348"/>
      <c r="OJG302" s="349"/>
      <c r="OJH302" s="350"/>
      <c r="OJI302" s="346"/>
      <c r="OJK302" s="347"/>
      <c r="OJL302" s="348"/>
      <c r="OJM302" s="349"/>
      <c r="OJN302" s="350"/>
      <c r="OJO302" s="346"/>
      <c r="OJQ302" s="347"/>
      <c r="OJR302" s="348"/>
      <c r="OJS302" s="349"/>
      <c r="OJT302" s="350"/>
      <c r="OJU302" s="346"/>
      <c r="OJW302" s="347"/>
      <c r="OJX302" s="348"/>
      <c r="OJY302" s="349"/>
      <c r="OJZ302" s="350"/>
      <c r="OKA302" s="346"/>
      <c r="OKC302" s="347"/>
      <c r="OKD302" s="348"/>
      <c r="OKE302" s="349"/>
      <c r="OKF302" s="350"/>
      <c r="OKG302" s="346"/>
      <c r="OKI302" s="347"/>
      <c r="OKJ302" s="348"/>
      <c r="OKK302" s="349"/>
      <c r="OKL302" s="350"/>
      <c r="OKM302" s="346"/>
      <c r="OKO302" s="347"/>
      <c r="OKP302" s="348"/>
      <c r="OKQ302" s="349"/>
      <c r="OKR302" s="350"/>
      <c r="OKS302" s="346"/>
      <c r="OKU302" s="347"/>
      <c r="OKV302" s="348"/>
      <c r="OKW302" s="349"/>
      <c r="OKX302" s="350"/>
      <c r="OKY302" s="346"/>
      <c r="OLA302" s="347"/>
      <c r="OLB302" s="348"/>
      <c r="OLC302" s="349"/>
      <c r="OLD302" s="350"/>
      <c r="OLE302" s="346"/>
      <c r="OLG302" s="347"/>
      <c r="OLH302" s="348"/>
      <c r="OLI302" s="349"/>
      <c r="OLJ302" s="350"/>
      <c r="OLK302" s="346"/>
      <c r="OLM302" s="347"/>
      <c r="OLN302" s="348"/>
      <c r="OLO302" s="349"/>
      <c r="OLP302" s="350"/>
      <c r="OLQ302" s="346"/>
      <c r="OLS302" s="347"/>
      <c r="OLT302" s="348"/>
      <c r="OLU302" s="349"/>
      <c r="OLV302" s="350"/>
      <c r="OLW302" s="346"/>
      <c r="OLY302" s="347"/>
      <c r="OLZ302" s="348"/>
      <c r="OMA302" s="349"/>
      <c r="OMB302" s="350"/>
      <c r="OMC302" s="346"/>
      <c r="OME302" s="347"/>
      <c r="OMF302" s="348"/>
      <c r="OMG302" s="349"/>
      <c r="OMH302" s="350"/>
      <c r="OMI302" s="346"/>
      <c r="OMK302" s="347"/>
      <c r="OML302" s="348"/>
      <c r="OMM302" s="349"/>
      <c r="OMN302" s="350"/>
      <c r="OMO302" s="346"/>
      <c r="OMQ302" s="347"/>
      <c r="OMR302" s="348"/>
      <c r="OMS302" s="349"/>
      <c r="OMT302" s="350"/>
      <c r="OMU302" s="346"/>
      <c r="OMW302" s="347"/>
      <c r="OMX302" s="348"/>
      <c r="OMY302" s="349"/>
      <c r="OMZ302" s="350"/>
      <c r="ONA302" s="346"/>
      <c r="ONC302" s="347"/>
      <c r="OND302" s="348"/>
      <c r="ONE302" s="349"/>
      <c r="ONF302" s="350"/>
      <c r="ONG302" s="346"/>
      <c r="ONI302" s="347"/>
      <c r="ONJ302" s="348"/>
      <c r="ONK302" s="349"/>
      <c r="ONL302" s="350"/>
      <c r="ONM302" s="346"/>
      <c r="ONO302" s="347"/>
      <c r="ONP302" s="348"/>
      <c r="ONQ302" s="349"/>
      <c r="ONR302" s="350"/>
      <c r="ONS302" s="346"/>
      <c r="ONU302" s="347"/>
      <c r="ONV302" s="348"/>
      <c r="ONW302" s="349"/>
      <c r="ONX302" s="350"/>
      <c r="ONY302" s="346"/>
      <c r="OOA302" s="347"/>
      <c r="OOB302" s="348"/>
      <c r="OOC302" s="349"/>
      <c r="OOD302" s="350"/>
      <c r="OOE302" s="346"/>
      <c r="OOG302" s="347"/>
      <c r="OOH302" s="348"/>
      <c r="OOI302" s="349"/>
      <c r="OOJ302" s="350"/>
      <c r="OOK302" s="346"/>
      <c r="OOM302" s="347"/>
      <c r="OON302" s="348"/>
      <c r="OOO302" s="349"/>
      <c r="OOP302" s="350"/>
      <c r="OOQ302" s="346"/>
      <c r="OOS302" s="347"/>
      <c r="OOT302" s="348"/>
      <c r="OOU302" s="349"/>
      <c r="OOV302" s="350"/>
      <c r="OOW302" s="346"/>
      <c r="OOY302" s="347"/>
      <c r="OOZ302" s="348"/>
      <c r="OPA302" s="349"/>
      <c r="OPB302" s="350"/>
      <c r="OPC302" s="346"/>
      <c r="OPE302" s="347"/>
      <c r="OPF302" s="348"/>
      <c r="OPG302" s="349"/>
      <c r="OPH302" s="350"/>
      <c r="OPI302" s="346"/>
      <c r="OPK302" s="347"/>
      <c r="OPL302" s="348"/>
      <c r="OPM302" s="349"/>
      <c r="OPN302" s="350"/>
      <c r="OPO302" s="346"/>
      <c r="OPQ302" s="347"/>
      <c r="OPR302" s="348"/>
      <c r="OPS302" s="349"/>
      <c r="OPT302" s="350"/>
      <c r="OPU302" s="346"/>
      <c r="OPW302" s="347"/>
      <c r="OPX302" s="348"/>
      <c r="OPY302" s="349"/>
      <c r="OPZ302" s="350"/>
      <c r="OQA302" s="346"/>
      <c r="OQC302" s="347"/>
      <c r="OQD302" s="348"/>
      <c r="OQE302" s="349"/>
      <c r="OQF302" s="350"/>
      <c r="OQG302" s="346"/>
      <c r="OQI302" s="347"/>
      <c r="OQJ302" s="348"/>
      <c r="OQK302" s="349"/>
      <c r="OQL302" s="350"/>
      <c r="OQM302" s="346"/>
      <c r="OQO302" s="347"/>
      <c r="OQP302" s="348"/>
      <c r="OQQ302" s="349"/>
      <c r="OQR302" s="350"/>
      <c r="OQS302" s="346"/>
      <c r="OQU302" s="347"/>
      <c r="OQV302" s="348"/>
      <c r="OQW302" s="349"/>
      <c r="OQX302" s="350"/>
      <c r="OQY302" s="346"/>
      <c r="ORA302" s="347"/>
      <c r="ORB302" s="348"/>
      <c r="ORC302" s="349"/>
      <c r="ORD302" s="350"/>
      <c r="ORE302" s="346"/>
      <c r="ORG302" s="347"/>
      <c r="ORH302" s="348"/>
      <c r="ORI302" s="349"/>
      <c r="ORJ302" s="350"/>
      <c r="ORK302" s="346"/>
      <c r="ORM302" s="347"/>
      <c r="ORN302" s="348"/>
      <c r="ORO302" s="349"/>
      <c r="ORP302" s="350"/>
      <c r="ORQ302" s="346"/>
      <c r="ORS302" s="347"/>
      <c r="ORT302" s="348"/>
      <c r="ORU302" s="349"/>
      <c r="ORV302" s="350"/>
      <c r="ORW302" s="346"/>
      <c r="ORY302" s="347"/>
      <c r="ORZ302" s="348"/>
      <c r="OSA302" s="349"/>
      <c r="OSB302" s="350"/>
      <c r="OSC302" s="346"/>
      <c r="OSE302" s="347"/>
      <c r="OSF302" s="348"/>
      <c r="OSG302" s="349"/>
      <c r="OSH302" s="350"/>
      <c r="OSI302" s="346"/>
      <c r="OSK302" s="347"/>
      <c r="OSL302" s="348"/>
      <c r="OSM302" s="349"/>
      <c r="OSN302" s="350"/>
      <c r="OSO302" s="346"/>
      <c r="OSQ302" s="347"/>
      <c r="OSR302" s="348"/>
      <c r="OSS302" s="349"/>
      <c r="OST302" s="350"/>
      <c r="OSU302" s="346"/>
      <c r="OSW302" s="347"/>
      <c r="OSX302" s="348"/>
      <c r="OSY302" s="349"/>
      <c r="OSZ302" s="350"/>
      <c r="OTA302" s="346"/>
      <c r="OTC302" s="347"/>
      <c r="OTD302" s="348"/>
      <c r="OTE302" s="349"/>
      <c r="OTF302" s="350"/>
      <c r="OTG302" s="346"/>
      <c r="OTI302" s="347"/>
      <c r="OTJ302" s="348"/>
      <c r="OTK302" s="349"/>
      <c r="OTL302" s="350"/>
      <c r="OTM302" s="346"/>
      <c r="OTO302" s="347"/>
      <c r="OTP302" s="348"/>
      <c r="OTQ302" s="349"/>
      <c r="OTR302" s="350"/>
      <c r="OTS302" s="346"/>
      <c r="OTU302" s="347"/>
      <c r="OTV302" s="348"/>
      <c r="OTW302" s="349"/>
      <c r="OTX302" s="350"/>
      <c r="OTY302" s="346"/>
      <c r="OUA302" s="347"/>
      <c r="OUB302" s="348"/>
      <c r="OUC302" s="349"/>
      <c r="OUD302" s="350"/>
      <c r="OUE302" s="346"/>
      <c r="OUG302" s="347"/>
      <c r="OUH302" s="348"/>
      <c r="OUI302" s="349"/>
      <c r="OUJ302" s="350"/>
      <c r="OUK302" s="346"/>
      <c r="OUM302" s="347"/>
      <c r="OUN302" s="348"/>
      <c r="OUO302" s="349"/>
      <c r="OUP302" s="350"/>
      <c r="OUQ302" s="346"/>
      <c r="OUS302" s="347"/>
      <c r="OUT302" s="348"/>
      <c r="OUU302" s="349"/>
      <c r="OUV302" s="350"/>
      <c r="OUW302" s="346"/>
      <c r="OUY302" s="347"/>
      <c r="OUZ302" s="348"/>
      <c r="OVA302" s="349"/>
      <c r="OVB302" s="350"/>
      <c r="OVC302" s="346"/>
      <c r="OVE302" s="347"/>
      <c r="OVF302" s="348"/>
      <c r="OVG302" s="349"/>
      <c r="OVH302" s="350"/>
      <c r="OVI302" s="346"/>
      <c r="OVK302" s="347"/>
      <c r="OVL302" s="348"/>
      <c r="OVM302" s="349"/>
      <c r="OVN302" s="350"/>
      <c r="OVO302" s="346"/>
      <c r="OVQ302" s="347"/>
      <c r="OVR302" s="348"/>
      <c r="OVS302" s="349"/>
      <c r="OVT302" s="350"/>
      <c r="OVU302" s="346"/>
      <c r="OVW302" s="347"/>
      <c r="OVX302" s="348"/>
      <c r="OVY302" s="349"/>
      <c r="OVZ302" s="350"/>
      <c r="OWA302" s="346"/>
      <c r="OWC302" s="347"/>
      <c r="OWD302" s="348"/>
      <c r="OWE302" s="349"/>
      <c r="OWF302" s="350"/>
      <c r="OWG302" s="346"/>
      <c r="OWI302" s="347"/>
      <c r="OWJ302" s="348"/>
      <c r="OWK302" s="349"/>
      <c r="OWL302" s="350"/>
      <c r="OWM302" s="346"/>
      <c r="OWO302" s="347"/>
      <c r="OWP302" s="348"/>
      <c r="OWQ302" s="349"/>
      <c r="OWR302" s="350"/>
      <c r="OWS302" s="346"/>
      <c r="OWU302" s="347"/>
      <c r="OWV302" s="348"/>
      <c r="OWW302" s="349"/>
      <c r="OWX302" s="350"/>
      <c r="OWY302" s="346"/>
      <c r="OXA302" s="347"/>
      <c r="OXB302" s="348"/>
      <c r="OXC302" s="349"/>
      <c r="OXD302" s="350"/>
      <c r="OXE302" s="346"/>
      <c r="OXG302" s="347"/>
      <c r="OXH302" s="348"/>
      <c r="OXI302" s="349"/>
      <c r="OXJ302" s="350"/>
      <c r="OXK302" s="346"/>
      <c r="OXM302" s="347"/>
      <c r="OXN302" s="348"/>
      <c r="OXO302" s="349"/>
      <c r="OXP302" s="350"/>
      <c r="OXQ302" s="346"/>
      <c r="OXS302" s="347"/>
      <c r="OXT302" s="348"/>
      <c r="OXU302" s="349"/>
      <c r="OXV302" s="350"/>
      <c r="OXW302" s="346"/>
      <c r="OXY302" s="347"/>
      <c r="OXZ302" s="348"/>
      <c r="OYA302" s="349"/>
      <c r="OYB302" s="350"/>
      <c r="OYC302" s="346"/>
      <c r="OYE302" s="347"/>
      <c r="OYF302" s="348"/>
      <c r="OYG302" s="349"/>
      <c r="OYH302" s="350"/>
      <c r="OYI302" s="346"/>
      <c r="OYK302" s="347"/>
      <c r="OYL302" s="348"/>
      <c r="OYM302" s="349"/>
      <c r="OYN302" s="350"/>
      <c r="OYO302" s="346"/>
      <c r="OYQ302" s="347"/>
      <c r="OYR302" s="348"/>
      <c r="OYS302" s="349"/>
      <c r="OYT302" s="350"/>
      <c r="OYU302" s="346"/>
      <c r="OYW302" s="347"/>
      <c r="OYX302" s="348"/>
      <c r="OYY302" s="349"/>
      <c r="OYZ302" s="350"/>
      <c r="OZA302" s="346"/>
      <c r="OZC302" s="347"/>
      <c r="OZD302" s="348"/>
      <c r="OZE302" s="349"/>
      <c r="OZF302" s="350"/>
      <c r="OZG302" s="346"/>
      <c r="OZI302" s="347"/>
      <c r="OZJ302" s="348"/>
      <c r="OZK302" s="349"/>
      <c r="OZL302" s="350"/>
      <c r="OZM302" s="346"/>
      <c r="OZO302" s="347"/>
      <c r="OZP302" s="348"/>
      <c r="OZQ302" s="349"/>
      <c r="OZR302" s="350"/>
      <c r="OZS302" s="346"/>
      <c r="OZU302" s="347"/>
      <c r="OZV302" s="348"/>
      <c r="OZW302" s="349"/>
      <c r="OZX302" s="350"/>
      <c r="OZY302" s="346"/>
      <c r="PAA302" s="347"/>
      <c r="PAB302" s="348"/>
      <c r="PAC302" s="349"/>
      <c r="PAD302" s="350"/>
      <c r="PAE302" s="346"/>
      <c r="PAG302" s="347"/>
      <c r="PAH302" s="348"/>
      <c r="PAI302" s="349"/>
      <c r="PAJ302" s="350"/>
      <c r="PAK302" s="346"/>
      <c r="PAM302" s="347"/>
      <c r="PAN302" s="348"/>
      <c r="PAO302" s="349"/>
      <c r="PAP302" s="350"/>
      <c r="PAQ302" s="346"/>
      <c r="PAS302" s="347"/>
      <c r="PAT302" s="348"/>
      <c r="PAU302" s="349"/>
      <c r="PAV302" s="350"/>
      <c r="PAW302" s="346"/>
      <c r="PAY302" s="347"/>
      <c r="PAZ302" s="348"/>
      <c r="PBA302" s="349"/>
      <c r="PBB302" s="350"/>
      <c r="PBC302" s="346"/>
      <c r="PBE302" s="347"/>
      <c r="PBF302" s="348"/>
      <c r="PBG302" s="349"/>
      <c r="PBH302" s="350"/>
      <c r="PBI302" s="346"/>
      <c r="PBK302" s="347"/>
      <c r="PBL302" s="348"/>
      <c r="PBM302" s="349"/>
      <c r="PBN302" s="350"/>
      <c r="PBO302" s="346"/>
      <c r="PBQ302" s="347"/>
      <c r="PBR302" s="348"/>
      <c r="PBS302" s="349"/>
      <c r="PBT302" s="350"/>
      <c r="PBU302" s="346"/>
      <c r="PBW302" s="347"/>
      <c r="PBX302" s="348"/>
      <c r="PBY302" s="349"/>
      <c r="PBZ302" s="350"/>
      <c r="PCA302" s="346"/>
      <c r="PCC302" s="347"/>
      <c r="PCD302" s="348"/>
      <c r="PCE302" s="349"/>
      <c r="PCF302" s="350"/>
      <c r="PCG302" s="346"/>
      <c r="PCI302" s="347"/>
      <c r="PCJ302" s="348"/>
      <c r="PCK302" s="349"/>
      <c r="PCL302" s="350"/>
      <c r="PCM302" s="346"/>
      <c r="PCO302" s="347"/>
      <c r="PCP302" s="348"/>
      <c r="PCQ302" s="349"/>
      <c r="PCR302" s="350"/>
      <c r="PCS302" s="346"/>
      <c r="PCU302" s="347"/>
      <c r="PCV302" s="348"/>
      <c r="PCW302" s="349"/>
      <c r="PCX302" s="350"/>
      <c r="PCY302" s="346"/>
      <c r="PDA302" s="347"/>
      <c r="PDB302" s="348"/>
      <c r="PDC302" s="349"/>
      <c r="PDD302" s="350"/>
      <c r="PDE302" s="346"/>
      <c r="PDG302" s="347"/>
      <c r="PDH302" s="348"/>
      <c r="PDI302" s="349"/>
      <c r="PDJ302" s="350"/>
      <c r="PDK302" s="346"/>
      <c r="PDM302" s="347"/>
      <c r="PDN302" s="348"/>
      <c r="PDO302" s="349"/>
      <c r="PDP302" s="350"/>
      <c r="PDQ302" s="346"/>
      <c r="PDS302" s="347"/>
      <c r="PDT302" s="348"/>
      <c r="PDU302" s="349"/>
      <c r="PDV302" s="350"/>
      <c r="PDW302" s="346"/>
      <c r="PDY302" s="347"/>
      <c r="PDZ302" s="348"/>
      <c r="PEA302" s="349"/>
      <c r="PEB302" s="350"/>
      <c r="PEC302" s="346"/>
      <c r="PEE302" s="347"/>
      <c r="PEF302" s="348"/>
      <c r="PEG302" s="349"/>
      <c r="PEH302" s="350"/>
      <c r="PEI302" s="346"/>
      <c r="PEK302" s="347"/>
      <c r="PEL302" s="348"/>
      <c r="PEM302" s="349"/>
      <c r="PEN302" s="350"/>
      <c r="PEO302" s="346"/>
      <c r="PEQ302" s="347"/>
      <c r="PER302" s="348"/>
      <c r="PES302" s="349"/>
      <c r="PET302" s="350"/>
      <c r="PEU302" s="346"/>
      <c r="PEW302" s="347"/>
      <c r="PEX302" s="348"/>
      <c r="PEY302" s="349"/>
      <c r="PEZ302" s="350"/>
      <c r="PFA302" s="346"/>
      <c r="PFC302" s="347"/>
      <c r="PFD302" s="348"/>
      <c r="PFE302" s="349"/>
      <c r="PFF302" s="350"/>
      <c r="PFG302" s="346"/>
      <c r="PFI302" s="347"/>
      <c r="PFJ302" s="348"/>
      <c r="PFK302" s="349"/>
      <c r="PFL302" s="350"/>
      <c r="PFM302" s="346"/>
      <c r="PFO302" s="347"/>
      <c r="PFP302" s="348"/>
      <c r="PFQ302" s="349"/>
      <c r="PFR302" s="350"/>
      <c r="PFS302" s="346"/>
      <c r="PFU302" s="347"/>
      <c r="PFV302" s="348"/>
      <c r="PFW302" s="349"/>
      <c r="PFX302" s="350"/>
      <c r="PFY302" s="346"/>
      <c r="PGA302" s="347"/>
      <c r="PGB302" s="348"/>
      <c r="PGC302" s="349"/>
      <c r="PGD302" s="350"/>
      <c r="PGE302" s="346"/>
      <c r="PGG302" s="347"/>
      <c r="PGH302" s="348"/>
      <c r="PGI302" s="349"/>
      <c r="PGJ302" s="350"/>
      <c r="PGK302" s="346"/>
      <c r="PGM302" s="347"/>
      <c r="PGN302" s="348"/>
      <c r="PGO302" s="349"/>
      <c r="PGP302" s="350"/>
      <c r="PGQ302" s="346"/>
      <c r="PGS302" s="347"/>
      <c r="PGT302" s="348"/>
      <c r="PGU302" s="349"/>
      <c r="PGV302" s="350"/>
      <c r="PGW302" s="346"/>
      <c r="PGY302" s="347"/>
      <c r="PGZ302" s="348"/>
      <c r="PHA302" s="349"/>
      <c r="PHB302" s="350"/>
      <c r="PHC302" s="346"/>
      <c r="PHE302" s="347"/>
      <c r="PHF302" s="348"/>
      <c r="PHG302" s="349"/>
      <c r="PHH302" s="350"/>
      <c r="PHI302" s="346"/>
      <c r="PHK302" s="347"/>
      <c r="PHL302" s="348"/>
      <c r="PHM302" s="349"/>
      <c r="PHN302" s="350"/>
      <c r="PHO302" s="346"/>
      <c r="PHQ302" s="347"/>
      <c r="PHR302" s="348"/>
      <c r="PHS302" s="349"/>
      <c r="PHT302" s="350"/>
      <c r="PHU302" s="346"/>
      <c r="PHW302" s="347"/>
      <c r="PHX302" s="348"/>
      <c r="PHY302" s="349"/>
      <c r="PHZ302" s="350"/>
      <c r="PIA302" s="346"/>
      <c r="PIC302" s="347"/>
      <c r="PID302" s="348"/>
      <c r="PIE302" s="349"/>
      <c r="PIF302" s="350"/>
      <c r="PIG302" s="346"/>
      <c r="PII302" s="347"/>
      <c r="PIJ302" s="348"/>
      <c r="PIK302" s="349"/>
      <c r="PIL302" s="350"/>
      <c r="PIM302" s="346"/>
      <c r="PIO302" s="347"/>
      <c r="PIP302" s="348"/>
      <c r="PIQ302" s="349"/>
      <c r="PIR302" s="350"/>
      <c r="PIS302" s="346"/>
      <c r="PIU302" s="347"/>
      <c r="PIV302" s="348"/>
      <c r="PIW302" s="349"/>
      <c r="PIX302" s="350"/>
      <c r="PIY302" s="346"/>
      <c r="PJA302" s="347"/>
      <c r="PJB302" s="348"/>
      <c r="PJC302" s="349"/>
      <c r="PJD302" s="350"/>
      <c r="PJE302" s="346"/>
      <c r="PJG302" s="347"/>
      <c r="PJH302" s="348"/>
      <c r="PJI302" s="349"/>
      <c r="PJJ302" s="350"/>
      <c r="PJK302" s="346"/>
      <c r="PJM302" s="347"/>
      <c r="PJN302" s="348"/>
      <c r="PJO302" s="349"/>
      <c r="PJP302" s="350"/>
      <c r="PJQ302" s="346"/>
      <c r="PJS302" s="347"/>
      <c r="PJT302" s="348"/>
      <c r="PJU302" s="349"/>
      <c r="PJV302" s="350"/>
      <c r="PJW302" s="346"/>
      <c r="PJY302" s="347"/>
      <c r="PJZ302" s="348"/>
      <c r="PKA302" s="349"/>
      <c r="PKB302" s="350"/>
      <c r="PKC302" s="346"/>
      <c r="PKE302" s="347"/>
      <c r="PKF302" s="348"/>
      <c r="PKG302" s="349"/>
      <c r="PKH302" s="350"/>
      <c r="PKI302" s="346"/>
      <c r="PKK302" s="347"/>
      <c r="PKL302" s="348"/>
      <c r="PKM302" s="349"/>
      <c r="PKN302" s="350"/>
      <c r="PKO302" s="346"/>
      <c r="PKQ302" s="347"/>
      <c r="PKR302" s="348"/>
      <c r="PKS302" s="349"/>
      <c r="PKT302" s="350"/>
      <c r="PKU302" s="346"/>
      <c r="PKW302" s="347"/>
      <c r="PKX302" s="348"/>
      <c r="PKY302" s="349"/>
      <c r="PKZ302" s="350"/>
      <c r="PLA302" s="346"/>
      <c r="PLC302" s="347"/>
      <c r="PLD302" s="348"/>
      <c r="PLE302" s="349"/>
      <c r="PLF302" s="350"/>
      <c r="PLG302" s="346"/>
      <c r="PLI302" s="347"/>
      <c r="PLJ302" s="348"/>
      <c r="PLK302" s="349"/>
      <c r="PLL302" s="350"/>
      <c r="PLM302" s="346"/>
      <c r="PLO302" s="347"/>
      <c r="PLP302" s="348"/>
      <c r="PLQ302" s="349"/>
      <c r="PLR302" s="350"/>
      <c r="PLS302" s="346"/>
      <c r="PLU302" s="347"/>
      <c r="PLV302" s="348"/>
      <c r="PLW302" s="349"/>
      <c r="PLX302" s="350"/>
      <c r="PLY302" s="346"/>
      <c r="PMA302" s="347"/>
      <c r="PMB302" s="348"/>
      <c r="PMC302" s="349"/>
      <c r="PMD302" s="350"/>
      <c r="PME302" s="346"/>
      <c r="PMG302" s="347"/>
      <c r="PMH302" s="348"/>
      <c r="PMI302" s="349"/>
      <c r="PMJ302" s="350"/>
      <c r="PMK302" s="346"/>
      <c r="PMM302" s="347"/>
      <c r="PMN302" s="348"/>
      <c r="PMO302" s="349"/>
      <c r="PMP302" s="350"/>
      <c r="PMQ302" s="346"/>
      <c r="PMS302" s="347"/>
      <c r="PMT302" s="348"/>
      <c r="PMU302" s="349"/>
      <c r="PMV302" s="350"/>
      <c r="PMW302" s="346"/>
      <c r="PMY302" s="347"/>
      <c r="PMZ302" s="348"/>
      <c r="PNA302" s="349"/>
      <c r="PNB302" s="350"/>
      <c r="PNC302" s="346"/>
      <c r="PNE302" s="347"/>
      <c r="PNF302" s="348"/>
      <c r="PNG302" s="349"/>
      <c r="PNH302" s="350"/>
      <c r="PNI302" s="346"/>
      <c r="PNK302" s="347"/>
      <c r="PNL302" s="348"/>
      <c r="PNM302" s="349"/>
      <c r="PNN302" s="350"/>
      <c r="PNO302" s="346"/>
      <c r="PNQ302" s="347"/>
      <c r="PNR302" s="348"/>
      <c r="PNS302" s="349"/>
      <c r="PNT302" s="350"/>
      <c r="PNU302" s="346"/>
      <c r="PNW302" s="347"/>
      <c r="PNX302" s="348"/>
      <c r="PNY302" s="349"/>
      <c r="PNZ302" s="350"/>
      <c r="POA302" s="346"/>
      <c r="POC302" s="347"/>
      <c r="POD302" s="348"/>
      <c r="POE302" s="349"/>
      <c r="POF302" s="350"/>
      <c r="POG302" s="346"/>
      <c r="POI302" s="347"/>
      <c r="POJ302" s="348"/>
      <c r="POK302" s="349"/>
      <c r="POL302" s="350"/>
      <c r="POM302" s="346"/>
      <c r="POO302" s="347"/>
      <c r="POP302" s="348"/>
      <c r="POQ302" s="349"/>
      <c r="POR302" s="350"/>
      <c r="POS302" s="346"/>
      <c r="POU302" s="347"/>
      <c r="POV302" s="348"/>
      <c r="POW302" s="349"/>
      <c r="POX302" s="350"/>
      <c r="POY302" s="346"/>
      <c r="PPA302" s="347"/>
      <c r="PPB302" s="348"/>
      <c r="PPC302" s="349"/>
      <c r="PPD302" s="350"/>
      <c r="PPE302" s="346"/>
      <c r="PPG302" s="347"/>
      <c r="PPH302" s="348"/>
      <c r="PPI302" s="349"/>
      <c r="PPJ302" s="350"/>
      <c r="PPK302" s="346"/>
      <c r="PPM302" s="347"/>
      <c r="PPN302" s="348"/>
      <c r="PPO302" s="349"/>
      <c r="PPP302" s="350"/>
      <c r="PPQ302" s="346"/>
      <c r="PPS302" s="347"/>
      <c r="PPT302" s="348"/>
      <c r="PPU302" s="349"/>
      <c r="PPV302" s="350"/>
      <c r="PPW302" s="346"/>
      <c r="PPY302" s="347"/>
      <c r="PPZ302" s="348"/>
      <c r="PQA302" s="349"/>
      <c r="PQB302" s="350"/>
      <c r="PQC302" s="346"/>
      <c r="PQE302" s="347"/>
      <c r="PQF302" s="348"/>
      <c r="PQG302" s="349"/>
      <c r="PQH302" s="350"/>
      <c r="PQI302" s="346"/>
      <c r="PQK302" s="347"/>
      <c r="PQL302" s="348"/>
      <c r="PQM302" s="349"/>
      <c r="PQN302" s="350"/>
      <c r="PQO302" s="346"/>
      <c r="PQQ302" s="347"/>
      <c r="PQR302" s="348"/>
      <c r="PQS302" s="349"/>
      <c r="PQT302" s="350"/>
      <c r="PQU302" s="346"/>
      <c r="PQW302" s="347"/>
      <c r="PQX302" s="348"/>
      <c r="PQY302" s="349"/>
      <c r="PQZ302" s="350"/>
      <c r="PRA302" s="346"/>
      <c r="PRC302" s="347"/>
      <c r="PRD302" s="348"/>
      <c r="PRE302" s="349"/>
      <c r="PRF302" s="350"/>
      <c r="PRG302" s="346"/>
      <c r="PRI302" s="347"/>
      <c r="PRJ302" s="348"/>
      <c r="PRK302" s="349"/>
      <c r="PRL302" s="350"/>
      <c r="PRM302" s="346"/>
      <c r="PRO302" s="347"/>
      <c r="PRP302" s="348"/>
      <c r="PRQ302" s="349"/>
      <c r="PRR302" s="350"/>
      <c r="PRS302" s="346"/>
      <c r="PRU302" s="347"/>
      <c r="PRV302" s="348"/>
      <c r="PRW302" s="349"/>
      <c r="PRX302" s="350"/>
      <c r="PRY302" s="346"/>
      <c r="PSA302" s="347"/>
      <c r="PSB302" s="348"/>
      <c r="PSC302" s="349"/>
      <c r="PSD302" s="350"/>
      <c r="PSE302" s="346"/>
      <c r="PSG302" s="347"/>
      <c r="PSH302" s="348"/>
      <c r="PSI302" s="349"/>
      <c r="PSJ302" s="350"/>
      <c r="PSK302" s="346"/>
      <c r="PSM302" s="347"/>
      <c r="PSN302" s="348"/>
      <c r="PSO302" s="349"/>
      <c r="PSP302" s="350"/>
      <c r="PSQ302" s="346"/>
      <c r="PSS302" s="347"/>
      <c r="PST302" s="348"/>
      <c r="PSU302" s="349"/>
      <c r="PSV302" s="350"/>
      <c r="PSW302" s="346"/>
      <c r="PSY302" s="347"/>
      <c r="PSZ302" s="348"/>
      <c r="PTA302" s="349"/>
      <c r="PTB302" s="350"/>
      <c r="PTC302" s="346"/>
      <c r="PTE302" s="347"/>
      <c r="PTF302" s="348"/>
      <c r="PTG302" s="349"/>
      <c r="PTH302" s="350"/>
      <c r="PTI302" s="346"/>
      <c r="PTK302" s="347"/>
      <c r="PTL302" s="348"/>
      <c r="PTM302" s="349"/>
      <c r="PTN302" s="350"/>
      <c r="PTO302" s="346"/>
      <c r="PTQ302" s="347"/>
      <c r="PTR302" s="348"/>
      <c r="PTS302" s="349"/>
      <c r="PTT302" s="350"/>
      <c r="PTU302" s="346"/>
      <c r="PTW302" s="347"/>
      <c r="PTX302" s="348"/>
      <c r="PTY302" s="349"/>
      <c r="PTZ302" s="350"/>
      <c r="PUA302" s="346"/>
      <c r="PUC302" s="347"/>
      <c r="PUD302" s="348"/>
      <c r="PUE302" s="349"/>
      <c r="PUF302" s="350"/>
      <c r="PUG302" s="346"/>
      <c r="PUI302" s="347"/>
      <c r="PUJ302" s="348"/>
      <c r="PUK302" s="349"/>
      <c r="PUL302" s="350"/>
      <c r="PUM302" s="346"/>
      <c r="PUO302" s="347"/>
      <c r="PUP302" s="348"/>
      <c r="PUQ302" s="349"/>
      <c r="PUR302" s="350"/>
      <c r="PUS302" s="346"/>
      <c r="PUU302" s="347"/>
      <c r="PUV302" s="348"/>
      <c r="PUW302" s="349"/>
      <c r="PUX302" s="350"/>
      <c r="PUY302" s="346"/>
      <c r="PVA302" s="347"/>
      <c r="PVB302" s="348"/>
      <c r="PVC302" s="349"/>
      <c r="PVD302" s="350"/>
      <c r="PVE302" s="346"/>
      <c r="PVG302" s="347"/>
      <c r="PVH302" s="348"/>
      <c r="PVI302" s="349"/>
      <c r="PVJ302" s="350"/>
      <c r="PVK302" s="346"/>
      <c r="PVM302" s="347"/>
      <c r="PVN302" s="348"/>
      <c r="PVO302" s="349"/>
      <c r="PVP302" s="350"/>
      <c r="PVQ302" s="346"/>
      <c r="PVS302" s="347"/>
      <c r="PVT302" s="348"/>
      <c r="PVU302" s="349"/>
      <c r="PVV302" s="350"/>
      <c r="PVW302" s="346"/>
      <c r="PVY302" s="347"/>
      <c r="PVZ302" s="348"/>
      <c r="PWA302" s="349"/>
      <c r="PWB302" s="350"/>
      <c r="PWC302" s="346"/>
      <c r="PWE302" s="347"/>
      <c r="PWF302" s="348"/>
      <c r="PWG302" s="349"/>
      <c r="PWH302" s="350"/>
      <c r="PWI302" s="346"/>
      <c r="PWK302" s="347"/>
      <c r="PWL302" s="348"/>
      <c r="PWM302" s="349"/>
      <c r="PWN302" s="350"/>
      <c r="PWO302" s="346"/>
      <c r="PWQ302" s="347"/>
      <c r="PWR302" s="348"/>
      <c r="PWS302" s="349"/>
      <c r="PWT302" s="350"/>
      <c r="PWU302" s="346"/>
      <c r="PWW302" s="347"/>
      <c r="PWX302" s="348"/>
      <c r="PWY302" s="349"/>
      <c r="PWZ302" s="350"/>
      <c r="PXA302" s="346"/>
      <c r="PXC302" s="347"/>
      <c r="PXD302" s="348"/>
      <c r="PXE302" s="349"/>
      <c r="PXF302" s="350"/>
      <c r="PXG302" s="346"/>
      <c r="PXI302" s="347"/>
      <c r="PXJ302" s="348"/>
      <c r="PXK302" s="349"/>
      <c r="PXL302" s="350"/>
      <c r="PXM302" s="346"/>
      <c r="PXO302" s="347"/>
      <c r="PXP302" s="348"/>
      <c r="PXQ302" s="349"/>
      <c r="PXR302" s="350"/>
      <c r="PXS302" s="346"/>
      <c r="PXU302" s="347"/>
      <c r="PXV302" s="348"/>
      <c r="PXW302" s="349"/>
      <c r="PXX302" s="350"/>
      <c r="PXY302" s="346"/>
      <c r="PYA302" s="347"/>
      <c r="PYB302" s="348"/>
      <c r="PYC302" s="349"/>
      <c r="PYD302" s="350"/>
      <c r="PYE302" s="346"/>
      <c r="PYG302" s="347"/>
      <c r="PYH302" s="348"/>
      <c r="PYI302" s="349"/>
      <c r="PYJ302" s="350"/>
      <c r="PYK302" s="346"/>
      <c r="PYM302" s="347"/>
      <c r="PYN302" s="348"/>
      <c r="PYO302" s="349"/>
      <c r="PYP302" s="350"/>
      <c r="PYQ302" s="346"/>
      <c r="PYS302" s="347"/>
      <c r="PYT302" s="348"/>
      <c r="PYU302" s="349"/>
      <c r="PYV302" s="350"/>
      <c r="PYW302" s="346"/>
      <c r="PYY302" s="347"/>
      <c r="PYZ302" s="348"/>
      <c r="PZA302" s="349"/>
      <c r="PZB302" s="350"/>
      <c r="PZC302" s="346"/>
      <c r="PZE302" s="347"/>
      <c r="PZF302" s="348"/>
      <c r="PZG302" s="349"/>
      <c r="PZH302" s="350"/>
      <c r="PZI302" s="346"/>
      <c r="PZK302" s="347"/>
      <c r="PZL302" s="348"/>
      <c r="PZM302" s="349"/>
      <c r="PZN302" s="350"/>
      <c r="PZO302" s="346"/>
      <c r="PZQ302" s="347"/>
      <c r="PZR302" s="348"/>
      <c r="PZS302" s="349"/>
      <c r="PZT302" s="350"/>
      <c r="PZU302" s="346"/>
      <c r="PZW302" s="347"/>
      <c r="PZX302" s="348"/>
      <c r="PZY302" s="349"/>
      <c r="PZZ302" s="350"/>
      <c r="QAA302" s="346"/>
      <c r="QAC302" s="347"/>
      <c r="QAD302" s="348"/>
      <c r="QAE302" s="349"/>
      <c r="QAF302" s="350"/>
      <c r="QAG302" s="346"/>
      <c r="QAI302" s="347"/>
      <c r="QAJ302" s="348"/>
      <c r="QAK302" s="349"/>
      <c r="QAL302" s="350"/>
      <c r="QAM302" s="346"/>
      <c r="QAO302" s="347"/>
      <c r="QAP302" s="348"/>
      <c r="QAQ302" s="349"/>
      <c r="QAR302" s="350"/>
      <c r="QAS302" s="346"/>
      <c r="QAU302" s="347"/>
      <c r="QAV302" s="348"/>
      <c r="QAW302" s="349"/>
      <c r="QAX302" s="350"/>
      <c r="QAY302" s="346"/>
      <c r="QBA302" s="347"/>
      <c r="QBB302" s="348"/>
      <c r="QBC302" s="349"/>
      <c r="QBD302" s="350"/>
      <c r="QBE302" s="346"/>
      <c r="QBG302" s="347"/>
      <c r="QBH302" s="348"/>
      <c r="QBI302" s="349"/>
      <c r="QBJ302" s="350"/>
      <c r="QBK302" s="346"/>
      <c r="QBM302" s="347"/>
      <c r="QBN302" s="348"/>
      <c r="QBO302" s="349"/>
      <c r="QBP302" s="350"/>
      <c r="QBQ302" s="346"/>
      <c r="QBS302" s="347"/>
      <c r="QBT302" s="348"/>
      <c r="QBU302" s="349"/>
      <c r="QBV302" s="350"/>
      <c r="QBW302" s="346"/>
      <c r="QBY302" s="347"/>
      <c r="QBZ302" s="348"/>
      <c r="QCA302" s="349"/>
      <c r="QCB302" s="350"/>
      <c r="QCC302" s="346"/>
      <c r="QCE302" s="347"/>
      <c r="QCF302" s="348"/>
      <c r="QCG302" s="349"/>
      <c r="QCH302" s="350"/>
      <c r="QCI302" s="346"/>
      <c r="QCK302" s="347"/>
      <c r="QCL302" s="348"/>
      <c r="QCM302" s="349"/>
      <c r="QCN302" s="350"/>
      <c r="QCO302" s="346"/>
      <c r="QCQ302" s="347"/>
      <c r="QCR302" s="348"/>
      <c r="QCS302" s="349"/>
      <c r="QCT302" s="350"/>
      <c r="QCU302" s="346"/>
      <c r="QCW302" s="347"/>
      <c r="QCX302" s="348"/>
      <c r="QCY302" s="349"/>
      <c r="QCZ302" s="350"/>
      <c r="QDA302" s="346"/>
      <c r="QDC302" s="347"/>
      <c r="QDD302" s="348"/>
      <c r="QDE302" s="349"/>
      <c r="QDF302" s="350"/>
      <c r="QDG302" s="346"/>
      <c r="QDI302" s="347"/>
      <c r="QDJ302" s="348"/>
      <c r="QDK302" s="349"/>
      <c r="QDL302" s="350"/>
      <c r="QDM302" s="346"/>
      <c r="QDO302" s="347"/>
      <c r="QDP302" s="348"/>
      <c r="QDQ302" s="349"/>
      <c r="QDR302" s="350"/>
      <c r="QDS302" s="346"/>
      <c r="QDU302" s="347"/>
      <c r="QDV302" s="348"/>
      <c r="QDW302" s="349"/>
      <c r="QDX302" s="350"/>
      <c r="QDY302" s="346"/>
      <c r="QEA302" s="347"/>
      <c r="QEB302" s="348"/>
      <c r="QEC302" s="349"/>
      <c r="QED302" s="350"/>
      <c r="QEE302" s="346"/>
      <c r="QEG302" s="347"/>
      <c r="QEH302" s="348"/>
      <c r="QEI302" s="349"/>
      <c r="QEJ302" s="350"/>
      <c r="QEK302" s="346"/>
      <c r="QEM302" s="347"/>
      <c r="QEN302" s="348"/>
      <c r="QEO302" s="349"/>
      <c r="QEP302" s="350"/>
      <c r="QEQ302" s="346"/>
      <c r="QES302" s="347"/>
      <c r="QET302" s="348"/>
      <c r="QEU302" s="349"/>
      <c r="QEV302" s="350"/>
      <c r="QEW302" s="346"/>
      <c r="QEY302" s="347"/>
      <c r="QEZ302" s="348"/>
      <c r="QFA302" s="349"/>
      <c r="QFB302" s="350"/>
      <c r="QFC302" s="346"/>
      <c r="QFE302" s="347"/>
      <c r="QFF302" s="348"/>
      <c r="QFG302" s="349"/>
      <c r="QFH302" s="350"/>
      <c r="QFI302" s="346"/>
      <c r="QFK302" s="347"/>
      <c r="QFL302" s="348"/>
      <c r="QFM302" s="349"/>
      <c r="QFN302" s="350"/>
      <c r="QFO302" s="346"/>
      <c r="QFQ302" s="347"/>
      <c r="QFR302" s="348"/>
      <c r="QFS302" s="349"/>
      <c r="QFT302" s="350"/>
      <c r="QFU302" s="346"/>
      <c r="QFW302" s="347"/>
      <c r="QFX302" s="348"/>
      <c r="QFY302" s="349"/>
      <c r="QFZ302" s="350"/>
      <c r="QGA302" s="346"/>
      <c r="QGC302" s="347"/>
      <c r="QGD302" s="348"/>
      <c r="QGE302" s="349"/>
      <c r="QGF302" s="350"/>
      <c r="QGG302" s="346"/>
      <c r="QGI302" s="347"/>
      <c r="QGJ302" s="348"/>
      <c r="QGK302" s="349"/>
      <c r="QGL302" s="350"/>
      <c r="QGM302" s="346"/>
      <c r="QGO302" s="347"/>
      <c r="QGP302" s="348"/>
      <c r="QGQ302" s="349"/>
      <c r="QGR302" s="350"/>
      <c r="QGS302" s="346"/>
      <c r="QGU302" s="347"/>
      <c r="QGV302" s="348"/>
      <c r="QGW302" s="349"/>
      <c r="QGX302" s="350"/>
      <c r="QGY302" s="346"/>
      <c r="QHA302" s="347"/>
      <c r="QHB302" s="348"/>
      <c r="QHC302" s="349"/>
      <c r="QHD302" s="350"/>
      <c r="QHE302" s="346"/>
      <c r="QHG302" s="347"/>
      <c r="QHH302" s="348"/>
      <c r="QHI302" s="349"/>
      <c r="QHJ302" s="350"/>
      <c r="QHK302" s="346"/>
      <c r="QHM302" s="347"/>
      <c r="QHN302" s="348"/>
      <c r="QHO302" s="349"/>
      <c r="QHP302" s="350"/>
      <c r="QHQ302" s="346"/>
      <c r="QHS302" s="347"/>
      <c r="QHT302" s="348"/>
      <c r="QHU302" s="349"/>
      <c r="QHV302" s="350"/>
      <c r="QHW302" s="346"/>
      <c r="QHY302" s="347"/>
      <c r="QHZ302" s="348"/>
      <c r="QIA302" s="349"/>
      <c r="QIB302" s="350"/>
      <c r="QIC302" s="346"/>
      <c r="QIE302" s="347"/>
      <c r="QIF302" s="348"/>
      <c r="QIG302" s="349"/>
      <c r="QIH302" s="350"/>
      <c r="QII302" s="346"/>
      <c r="QIK302" s="347"/>
      <c r="QIL302" s="348"/>
      <c r="QIM302" s="349"/>
      <c r="QIN302" s="350"/>
      <c r="QIO302" s="346"/>
      <c r="QIQ302" s="347"/>
      <c r="QIR302" s="348"/>
      <c r="QIS302" s="349"/>
      <c r="QIT302" s="350"/>
      <c r="QIU302" s="346"/>
      <c r="QIW302" s="347"/>
      <c r="QIX302" s="348"/>
      <c r="QIY302" s="349"/>
      <c r="QIZ302" s="350"/>
      <c r="QJA302" s="346"/>
      <c r="QJC302" s="347"/>
      <c r="QJD302" s="348"/>
      <c r="QJE302" s="349"/>
      <c r="QJF302" s="350"/>
      <c r="QJG302" s="346"/>
      <c r="QJI302" s="347"/>
      <c r="QJJ302" s="348"/>
      <c r="QJK302" s="349"/>
      <c r="QJL302" s="350"/>
      <c r="QJM302" s="346"/>
      <c r="QJO302" s="347"/>
      <c r="QJP302" s="348"/>
      <c r="QJQ302" s="349"/>
      <c r="QJR302" s="350"/>
      <c r="QJS302" s="346"/>
      <c r="QJU302" s="347"/>
      <c r="QJV302" s="348"/>
      <c r="QJW302" s="349"/>
      <c r="QJX302" s="350"/>
      <c r="QJY302" s="346"/>
      <c r="QKA302" s="347"/>
      <c r="QKB302" s="348"/>
      <c r="QKC302" s="349"/>
      <c r="QKD302" s="350"/>
      <c r="QKE302" s="346"/>
      <c r="QKG302" s="347"/>
      <c r="QKH302" s="348"/>
      <c r="QKI302" s="349"/>
      <c r="QKJ302" s="350"/>
      <c r="QKK302" s="346"/>
      <c r="QKM302" s="347"/>
      <c r="QKN302" s="348"/>
      <c r="QKO302" s="349"/>
      <c r="QKP302" s="350"/>
      <c r="QKQ302" s="346"/>
      <c r="QKS302" s="347"/>
      <c r="QKT302" s="348"/>
      <c r="QKU302" s="349"/>
      <c r="QKV302" s="350"/>
      <c r="QKW302" s="346"/>
      <c r="QKY302" s="347"/>
      <c r="QKZ302" s="348"/>
      <c r="QLA302" s="349"/>
      <c r="QLB302" s="350"/>
      <c r="QLC302" s="346"/>
      <c r="QLE302" s="347"/>
      <c r="QLF302" s="348"/>
      <c r="QLG302" s="349"/>
      <c r="QLH302" s="350"/>
      <c r="QLI302" s="346"/>
      <c r="QLK302" s="347"/>
      <c r="QLL302" s="348"/>
      <c r="QLM302" s="349"/>
      <c r="QLN302" s="350"/>
      <c r="QLO302" s="346"/>
      <c r="QLQ302" s="347"/>
      <c r="QLR302" s="348"/>
      <c r="QLS302" s="349"/>
      <c r="QLT302" s="350"/>
      <c r="QLU302" s="346"/>
      <c r="QLW302" s="347"/>
      <c r="QLX302" s="348"/>
      <c r="QLY302" s="349"/>
      <c r="QLZ302" s="350"/>
      <c r="QMA302" s="346"/>
      <c r="QMC302" s="347"/>
      <c r="QMD302" s="348"/>
      <c r="QME302" s="349"/>
      <c r="QMF302" s="350"/>
      <c r="QMG302" s="346"/>
      <c r="QMI302" s="347"/>
      <c r="QMJ302" s="348"/>
      <c r="QMK302" s="349"/>
      <c r="QML302" s="350"/>
      <c r="QMM302" s="346"/>
      <c r="QMO302" s="347"/>
      <c r="QMP302" s="348"/>
      <c r="QMQ302" s="349"/>
      <c r="QMR302" s="350"/>
      <c r="QMS302" s="346"/>
      <c r="QMU302" s="347"/>
      <c r="QMV302" s="348"/>
      <c r="QMW302" s="349"/>
      <c r="QMX302" s="350"/>
      <c r="QMY302" s="346"/>
      <c r="QNA302" s="347"/>
      <c r="QNB302" s="348"/>
      <c r="QNC302" s="349"/>
      <c r="QND302" s="350"/>
      <c r="QNE302" s="346"/>
      <c r="QNG302" s="347"/>
      <c r="QNH302" s="348"/>
      <c r="QNI302" s="349"/>
      <c r="QNJ302" s="350"/>
      <c r="QNK302" s="346"/>
      <c r="QNM302" s="347"/>
      <c r="QNN302" s="348"/>
      <c r="QNO302" s="349"/>
      <c r="QNP302" s="350"/>
      <c r="QNQ302" s="346"/>
      <c r="QNS302" s="347"/>
      <c r="QNT302" s="348"/>
      <c r="QNU302" s="349"/>
      <c r="QNV302" s="350"/>
      <c r="QNW302" s="346"/>
      <c r="QNY302" s="347"/>
      <c r="QNZ302" s="348"/>
      <c r="QOA302" s="349"/>
      <c r="QOB302" s="350"/>
      <c r="QOC302" s="346"/>
      <c r="QOE302" s="347"/>
      <c r="QOF302" s="348"/>
      <c r="QOG302" s="349"/>
      <c r="QOH302" s="350"/>
      <c r="QOI302" s="346"/>
      <c r="QOK302" s="347"/>
      <c r="QOL302" s="348"/>
      <c r="QOM302" s="349"/>
      <c r="QON302" s="350"/>
      <c r="QOO302" s="346"/>
      <c r="QOQ302" s="347"/>
      <c r="QOR302" s="348"/>
      <c r="QOS302" s="349"/>
      <c r="QOT302" s="350"/>
      <c r="QOU302" s="346"/>
      <c r="QOW302" s="347"/>
      <c r="QOX302" s="348"/>
      <c r="QOY302" s="349"/>
      <c r="QOZ302" s="350"/>
      <c r="QPA302" s="346"/>
      <c r="QPC302" s="347"/>
      <c r="QPD302" s="348"/>
      <c r="QPE302" s="349"/>
      <c r="QPF302" s="350"/>
      <c r="QPG302" s="346"/>
      <c r="QPI302" s="347"/>
      <c r="QPJ302" s="348"/>
      <c r="QPK302" s="349"/>
      <c r="QPL302" s="350"/>
      <c r="QPM302" s="346"/>
      <c r="QPO302" s="347"/>
      <c r="QPP302" s="348"/>
      <c r="QPQ302" s="349"/>
      <c r="QPR302" s="350"/>
      <c r="QPS302" s="346"/>
      <c r="QPU302" s="347"/>
      <c r="QPV302" s="348"/>
      <c r="QPW302" s="349"/>
      <c r="QPX302" s="350"/>
      <c r="QPY302" s="346"/>
      <c r="QQA302" s="347"/>
      <c r="QQB302" s="348"/>
      <c r="QQC302" s="349"/>
      <c r="QQD302" s="350"/>
      <c r="QQE302" s="346"/>
      <c r="QQG302" s="347"/>
      <c r="QQH302" s="348"/>
      <c r="QQI302" s="349"/>
      <c r="QQJ302" s="350"/>
      <c r="QQK302" s="346"/>
      <c r="QQM302" s="347"/>
      <c r="QQN302" s="348"/>
      <c r="QQO302" s="349"/>
      <c r="QQP302" s="350"/>
      <c r="QQQ302" s="346"/>
      <c r="QQS302" s="347"/>
      <c r="QQT302" s="348"/>
      <c r="QQU302" s="349"/>
      <c r="QQV302" s="350"/>
      <c r="QQW302" s="346"/>
      <c r="QQY302" s="347"/>
      <c r="QQZ302" s="348"/>
      <c r="QRA302" s="349"/>
      <c r="QRB302" s="350"/>
      <c r="QRC302" s="346"/>
      <c r="QRE302" s="347"/>
      <c r="QRF302" s="348"/>
      <c r="QRG302" s="349"/>
      <c r="QRH302" s="350"/>
      <c r="QRI302" s="346"/>
      <c r="QRK302" s="347"/>
      <c r="QRL302" s="348"/>
      <c r="QRM302" s="349"/>
      <c r="QRN302" s="350"/>
      <c r="QRO302" s="346"/>
      <c r="QRQ302" s="347"/>
      <c r="QRR302" s="348"/>
      <c r="QRS302" s="349"/>
      <c r="QRT302" s="350"/>
      <c r="QRU302" s="346"/>
      <c r="QRW302" s="347"/>
      <c r="QRX302" s="348"/>
      <c r="QRY302" s="349"/>
      <c r="QRZ302" s="350"/>
      <c r="QSA302" s="346"/>
      <c r="QSC302" s="347"/>
      <c r="QSD302" s="348"/>
      <c r="QSE302" s="349"/>
      <c r="QSF302" s="350"/>
      <c r="QSG302" s="346"/>
      <c r="QSI302" s="347"/>
      <c r="QSJ302" s="348"/>
      <c r="QSK302" s="349"/>
      <c r="QSL302" s="350"/>
      <c r="QSM302" s="346"/>
      <c r="QSO302" s="347"/>
      <c r="QSP302" s="348"/>
      <c r="QSQ302" s="349"/>
      <c r="QSR302" s="350"/>
      <c r="QSS302" s="346"/>
      <c r="QSU302" s="347"/>
      <c r="QSV302" s="348"/>
      <c r="QSW302" s="349"/>
      <c r="QSX302" s="350"/>
      <c r="QSY302" s="346"/>
      <c r="QTA302" s="347"/>
      <c r="QTB302" s="348"/>
      <c r="QTC302" s="349"/>
      <c r="QTD302" s="350"/>
      <c r="QTE302" s="346"/>
      <c r="QTG302" s="347"/>
      <c r="QTH302" s="348"/>
      <c r="QTI302" s="349"/>
      <c r="QTJ302" s="350"/>
      <c r="QTK302" s="346"/>
      <c r="QTM302" s="347"/>
      <c r="QTN302" s="348"/>
      <c r="QTO302" s="349"/>
      <c r="QTP302" s="350"/>
      <c r="QTQ302" s="346"/>
      <c r="QTS302" s="347"/>
      <c r="QTT302" s="348"/>
      <c r="QTU302" s="349"/>
      <c r="QTV302" s="350"/>
      <c r="QTW302" s="346"/>
      <c r="QTY302" s="347"/>
      <c r="QTZ302" s="348"/>
      <c r="QUA302" s="349"/>
      <c r="QUB302" s="350"/>
      <c r="QUC302" s="346"/>
      <c r="QUE302" s="347"/>
      <c r="QUF302" s="348"/>
      <c r="QUG302" s="349"/>
      <c r="QUH302" s="350"/>
      <c r="QUI302" s="346"/>
      <c r="QUK302" s="347"/>
      <c r="QUL302" s="348"/>
      <c r="QUM302" s="349"/>
      <c r="QUN302" s="350"/>
      <c r="QUO302" s="346"/>
      <c r="QUQ302" s="347"/>
      <c r="QUR302" s="348"/>
      <c r="QUS302" s="349"/>
      <c r="QUT302" s="350"/>
      <c r="QUU302" s="346"/>
      <c r="QUW302" s="347"/>
      <c r="QUX302" s="348"/>
      <c r="QUY302" s="349"/>
      <c r="QUZ302" s="350"/>
      <c r="QVA302" s="346"/>
      <c r="QVC302" s="347"/>
      <c r="QVD302" s="348"/>
      <c r="QVE302" s="349"/>
      <c r="QVF302" s="350"/>
      <c r="QVG302" s="346"/>
      <c r="QVI302" s="347"/>
      <c r="QVJ302" s="348"/>
      <c r="QVK302" s="349"/>
      <c r="QVL302" s="350"/>
      <c r="QVM302" s="346"/>
      <c r="QVO302" s="347"/>
      <c r="QVP302" s="348"/>
      <c r="QVQ302" s="349"/>
      <c r="QVR302" s="350"/>
      <c r="QVS302" s="346"/>
      <c r="QVU302" s="347"/>
      <c r="QVV302" s="348"/>
      <c r="QVW302" s="349"/>
      <c r="QVX302" s="350"/>
      <c r="QVY302" s="346"/>
      <c r="QWA302" s="347"/>
      <c r="QWB302" s="348"/>
      <c r="QWC302" s="349"/>
      <c r="QWD302" s="350"/>
      <c r="QWE302" s="346"/>
      <c r="QWG302" s="347"/>
      <c r="QWH302" s="348"/>
      <c r="QWI302" s="349"/>
      <c r="QWJ302" s="350"/>
      <c r="QWK302" s="346"/>
      <c r="QWM302" s="347"/>
      <c r="QWN302" s="348"/>
      <c r="QWO302" s="349"/>
      <c r="QWP302" s="350"/>
      <c r="QWQ302" s="346"/>
      <c r="QWS302" s="347"/>
      <c r="QWT302" s="348"/>
      <c r="QWU302" s="349"/>
      <c r="QWV302" s="350"/>
      <c r="QWW302" s="346"/>
      <c r="QWY302" s="347"/>
      <c r="QWZ302" s="348"/>
      <c r="QXA302" s="349"/>
      <c r="QXB302" s="350"/>
      <c r="QXC302" s="346"/>
      <c r="QXE302" s="347"/>
      <c r="QXF302" s="348"/>
      <c r="QXG302" s="349"/>
      <c r="QXH302" s="350"/>
      <c r="QXI302" s="346"/>
      <c r="QXK302" s="347"/>
      <c r="QXL302" s="348"/>
      <c r="QXM302" s="349"/>
      <c r="QXN302" s="350"/>
      <c r="QXO302" s="346"/>
      <c r="QXQ302" s="347"/>
      <c r="QXR302" s="348"/>
      <c r="QXS302" s="349"/>
      <c r="QXT302" s="350"/>
      <c r="QXU302" s="346"/>
      <c r="QXW302" s="347"/>
      <c r="QXX302" s="348"/>
      <c r="QXY302" s="349"/>
      <c r="QXZ302" s="350"/>
      <c r="QYA302" s="346"/>
      <c r="QYC302" s="347"/>
      <c r="QYD302" s="348"/>
      <c r="QYE302" s="349"/>
      <c r="QYF302" s="350"/>
      <c r="QYG302" s="346"/>
      <c r="QYI302" s="347"/>
      <c r="QYJ302" s="348"/>
      <c r="QYK302" s="349"/>
      <c r="QYL302" s="350"/>
      <c r="QYM302" s="346"/>
      <c r="QYO302" s="347"/>
      <c r="QYP302" s="348"/>
      <c r="QYQ302" s="349"/>
      <c r="QYR302" s="350"/>
      <c r="QYS302" s="346"/>
      <c r="QYU302" s="347"/>
      <c r="QYV302" s="348"/>
      <c r="QYW302" s="349"/>
      <c r="QYX302" s="350"/>
      <c r="QYY302" s="346"/>
      <c r="QZA302" s="347"/>
      <c r="QZB302" s="348"/>
      <c r="QZC302" s="349"/>
      <c r="QZD302" s="350"/>
      <c r="QZE302" s="346"/>
      <c r="QZG302" s="347"/>
      <c r="QZH302" s="348"/>
      <c r="QZI302" s="349"/>
      <c r="QZJ302" s="350"/>
      <c r="QZK302" s="346"/>
      <c r="QZM302" s="347"/>
      <c r="QZN302" s="348"/>
      <c r="QZO302" s="349"/>
      <c r="QZP302" s="350"/>
      <c r="QZQ302" s="346"/>
      <c r="QZS302" s="347"/>
      <c r="QZT302" s="348"/>
      <c r="QZU302" s="349"/>
      <c r="QZV302" s="350"/>
      <c r="QZW302" s="346"/>
      <c r="QZY302" s="347"/>
      <c r="QZZ302" s="348"/>
      <c r="RAA302" s="349"/>
      <c r="RAB302" s="350"/>
      <c r="RAC302" s="346"/>
      <c r="RAE302" s="347"/>
      <c r="RAF302" s="348"/>
      <c r="RAG302" s="349"/>
      <c r="RAH302" s="350"/>
      <c r="RAI302" s="346"/>
      <c r="RAK302" s="347"/>
      <c r="RAL302" s="348"/>
      <c r="RAM302" s="349"/>
      <c r="RAN302" s="350"/>
      <c r="RAO302" s="346"/>
      <c r="RAQ302" s="347"/>
      <c r="RAR302" s="348"/>
      <c r="RAS302" s="349"/>
      <c r="RAT302" s="350"/>
      <c r="RAU302" s="346"/>
      <c r="RAW302" s="347"/>
      <c r="RAX302" s="348"/>
      <c r="RAY302" s="349"/>
      <c r="RAZ302" s="350"/>
      <c r="RBA302" s="346"/>
      <c r="RBC302" s="347"/>
      <c r="RBD302" s="348"/>
      <c r="RBE302" s="349"/>
      <c r="RBF302" s="350"/>
      <c r="RBG302" s="346"/>
      <c r="RBI302" s="347"/>
      <c r="RBJ302" s="348"/>
      <c r="RBK302" s="349"/>
      <c r="RBL302" s="350"/>
      <c r="RBM302" s="346"/>
      <c r="RBO302" s="347"/>
      <c r="RBP302" s="348"/>
      <c r="RBQ302" s="349"/>
      <c r="RBR302" s="350"/>
      <c r="RBS302" s="346"/>
      <c r="RBU302" s="347"/>
      <c r="RBV302" s="348"/>
      <c r="RBW302" s="349"/>
      <c r="RBX302" s="350"/>
      <c r="RBY302" s="346"/>
      <c r="RCA302" s="347"/>
      <c r="RCB302" s="348"/>
      <c r="RCC302" s="349"/>
      <c r="RCD302" s="350"/>
      <c r="RCE302" s="346"/>
      <c r="RCG302" s="347"/>
      <c r="RCH302" s="348"/>
      <c r="RCI302" s="349"/>
      <c r="RCJ302" s="350"/>
      <c r="RCK302" s="346"/>
      <c r="RCM302" s="347"/>
      <c r="RCN302" s="348"/>
      <c r="RCO302" s="349"/>
      <c r="RCP302" s="350"/>
      <c r="RCQ302" s="346"/>
      <c r="RCS302" s="347"/>
      <c r="RCT302" s="348"/>
      <c r="RCU302" s="349"/>
      <c r="RCV302" s="350"/>
      <c r="RCW302" s="346"/>
      <c r="RCY302" s="347"/>
      <c r="RCZ302" s="348"/>
      <c r="RDA302" s="349"/>
      <c r="RDB302" s="350"/>
      <c r="RDC302" s="346"/>
      <c r="RDE302" s="347"/>
      <c r="RDF302" s="348"/>
      <c r="RDG302" s="349"/>
      <c r="RDH302" s="350"/>
      <c r="RDI302" s="346"/>
      <c r="RDK302" s="347"/>
      <c r="RDL302" s="348"/>
      <c r="RDM302" s="349"/>
      <c r="RDN302" s="350"/>
      <c r="RDO302" s="346"/>
      <c r="RDQ302" s="347"/>
      <c r="RDR302" s="348"/>
      <c r="RDS302" s="349"/>
      <c r="RDT302" s="350"/>
      <c r="RDU302" s="346"/>
      <c r="RDW302" s="347"/>
      <c r="RDX302" s="348"/>
      <c r="RDY302" s="349"/>
      <c r="RDZ302" s="350"/>
      <c r="REA302" s="346"/>
      <c r="REC302" s="347"/>
      <c r="RED302" s="348"/>
      <c r="REE302" s="349"/>
      <c r="REF302" s="350"/>
      <c r="REG302" s="346"/>
      <c r="REI302" s="347"/>
      <c r="REJ302" s="348"/>
      <c r="REK302" s="349"/>
      <c r="REL302" s="350"/>
      <c r="REM302" s="346"/>
      <c r="REO302" s="347"/>
      <c r="REP302" s="348"/>
      <c r="REQ302" s="349"/>
      <c r="RER302" s="350"/>
      <c r="RES302" s="346"/>
      <c r="REU302" s="347"/>
      <c r="REV302" s="348"/>
      <c r="REW302" s="349"/>
      <c r="REX302" s="350"/>
      <c r="REY302" s="346"/>
      <c r="RFA302" s="347"/>
      <c r="RFB302" s="348"/>
      <c r="RFC302" s="349"/>
      <c r="RFD302" s="350"/>
      <c r="RFE302" s="346"/>
      <c r="RFG302" s="347"/>
      <c r="RFH302" s="348"/>
      <c r="RFI302" s="349"/>
      <c r="RFJ302" s="350"/>
      <c r="RFK302" s="346"/>
      <c r="RFM302" s="347"/>
      <c r="RFN302" s="348"/>
      <c r="RFO302" s="349"/>
      <c r="RFP302" s="350"/>
      <c r="RFQ302" s="346"/>
      <c r="RFS302" s="347"/>
      <c r="RFT302" s="348"/>
      <c r="RFU302" s="349"/>
      <c r="RFV302" s="350"/>
      <c r="RFW302" s="346"/>
      <c r="RFY302" s="347"/>
      <c r="RFZ302" s="348"/>
      <c r="RGA302" s="349"/>
      <c r="RGB302" s="350"/>
      <c r="RGC302" s="346"/>
      <c r="RGE302" s="347"/>
      <c r="RGF302" s="348"/>
      <c r="RGG302" s="349"/>
      <c r="RGH302" s="350"/>
      <c r="RGI302" s="346"/>
      <c r="RGK302" s="347"/>
      <c r="RGL302" s="348"/>
      <c r="RGM302" s="349"/>
      <c r="RGN302" s="350"/>
      <c r="RGO302" s="346"/>
      <c r="RGQ302" s="347"/>
      <c r="RGR302" s="348"/>
      <c r="RGS302" s="349"/>
      <c r="RGT302" s="350"/>
      <c r="RGU302" s="346"/>
      <c r="RGW302" s="347"/>
      <c r="RGX302" s="348"/>
      <c r="RGY302" s="349"/>
      <c r="RGZ302" s="350"/>
      <c r="RHA302" s="346"/>
      <c r="RHC302" s="347"/>
      <c r="RHD302" s="348"/>
      <c r="RHE302" s="349"/>
      <c r="RHF302" s="350"/>
      <c r="RHG302" s="346"/>
      <c r="RHI302" s="347"/>
      <c r="RHJ302" s="348"/>
      <c r="RHK302" s="349"/>
      <c r="RHL302" s="350"/>
      <c r="RHM302" s="346"/>
      <c r="RHO302" s="347"/>
      <c r="RHP302" s="348"/>
      <c r="RHQ302" s="349"/>
      <c r="RHR302" s="350"/>
      <c r="RHS302" s="346"/>
      <c r="RHU302" s="347"/>
      <c r="RHV302" s="348"/>
      <c r="RHW302" s="349"/>
      <c r="RHX302" s="350"/>
      <c r="RHY302" s="346"/>
      <c r="RIA302" s="347"/>
      <c r="RIB302" s="348"/>
      <c r="RIC302" s="349"/>
      <c r="RID302" s="350"/>
      <c r="RIE302" s="346"/>
      <c r="RIG302" s="347"/>
      <c r="RIH302" s="348"/>
      <c r="RII302" s="349"/>
      <c r="RIJ302" s="350"/>
      <c r="RIK302" s="346"/>
      <c r="RIM302" s="347"/>
      <c r="RIN302" s="348"/>
      <c r="RIO302" s="349"/>
      <c r="RIP302" s="350"/>
      <c r="RIQ302" s="346"/>
      <c r="RIS302" s="347"/>
      <c r="RIT302" s="348"/>
      <c r="RIU302" s="349"/>
      <c r="RIV302" s="350"/>
      <c r="RIW302" s="346"/>
      <c r="RIY302" s="347"/>
      <c r="RIZ302" s="348"/>
      <c r="RJA302" s="349"/>
      <c r="RJB302" s="350"/>
      <c r="RJC302" s="346"/>
      <c r="RJE302" s="347"/>
      <c r="RJF302" s="348"/>
      <c r="RJG302" s="349"/>
      <c r="RJH302" s="350"/>
      <c r="RJI302" s="346"/>
      <c r="RJK302" s="347"/>
      <c r="RJL302" s="348"/>
      <c r="RJM302" s="349"/>
      <c r="RJN302" s="350"/>
      <c r="RJO302" s="346"/>
      <c r="RJQ302" s="347"/>
      <c r="RJR302" s="348"/>
      <c r="RJS302" s="349"/>
      <c r="RJT302" s="350"/>
      <c r="RJU302" s="346"/>
      <c r="RJW302" s="347"/>
      <c r="RJX302" s="348"/>
      <c r="RJY302" s="349"/>
      <c r="RJZ302" s="350"/>
      <c r="RKA302" s="346"/>
      <c r="RKC302" s="347"/>
      <c r="RKD302" s="348"/>
      <c r="RKE302" s="349"/>
      <c r="RKF302" s="350"/>
      <c r="RKG302" s="346"/>
      <c r="RKI302" s="347"/>
      <c r="RKJ302" s="348"/>
      <c r="RKK302" s="349"/>
      <c r="RKL302" s="350"/>
      <c r="RKM302" s="346"/>
      <c r="RKO302" s="347"/>
      <c r="RKP302" s="348"/>
      <c r="RKQ302" s="349"/>
      <c r="RKR302" s="350"/>
      <c r="RKS302" s="346"/>
      <c r="RKU302" s="347"/>
      <c r="RKV302" s="348"/>
      <c r="RKW302" s="349"/>
      <c r="RKX302" s="350"/>
      <c r="RKY302" s="346"/>
      <c r="RLA302" s="347"/>
      <c r="RLB302" s="348"/>
      <c r="RLC302" s="349"/>
      <c r="RLD302" s="350"/>
      <c r="RLE302" s="346"/>
      <c r="RLG302" s="347"/>
      <c r="RLH302" s="348"/>
      <c r="RLI302" s="349"/>
      <c r="RLJ302" s="350"/>
      <c r="RLK302" s="346"/>
      <c r="RLM302" s="347"/>
      <c r="RLN302" s="348"/>
      <c r="RLO302" s="349"/>
      <c r="RLP302" s="350"/>
      <c r="RLQ302" s="346"/>
      <c r="RLS302" s="347"/>
      <c r="RLT302" s="348"/>
      <c r="RLU302" s="349"/>
      <c r="RLV302" s="350"/>
      <c r="RLW302" s="346"/>
      <c r="RLY302" s="347"/>
      <c r="RLZ302" s="348"/>
      <c r="RMA302" s="349"/>
      <c r="RMB302" s="350"/>
      <c r="RMC302" s="346"/>
      <c r="RME302" s="347"/>
      <c r="RMF302" s="348"/>
      <c r="RMG302" s="349"/>
      <c r="RMH302" s="350"/>
      <c r="RMI302" s="346"/>
      <c r="RMK302" s="347"/>
      <c r="RML302" s="348"/>
      <c r="RMM302" s="349"/>
      <c r="RMN302" s="350"/>
      <c r="RMO302" s="346"/>
      <c r="RMQ302" s="347"/>
      <c r="RMR302" s="348"/>
      <c r="RMS302" s="349"/>
      <c r="RMT302" s="350"/>
      <c r="RMU302" s="346"/>
      <c r="RMW302" s="347"/>
      <c r="RMX302" s="348"/>
      <c r="RMY302" s="349"/>
      <c r="RMZ302" s="350"/>
      <c r="RNA302" s="346"/>
      <c r="RNC302" s="347"/>
      <c r="RND302" s="348"/>
      <c r="RNE302" s="349"/>
      <c r="RNF302" s="350"/>
      <c r="RNG302" s="346"/>
      <c r="RNI302" s="347"/>
      <c r="RNJ302" s="348"/>
      <c r="RNK302" s="349"/>
      <c r="RNL302" s="350"/>
      <c r="RNM302" s="346"/>
      <c r="RNO302" s="347"/>
      <c r="RNP302" s="348"/>
      <c r="RNQ302" s="349"/>
      <c r="RNR302" s="350"/>
      <c r="RNS302" s="346"/>
      <c r="RNU302" s="347"/>
      <c r="RNV302" s="348"/>
      <c r="RNW302" s="349"/>
      <c r="RNX302" s="350"/>
      <c r="RNY302" s="346"/>
      <c r="ROA302" s="347"/>
      <c r="ROB302" s="348"/>
      <c r="ROC302" s="349"/>
      <c r="ROD302" s="350"/>
      <c r="ROE302" s="346"/>
      <c r="ROG302" s="347"/>
      <c r="ROH302" s="348"/>
      <c r="ROI302" s="349"/>
      <c r="ROJ302" s="350"/>
      <c r="ROK302" s="346"/>
      <c r="ROM302" s="347"/>
      <c r="RON302" s="348"/>
      <c r="ROO302" s="349"/>
      <c r="ROP302" s="350"/>
      <c r="ROQ302" s="346"/>
      <c r="ROS302" s="347"/>
      <c r="ROT302" s="348"/>
      <c r="ROU302" s="349"/>
      <c r="ROV302" s="350"/>
      <c r="ROW302" s="346"/>
      <c r="ROY302" s="347"/>
      <c r="ROZ302" s="348"/>
      <c r="RPA302" s="349"/>
      <c r="RPB302" s="350"/>
      <c r="RPC302" s="346"/>
      <c r="RPE302" s="347"/>
      <c r="RPF302" s="348"/>
      <c r="RPG302" s="349"/>
      <c r="RPH302" s="350"/>
      <c r="RPI302" s="346"/>
      <c r="RPK302" s="347"/>
      <c r="RPL302" s="348"/>
      <c r="RPM302" s="349"/>
      <c r="RPN302" s="350"/>
      <c r="RPO302" s="346"/>
      <c r="RPQ302" s="347"/>
      <c r="RPR302" s="348"/>
      <c r="RPS302" s="349"/>
      <c r="RPT302" s="350"/>
      <c r="RPU302" s="346"/>
      <c r="RPW302" s="347"/>
      <c r="RPX302" s="348"/>
      <c r="RPY302" s="349"/>
      <c r="RPZ302" s="350"/>
      <c r="RQA302" s="346"/>
      <c r="RQC302" s="347"/>
      <c r="RQD302" s="348"/>
      <c r="RQE302" s="349"/>
      <c r="RQF302" s="350"/>
      <c r="RQG302" s="346"/>
      <c r="RQI302" s="347"/>
      <c r="RQJ302" s="348"/>
      <c r="RQK302" s="349"/>
      <c r="RQL302" s="350"/>
      <c r="RQM302" s="346"/>
      <c r="RQO302" s="347"/>
      <c r="RQP302" s="348"/>
      <c r="RQQ302" s="349"/>
      <c r="RQR302" s="350"/>
      <c r="RQS302" s="346"/>
      <c r="RQU302" s="347"/>
      <c r="RQV302" s="348"/>
      <c r="RQW302" s="349"/>
      <c r="RQX302" s="350"/>
      <c r="RQY302" s="346"/>
      <c r="RRA302" s="347"/>
      <c r="RRB302" s="348"/>
      <c r="RRC302" s="349"/>
      <c r="RRD302" s="350"/>
      <c r="RRE302" s="346"/>
      <c r="RRG302" s="347"/>
      <c r="RRH302" s="348"/>
      <c r="RRI302" s="349"/>
      <c r="RRJ302" s="350"/>
      <c r="RRK302" s="346"/>
      <c r="RRM302" s="347"/>
      <c r="RRN302" s="348"/>
      <c r="RRO302" s="349"/>
      <c r="RRP302" s="350"/>
      <c r="RRQ302" s="346"/>
      <c r="RRS302" s="347"/>
      <c r="RRT302" s="348"/>
      <c r="RRU302" s="349"/>
      <c r="RRV302" s="350"/>
      <c r="RRW302" s="346"/>
      <c r="RRY302" s="347"/>
      <c r="RRZ302" s="348"/>
      <c r="RSA302" s="349"/>
      <c r="RSB302" s="350"/>
      <c r="RSC302" s="346"/>
      <c r="RSE302" s="347"/>
      <c r="RSF302" s="348"/>
      <c r="RSG302" s="349"/>
      <c r="RSH302" s="350"/>
      <c r="RSI302" s="346"/>
      <c r="RSK302" s="347"/>
      <c r="RSL302" s="348"/>
      <c r="RSM302" s="349"/>
      <c r="RSN302" s="350"/>
      <c r="RSO302" s="346"/>
      <c r="RSQ302" s="347"/>
      <c r="RSR302" s="348"/>
      <c r="RSS302" s="349"/>
      <c r="RST302" s="350"/>
      <c r="RSU302" s="346"/>
      <c r="RSW302" s="347"/>
      <c r="RSX302" s="348"/>
      <c r="RSY302" s="349"/>
      <c r="RSZ302" s="350"/>
      <c r="RTA302" s="346"/>
      <c r="RTC302" s="347"/>
      <c r="RTD302" s="348"/>
      <c r="RTE302" s="349"/>
      <c r="RTF302" s="350"/>
      <c r="RTG302" s="346"/>
      <c r="RTI302" s="347"/>
      <c r="RTJ302" s="348"/>
      <c r="RTK302" s="349"/>
      <c r="RTL302" s="350"/>
      <c r="RTM302" s="346"/>
      <c r="RTO302" s="347"/>
      <c r="RTP302" s="348"/>
      <c r="RTQ302" s="349"/>
      <c r="RTR302" s="350"/>
      <c r="RTS302" s="346"/>
      <c r="RTU302" s="347"/>
      <c r="RTV302" s="348"/>
      <c r="RTW302" s="349"/>
      <c r="RTX302" s="350"/>
      <c r="RTY302" s="346"/>
      <c r="RUA302" s="347"/>
      <c r="RUB302" s="348"/>
      <c r="RUC302" s="349"/>
      <c r="RUD302" s="350"/>
      <c r="RUE302" s="346"/>
      <c r="RUG302" s="347"/>
      <c r="RUH302" s="348"/>
      <c r="RUI302" s="349"/>
      <c r="RUJ302" s="350"/>
      <c r="RUK302" s="346"/>
      <c r="RUM302" s="347"/>
      <c r="RUN302" s="348"/>
      <c r="RUO302" s="349"/>
      <c r="RUP302" s="350"/>
      <c r="RUQ302" s="346"/>
      <c r="RUS302" s="347"/>
      <c r="RUT302" s="348"/>
      <c r="RUU302" s="349"/>
      <c r="RUV302" s="350"/>
      <c r="RUW302" s="346"/>
      <c r="RUY302" s="347"/>
      <c r="RUZ302" s="348"/>
      <c r="RVA302" s="349"/>
      <c r="RVB302" s="350"/>
      <c r="RVC302" s="346"/>
      <c r="RVE302" s="347"/>
      <c r="RVF302" s="348"/>
      <c r="RVG302" s="349"/>
      <c r="RVH302" s="350"/>
      <c r="RVI302" s="346"/>
      <c r="RVK302" s="347"/>
      <c r="RVL302" s="348"/>
      <c r="RVM302" s="349"/>
      <c r="RVN302" s="350"/>
      <c r="RVO302" s="346"/>
      <c r="RVQ302" s="347"/>
      <c r="RVR302" s="348"/>
      <c r="RVS302" s="349"/>
      <c r="RVT302" s="350"/>
      <c r="RVU302" s="346"/>
      <c r="RVW302" s="347"/>
      <c r="RVX302" s="348"/>
      <c r="RVY302" s="349"/>
      <c r="RVZ302" s="350"/>
      <c r="RWA302" s="346"/>
      <c r="RWC302" s="347"/>
      <c r="RWD302" s="348"/>
      <c r="RWE302" s="349"/>
      <c r="RWF302" s="350"/>
      <c r="RWG302" s="346"/>
      <c r="RWI302" s="347"/>
      <c r="RWJ302" s="348"/>
      <c r="RWK302" s="349"/>
      <c r="RWL302" s="350"/>
      <c r="RWM302" s="346"/>
      <c r="RWO302" s="347"/>
      <c r="RWP302" s="348"/>
      <c r="RWQ302" s="349"/>
      <c r="RWR302" s="350"/>
      <c r="RWS302" s="346"/>
      <c r="RWU302" s="347"/>
      <c r="RWV302" s="348"/>
      <c r="RWW302" s="349"/>
      <c r="RWX302" s="350"/>
      <c r="RWY302" s="346"/>
      <c r="RXA302" s="347"/>
      <c r="RXB302" s="348"/>
      <c r="RXC302" s="349"/>
      <c r="RXD302" s="350"/>
      <c r="RXE302" s="346"/>
      <c r="RXG302" s="347"/>
      <c r="RXH302" s="348"/>
      <c r="RXI302" s="349"/>
      <c r="RXJ302" s="350"/>
      <c r="RXK302" s="346"/>
      <c r="RXM302" s="347"/>
      <c r="RXN302" s="348"/>
      <c r="RXO302" s="349"/>
      <c r="RXP302" s="350"/>
      <c r="RXQ302" s="346"/>
      <c r="RXS302" s="347"/>
      <c r="RXT302" s="348"/>
      <c r="RXU302" s="349"/>
      <c r="RXV302" s="350"/>
      <c r="RXW302" s="346"/>
      <c r="RXY302" s="347"/>
      <c r="RXZ302" s="348"/>
      <c r="RYA302" s="349"/>
      <c r="RYB302" s="350"/>
      <c r="RYC302" s="346"/>
      <c r="RYE302" s="347"/>
      <c r="RYF302" s="348"/>
      <c r="RYG302" s="349"/>
      <c r="RYH302" s="350"/>
      <c r="RYI302" s="346"/>
      <c r="RYK302" s="347"/>
      <c r="RYL302" s="348"/>
      <c r="RYM302" s="349"/>
      <c r="RYN302" s="350"/>
      <c r="RYO302" s="346"/>
      <c r="RYQ302" s="347"/>
      <c r="RYR302" s="348"/>
      <c r="RYS302" s="349"/>
      <c r="RYT302" s="350"/>
      <c r="RYU302" s="346"/>
      <c r="RYW302" s="347"/>
      <c r="RYX302" s="348"/>
      <c r="RYY302" s="349"/>
      <c r="RYZ302" s="350"/>
      <c r="RZA302" s="346"/>
      <c r="RZC302" s="347"/>
      <c r="RZD302" s="348"/>
      <c r="RZE302" s="349"/>
      <c r="RZF302" s="350"/>
      <c r="RZG302" s="346"/>
      <c r="RZI302" s="347"/>
      <c r="RZJ302" s="348"/>
      <c r="RZK302" s="349"/>
      <c r="RZL302" s="350"/>
      <c r="RZM302" s="346"/>
      <c r="RZO302" s="347"/>
      <c r="RZP302" s="348"/>
      <c r="RZQ302" s="349"/>
      <c r="RZR302" s="350"/>
      <c r="RZS302" s="346"/>
      <c r="RZU302" s="347"/>
      <c r="RZV302" s="348"/>
      <c r="RZW302" s="349"/>
      <c r="RZX302" s="350"/>
      <c r="RZY302" s="346"/>
      <c r="SAA302" s="347"/>
      <c r="SAB302" s="348"/>
      <c r="SAC302" s="349"/>
      <c r="SAD302" s="350"/>
      <c r="SAE302" s="346"/>
      <c r="SAG302" s="347"/>
      <c r="SAH302" s="348"/>
      <c r="SAI302" s="349"/>
      <c r="SAJ302" s="350"/>
      <c r="SAK302" s="346"/>
      <c r="SAM302" s="347"/>
      <c r="SAN302" s="348"/>
      <c r="SAO302" s="349"/>
      <c r="SAP302" s="350"/>
      <c r="SAQ302" s="346"/>
      <c r="SAS302" s="347"/>
      <c r="SAT302" s="348"/>
      <c r="SAU302" s="349"/>
      <c r="SAV302" s="350"/>
      <c r="SAW302" s="346"/>
      <c r="SAY302" s="347"/>
      <c r="SAZ302" s="348"/>
      <c r="SBA302" s="349"/>
      <c r="SBB302" s="350"/>
      <c r="SBC302" s="346"/>
      <c r="SBE302" s="347"/>
      <c r="SBF302" s="348"/>
      <c r="SBG302" s="349"/>
      <c r="SBH302" s="350"/>
      <c r="SBI302" s="346"/>
      <c r="SBK302" s="347"/>
      <c r="SBL302" s="348"/>
      <c r="SBM302" s="349"/>
      <c r="SBN302" s="350"/>
      <c r="SBO302" s="346"/>
      <c r="SBQ302" s="347"/>
      <c r="SBR302" s="348"/>
      <c r="SBS302" s="349"/>
      <c r="SBT302" s="350"/>
      <c r="SBU302" s="346"/>
      <c r="SBW302" s="347"/>
      <c r="SBX302" s="348"/>
      <c r="SBY302" s="349"/>
      <c r="SBZ302" s="350"/>
      <c r="SCA302" s="346"/>
      <c r="SCC302" s="347"/>
      <c r="SCD302" s="348"/>
      <c r="SCE302" s="349"/>
      <c r="SCF302" s="350"/>
      <c r="SCG302" s="346"/>
      <c r="SCI302" s="347"/>
      <c r="SCJ302" s="348"/>
      <c r="SCK302" s="349"/>
      <c r="SCL302" s="350"/>
      <c r="SCM302" s="346"/>
      <c r="SCO302" s="347"/>
      <c r="SCP302" s="348"/>
      <c r="SCQ302" s="349"/>
      <c r="SCR302" s="350"/>
      <c r="SCS302" s="346"/>
      <c r="SCU302" s="347"/>
      <c r="SCV302" s="348"/>
      <c r="SCW302" s="349"/>
      <c r="SCX302" s="350"/>
      <c r="SCY302" s="346"/>
      <c r="SDA302" s="347"/>
      <c r="SDB302" s="348"/>
      <c r="SDC302" s="349"/>
      <c r="SDD302" s="350"/>
      <c r="SDE302" s="346"/>
      <c r="SDG302" s="347"/>
      <c r="SDH302" s="348"/>
      <c r="SDI302" s="349"/>
      <c r="SDJ302" s="350"/>
      <c r="SDK302" s="346"/>
      <c r="SDM302" s="347"/>
      <c r="SDN302" s="348"/>
      <c r="SDO302" s="349"/>
      <c r="SDP302" s="350"/>
      <c r="SDQ302" s="346"/>
      <c r="SDS302" s="347"/>
      <c r="SDT302" s="348"/>
      <c r="SDU302" s="349"/>
      <c r="SDV302" s="350"/>
      <c r="SDW302" s="346"/>
      <c r="SDY302" s="347"/>
      <c r="SDZ302" s="348"/>
      <c r="SEA302" s="349"/>
      <c r="SEB302" s="350"/>
      <c r="SEC302" s="346"/>
      <c r="SEE302" s="347"/>
      <c r="SEF302" s="348"/>
      <c r="SEG302" s="349"/>
      <c r="SEH302" s="350"/>
      <c r="SEI302" s="346"/>
      <c r="SEK302" s="347"/>
      <c r="SEL302" s="348"/>
      <c r="SEM302" s="349"/>
      <c r="SEN302" s="350"/>
      <c r="SEO302" s="346"/>
      <c r="SEQ302" s="347"/>
      <c r="SER302" s="348"/>
      <c r="SES302" s="349"/>
      <c r="SET302" s="350"/>
      <c r="SEU302" s="346"/>
      <c r="SEW302" s="347"/>
      <c r="SEX302" s="348"/>
      <c r="SEY302" s="349"/>
      <c r="SEZ302" s="350"/>
      <c r="SFA302" s="346"/>
      <c r="SFC302" s="347"/>
      <c r="SFD302" s="348"/>
      <c r="SFE302" s="349"/>
      <c r="SFF302" s="350"/>
      <c r="SFG302" s="346"/>
      <c r="SFI302" s="347"/>
      <c r="SFJ302" s="348"/>
      <c r="SFK302" s="349"/>
      <c r="SFL302" s="350"/>
      <c r="SFM302" s="346"/>
      <c r="SFO302" s="347"/>
      <c r="SFP302" s="348"/>
      <c r="SFQ302" s="349"/>
      <c r="SFR302" s="350"/>
      <c r="SFS302" s="346"/>
      <c r="SFU302" s="347"/>
      <c r="SFV302" s="348"/>
      <c r="SFW302" s="349"/>
      <c r="SFX302" s="350"/>
      <c r="SFY302" s="346"/>
      <c r="SGA302" s="347"/>
      <c r="SGB302" s="348"/>
      <c r="SGC302" s="349"/>
      <c r="SGD302" s="350"/>
      <c r="SGE302" s="346"/>
      <c r="SGG302" s="347"/>
      <c r="SGH302" s="348"/>
      <c r="SGI302" s="349"/>
      <c r="SGJ302" s="350"/>
      <c r="SGK302" s="346"/>
      <c r="SGM302" s="347"/>
      <c r="SGN302" s="348"/>
      <c r="SGO302" s="349"/>
      <c r="SGP302" s="350"/>
      <c r="SGQ302" s="346"/>
      <c r="SGS302" s="347"/>
      <c r="SGT302" s="348"/>
      <c r="SGU302" s="349"/>
      <c r="SGV302" s="350"/>
      <c r="SGW302" s="346"/>
      <c r="SGY302" s="347"/>
      <c r="SGZ302" s="348"/>
      <c r="SHA302" s="349"/>
      <c r="SHB302" s="350"/>
      <c r="SHC302" s="346"/>
      <c r="SHE302" s="347"/>
      <c r="SHF302" s="348"/>
      <c r="SHG302" s="349"/>
      <c r="SHH302" s="350"/>
      <c r="SHI302" s="346"/>
      <c r="SHK302" s="347"/>
      <c r="SHL302" s="348"/>
      <c r="SHM302" s="349"/>
      <c r="SHN302" s="350"/>
      <c r="SHO302" s="346"/>
      <c r="SHQ302" s="347"/>
      <c r="SHR302" s="348"/>
      <c r="SHS302" s="349"/>
      <c r="SHT302" s="350"/>
      <c r="SHU302" s="346"/>
      <c r="SHW302" s="347"/>
      <c r="SHX302" s="348"/>
      <c r="SHY302" s="349"/>
      <c r="SHZ302" s="350"/>
      <c r="SIA302" s="346"/>
      <c r="SIC302" s="347"/>
      <c r="SID302" s="348"/>
      <c r="SIE302" s="349"/>
      <c r="SIF302" s="350"/>
      <c r="SIG302" s="346"/>
      <c r="SII302" s="347"/>
      <c r="SIJ302" s="348"/>
      <c r="SIK302" s="349"/>
      <c r="SIL302" s="350"/>
      <c r="SIM302" s="346"/>
      <c r="SIO302" s="347"/>
      <c r="SIP302" s="348"/>
      <c r="SIQ302" s="349"/>
      <c r="SIR302" s="350"/>
      <c r="SIS302" s="346"/>
      <c r="SIU302" s="347"/>
      <c r="SIV302" s="348"/>
      <c r="SIW302" s="349"/>
      <c r="SIX302" s="350"/>
      <c r="SIY302" s="346"/>
      <c r="SJA302" s="347"/>
      <c r="SJB302" s="348"/>
      <c r="SJC302" s="349"/>
      <c r="SJD302" s="350"/>
      <c r="SJE302" s="346"/>
      <c r="SJG302" s="347"/>
      <c r="SJH302" s="348"/>
      <c r="SJI302" s="349"/>
      <c r="SJJ302" s="350"/>
      <c r="SJK302" s="346"/>
      <c r="SJM302" s="347"/>
      <c r="SJN302" s="348"/>
      <c r="SJO302" s="349"/>
      <c r="SJP302" s="350"/>
      <c r="SJQ302" s="346"/>
      <c r="SJS302" s="347"/>
      <c r="SJT302" s="348"/>
      <c r="SJU302" s="349"/>
      <c r="SJV302" s="350"/>
      <c r="SJW302" s="346"/>
      <c r="SJY302" s="347"/>
      <c r="SJZ302" s="348"/>
      <c r="SKA302" s="349"/>
      <c r="SKB302" s="350"/>
      <c r="SKC302" s="346"/>
      <c r="SKE302" s="347"/>
      <c r="SKF302" s="348"/>
      <c r="SKG302" s="349"/>
      <c r="SKH302" s="350"/>
      <c r="SKI302" s="346"/>
      <c r="SKK302" s="347"/>
      <c r="SKL302" s="348"/>
      <c r="SKM302" s="349"/>
      <c r="SKN302" s="350"/>
      <c r="SKO302" s="346"/>
      <c r="SKQ302" s="347"/>
      <c r="SKR302" s="348"/>
      <c r="SKS302" s="349"/>
      <c r="SKT302" s="350"/>
      <c r="SKU302" s="346"/>
      <c r="SKW302" s="347"/>
      <c r="SKX302" s="348"/>
      <c r="SKY302" s="349"/>
      <c r="SKZ302" s="350"/>
      <c r="SLA302" s="346"/>
      <c r="SLC302" s="347"/>
      <c r="SLD302" s="348"/>
      <c r="SLE302" s="349"/>
      <c r="SLF302" s="350"/>
      <c r="SLG302" s="346"/>
      <c r="SLI302" s="347"/>
      <c r="SLJ302" s="348"/>
      <c r="SLK302" s="349"/>
      <c r="SLL302" s="350"/>
      <c r="SLM302" s="346"/>
      <c r="SLO302" s="347"/>
      <c r="SLP302" s="348"/>
      <c r="SLQ302" s="349"/>
      <c r="SLR302" s="350"/>
      <c r="SLS302" s="346"/>
      <c r="SLU302" s="347"/>
      <c r="SLV302" s="348"/>
      <c r="SLW302" s="349"/>
      <c r="SLX302" s="350"/>
      <c r="SLY302" s="346"/>
      <c r="SMA302" s="347"/>
      <c r="SMB302" s="348"/>
      <c r="SMC302" s="349"/>
      <c r="SMD302" s="350"/>
      <c r="SME302" s="346"/>
      <c r="SMG302" s="347"/>
      <c r="SMH302" s="348"/>
      <c r="SMI302" s="349"/>
      <c r="SMJ302" s="350"/>
      <c r="SMK302" s="346"/>
      <c r="SMM302" s="347"/>
      <c r="SMN302" s="348"/>
      <c r="SMO302" s="349"/>
      <c r="SMP302" s="350"/>
      <c r="SMQ302" s="346"/>
      <c r="SMS302" s="347"/>
      <c r="SMT302" s="348"/>
      <c r="SMU302" s="349"/>
      <c r="SMV302" s="350"/>
      <c r="SMW302" s="346"/>
      <c r="SMY302" s="347"/>
      <c r="SMZ302" s="348"/>
      <c r="SNA302" s="349"/>
      <c r="SNB302" s="350"/>
      <c r="SNC302" s="346"/>
      <c r="SNE302" s="347"/>
      <c r="SNF302" s="348"/>
      <c r="SNG302" s="349"/>
      <c r="SNH302" s="350"/>
      <c r="SNI302" s="346"/>
      <c r="SNK302" s="347"/>
      <c r="SNL302" s="348"/>
      <c r="SNM302" s="349"/>
      <c r="SNN302" s="350"/>
      <c r="SNO302" s="346"/>
      <c r="SNQ302" s="347"/>
      <c r="SNR302" s="348"/>
      <c r="SNS302" s="349"/>
      <c r="SNT302" s="350"/>
      <c r="SNU302" s="346"/>
      <c r="SNW302" s="347"/>
      <c r="SNX302" s="348"/>
      <c r="SNY302" s="349"/>
      <c r="SNZ302" s="350"/>
      <c r="SOA302" s="346"/>
      <c r="SOC302" s="347"/>
      <c r="SOD302" s="348"/>
      <c r="SOE302" s="349"/>
      <c r="SOF302" s="350"/>
      <c r="SOG302" s="346"/>
      <c r="SOI302" s="347"/>
      <c r="SOJ302" s="348"/>
      <c r="SOK302" s="349"/>
      <c r="SOL302" s="350"/>
      <c r="SOM302" s="346"/>
      <c r="SOO302" s="347"/>
      <c r="SOP302" s="348"/>
      <c r="SOQ302" s="349"/>
      <c r="SOR302" s="350"/>
      <c r="SOS302" s="346"/>
      <c r="SOU302" s="347"/>
      <c r="SOV302" s="348"/>
      <c r="SOW302" s="349"/>
      <c r="SOX302" s="350"/>
      <c r="SOY302" s="346"/>
      <c r="SPA302" s="347"/>
      <c r="SPB302" s="348"/>
      <c r="SPC302" s="349"/>
      <c r="SPD302" s="350"/>
      <c r="SPE302" s="346"/>
      <c r="SPG302" s="347"/>
      <c r="SPH302" s="348"/>
      <c r="SPI302" s="349"/>
      <c r="SPJ302" s="350"/>
      <c r="SPK302" s="346"/>
      <c r="SPM302" s="347"/>
      <c r="SPN302" s="348"/>
      <c r="SPO302" s="349"/>
      <c r="SPP302" s="350"/>
      <c r="SPQ302" s="346"/>
      <c r="SPS302" s="347"/>
      <c r="SPT302" s="348"/>
      <c r="SPU302" s="349"/>
      <c r="SPV302" s="350"/>
      <c r="SPW302" s="346"/>
      <c r="SPY302" s="347"/>
      <c r="SPZ302" s="348"/>
      <c r="SQA302" s="349"/>
      <c r="SQB302" s="350"/>
      <c r="SQC302" s="346"/>
      <c r="SQE302" s="347"/>
      <c r="SQF302" s="348"/>
      <c r="SQG302" s="349"/>
      <c r="SQH302" s="350"/>
      <c r="SQI302" s="346"/>
      <c r="SQK302" s="347"/>
      <c r="SQL302" s="348"/>
      <c r="SQM302" s="349"/>
      <c r="SQN302" s="350"/>
      <c r="SQO302" s="346"/>
      <c r="SQQ302" s="347"/>
      <c r="SQR302" s="348"/>
      <c r="SQS302" s="349"/>
      <c r="SQT302" s="350"/>
      <c r="SQU302" s="346"/>
      <c r="SQW302" s="347"/>
      <c r="SQX302" s="348"/>
      <c r="SQY302" s="349"/>
      <c r="SQZ302" s="350"/>
      <c r="SRA302" s="346"/>
      <c r="SRC302" s="347"/>
      <c r="SRD302" s="348"/>
      <c r="SRE302" s="349"/>
      <c r="SRF302" s="350"/>
      <c r="SRG302" s="346"/>
      <c r="SRI302" s="347"/>
      <c r="SRJ302" s="348"/>
      <c r="SRK302" s="349"/>
      <c r="SRL302" s="350"/>
      <c r="SRM302" s="346"/>
      <c r="SRO302" s="347"/>
      <c r="SRP302" s="348"/>
      <c r="SRQ302" s="349"/>
      <c r="SRR302" s="350"/>
      <c r="SRS302" s="346"/>
      <c r="SRU302" s="347"/>
      <c r="SRV302" s="348"/>
      <c r="SRW302" s="349"/>
      <c r="SRX302" s="350"/>
      <c r="SRY302" s="346"/>
      <c r="SSA302" s="347"/>
      <c r="SSB302" s="348"/>
      <c r="SSC302" s="349"/>
      <c r="SSD302" s="350"/>
      <c r="SSE302" s="346"/>
      <c r="SSG302" s="347"/>
      <c r="SSH302" s="348"/>
      <c r="SSI302" s="349"/>
      <c r="SSJ302" s="350"/>
      <c r="SSK302" s="346"/>
      <c r="SSM302" s="347"/>
      <c r="SSN302" s="348"/>
      <c r="SSO302" s="349"/>
      <c r="SSP302" s="350"/>
      <c r="SSQ302" s="346"/>
      <c r="SSS302" s="347"/>
      <c r="SST302" s="348"/>
      <c r="SSU302" s="349"/>
      <c r="SSV302" s="350"/>
      <c r="SSW302" s="346"/>
      <c r="SSY302" s="347"/>
      <c r="SSZ302" s="348"/>
      <c r="STA302" s="349"/>
      <c r="STB302" s="350"/>
      <c r="STC302" s="346"/>
      <c r="STE302" s="347"/>
      <c r="STF302" s="348"/>
      <c r="STG302" s="349"/>
      <c r="STH302" s="350"/>
      <c r="STI302" s="346"/>
      <c r="STK302" s="347"/>
      <c r="STL302" s="348"/>
      <c r="STM302" s="349"/>
      <c r="STN302" s="350"/>
      <c r="STO302" s="346"/>
      <c r="STQ302" s="347"/>
      <c r="STR302" s="348"/>
      <c r="STS302" s="349"/>
      <c r="STT302" s="350"/>
      <c r="STU302" s="346"/>
      <c r="STW302" s="347"/>
      <c r="STX302" s="348"/>
      <c r="STY302" s="349"/>
      <c r="STZ302" s="350"/>
      <c r="SUA302" s="346"/>
      <c r="SUC302" s="347"/>
      <c r="SUD302" s="348"/>
      <c r="SUE302" s="349"/>
      <c r="SUF302" s="350"/>
      <c r="SUG302" s="346"/>
      <c r="SUI302" s="347"/>
      <c r="SUJ302" s="348"/>
      <c r="SUK302" s="349"/>
      <c r="SUL302" s="350"/>
      <c r="SUM302" s="346"/>
      <c r="SUO302" s="347"/>
      <c r="SUP302" s="348"/>
      <c r="SUQ302" s="349"/>
      <c r="SUR302" s="350"/>
      <c r="SUS302" s="346"/>
      <c r="SUU302" s="347"/>
      <c r="SUV302" s="348"/>
      <c r="SUW302" s="349"/>
      <c r="SUX302" s="350"/>
      <c r="SUY302" s="346"/>
      <c r="SVA302" s="347"/>
      <c r="SVB302" s="348"/>
      <c r="SVC302" s="349"/>
      <c r="SVD302" s="350"/>
      <c r="SVE302" s="346"/>
      <c r="SVG302" s="347"/>
      <c r="SVH302" s="348"/>
      <c r="SVI302" s="349"/>
      <c r="SVJ302" s="350"/>
      <c r="SVK302" s="346"/>
      <c r="SVM302" s="347"/>
      <c r="SVN302" s="348"/>
      <c r="SVO302" s="349"/>
      <c r="SVP302" s="350"/>
      <c r="SVQ302" s="346"/>
      <c r="SVS302" s="347"/>
      <c r="SVT302" s="348"/>
      <c r="SVU302" s="349"/>
      <c r="SVV302" s="350"/>
      <c r="SVW302" s="346"/>
      <c r="SVY302" s="347"/>
      <c r="SVZ302" s="348"/>
      <c r="SWA302" s="349"/>
      <c r="SWB302" s="350"/>
      <c r="SWC302" s="346"/>
      <c r="SWE302" s="347"/>
      <c r="SWF302" s="348"/>
      <c r="SWG302" s="349"/>
      <c r="SWH302" s="350"/>
      <c r="SWI302" s="346"/>
      <c r="SWK302" s="347"/>
      <c r="SWL302" s="348"/>
      <c r="SWM302" s="349"/>
      <c r="SWN302" s="350"/>
      <c r="SWO302" s="346"/>
      <c r="SWQ302" s="347"/>
      <c r="SWR302" s="348"/>
      <c r="SWS302" s="349"/>
      <c r="SWT302" s="350"/>
      <c r="SWU302" s="346"/>
      <c r="SWW302" s="347"/>
      <c r="SWX302" s="348"/>
      <c r="SWY302" s="349"/>
      <c r="SWZ302" s="350"/>
      <c r="SXA302" s="346"/>
      <c r="SXC302" s="347"/>
      <c r="SXD302" s="348"/>
      <c r="SXE302" s="349"/>
      <c r="SXF302" s="350"/>
      <c r="SXG302" s="346"/>
      <c r="SXI302" s="347"/>
      <c r="SXJ302" s="348"/>
      <c r="SXK302" s="349"/>
      <c r="SXL302" s="350"/>
      <c r="SXM302" s="346"/>
      <c r="SXO302" s="347"/>
      <c r="SXP302" s="348"/>
      <c r="SXQ302" s="349"/>
      <c r="SXR302" s="350"/>
      <c r="SXS302" s="346"/>
      <c r="SXU302" s="347"/>
      <c r="SXV302" s="348"/>
      <c r="SXW302" s="349"/>
      <c r="SXX302" s="350"/>
      <c r="SXY302" s="346"/>
      <c r="SYA302" s="347"/>
      <c r="SYB302" s="348"/>
      <c r="SYC302" s="349"/>
      <c r="SYD302" s="350"/>
      <c r="SYE302" s="346"/>
      <c r="SYG302" s="347"/>
      <c r="SYH302" s="348"/>
      <c r="SYI302" s="349"/>
      <c r="SYJ302" s="350"/>
      <c r="SYK302" s="346"/>
      <c r="SYM302" s="347"/>
      <c r="SYN302" s="348"/>
      <c r="SYO302" s="349"/>
      <c r="SYP302" s="350"/>
      <c r="SYQ302" s="346"/>
      <c r="SYS302" s="347"/>
      <c r="SYT302" s="348"/>
      <c r="SYU302" s="349"/>
      <c r="SYV302" s="350"/>
      <c r="SYW302" s="346"/>
      <c r="SYY302" s="347"/>
      <c r="SYZ302" s="348"/>
      <c r="SZA302" s="349"/>
      <c r="SZB302" s="350"/>
      <c r="SZC302" s="346"/>
      <c r="SZE302" s="347"/>
      <c r="SZF302" s="348"/>
      <c r="SZG302" s="349"/>
      <c r="SZH302" s="350"/>
      <c r="SZI302" s="346"/>
      <c r="SZK302" s="347"/>
      <c r="SZL302" s="348"/>
      <c r="SZM302" s="349"/>
      <c r="SZN302" s="350"/>
      <c r="SZO302" s="346"/>
      <c r="SZQ302" s="347"/>
      <c r="SZR302" s="348"/>
      <c r="SZS302" s="349"/>
      <c r="SZT302" s="350"/>
      <c r="SZU302" s="346"/>
      <c r="SZW302" s="347"/>
      <c r="SZX302" s="348"/>
      <c r="SZY302" s="349"/>
      <c r="SZZ302" s="350"/>
      <c r="TAA302" s="346"/>
      <c r="TAC302" s="347"/>
      <c r="TAD302" s="348"/>
      <c r="TAE302" s="349"/>
      <c r="TAF302" s="350"/>
      <c r="TAG302" s="346"/>
      <c r="TAI302" s="347"/>
      <c r="TAJ302" s="348"/>
      <c r="TAK302" s="349"/>
      <c r="TAL302" s="350"/>
      <c r="TAM302" s="346"/>
      <c r="TAO302" s="347"/>
      <c r="TAP302" s="348"/>
      <c r="TAQ302" s="349"/>
      <c r="TAR302" s="350"/>
      <c r="TAS302" s="346"/>
      <c r="TAU302" s="347"/>
      <c r="TAV302" s="348"/>
      <c r="TAW302" s="349"/>
      <c r="TAX302" s="350"/>
      <c r="TAY302" s="346"/>
      <c r="TBA302" s="347"/>
      <c r="TBB302" s="348"/>
      <c r="TBC302" s="349"/>
      <c r="TBD302" s="350"/>
      <c r="TBE302" s="346"/>
      <c r="TBG302" s="347"/>
      <c r="TBH302" s="348"/>
      <c r="TBI302" s="349"/>
      <c r="TBJ302" s="350"/>
      <c r="TBK302" s="346"/>
      <c r="TBM302" s="347"/>
      <c r="TBN302" s="348"/>
      <c r="TBO302" s="349"/>
      <c r="TBP302" s="350"/>
      <c r="TBQ302" s="346"/>
      <c r="TBS302" s="347"/>
      <c r="TBT302" s="348"/>
      <c r="TBU302" s="349"/>
      <c r="TBV302" s="350"/>
      <c r="TBW302" s="346"/>
      <c r="TBY302" s="347"/>
      <c r="TBZ302" s="348"/>
      <c r="TCA302" s="349"/>
      <c r="TCB302" s="350"/>
      <c r="TCC302" s="346"/>
      <c r="TCE302" s="347"/>
      <c r="TCF302" s="348"/>
      <c r="TCG302" s="349"/>
      <c r="TCH302" s="350"/>
      <c r="TCI302" s="346"/>
      <c r="TCK302" s="347"/>
      <c r="TCL302" s="348"/>
      <c r="TCM302" s="349"/>
      <c r="TCN302" s="350"/>
      <c r="TCO302" s="346"/>
      <c r="TCQ302" s="347"/>
      <c r="TCR302" s="348"/>
      <c r="TCS302" s="349"/>
      <c r="TCT302" s="350"/>
      <c r="TCU302" s="346"/>
      <c r="TCW302" s="347"/>
      <c r="TCX302" s="348"/>
      <c r="TCY302" s="349"/>
      <c r="TCZ302" s="350"/>
      <c r="TDA302" s="346"/>
      <c r="TDC302" s="347"/>
      <c r="TDD302" s="348"/>
      <c r="TDE302" s="349"/>
      <c r="TDF302" s="350"/>
      <c r="TDG302" s="346"/>
      <c r="TDI302" s="347"/>
      <c r="TDJ302" s="348"/>
      <c r="TDK302" s="349"/>
      <c r="TDL302" s="350"/>
      <c r="TDM302" s="346"/>
      <c r="TDO302" s="347"/>
      <c r="TDP302" s="348"/>
      <c r="TDQ302" s="349"/>
      <c r="TDR302" s="350"/>
      <c r="TDS302" s="346"/>
      <c r="TDU302" s="347"/>
      <c r="TDV302" s="348"/>
      <c r="TDW302" s="349"/>
      <c r="TDX302" s="350"/>
      <c r="TDY302" s="346"/>
      <c r="TEA302" s="347"/>
      <c r="TEB302" s="348"/>
      <c r="TEC302" s="349"/>
      <c r="TED302" s="350"/>
      <c r="TEE302" s="346"/>
      <c r="TEG302" s="347"/>
      <c r="TEH302" s="348"/>
      <c r="TEI302" s="349"/>
      <c r="TEJ302" s="350"/>
      <c r="TEK302" s="346"/>
      <c r="TEM302" s="347"/>
      <c r="TEN302" s="348"/>
      <c r="TEO302" s="349"/>
      <c r="TEP302" s="350"/>
      <c r="TEQ302" s="346"/>
      <c r="TES302" s="347"/>
      <c r="TET302" s="348"/>
      <c r="TEU302" s="349"/>
      <c r="TEV302" s="350"/>
      <c r="TEW302" s="346"/>
      <c r="TEY302" s="347"/>
      <c r="TEZ302" s="348"/>
      <c r="TFA302" s="349"/>
      <c r="TFB302" s="350"/>
      <c r="TFC302" s="346"/>
      <c r="TFE302" s="347"/>
      <c r="TFF302" s="348"/>
      <c r="TFG302" s="349"/>
      <c r="TFH302" s="350"/>
      <c r="TFI302" s="346"/>
      <c r="TFK302" s="347"/>
      <c r="TFL302" s="348"/>
      <c r="TFM302" s="349"/>
      <c r="TFN302" s="350"/>
      <c r="TFO302" s="346"/>
      <c r="TFQ302" s="347"/>
      <c r="TFR302" s="348"/>
      <c r="TFS302" s="349"/>
      <c r="TFT302" s="350"/>
      <c r="TFU302" s="346"/>
      <c r="TFW302" s="347"/>
      <c r="TFX302" s="348"/>
      <c r="TFY302" s="349"/>
      <c r="TFZ302" s="350"/>
      <c r="TGA302" s="346"/>
      <c r="TGC302" s="347"/>
      <c r="TGD302" s="348"/>
      <c r="TGE302" s="349"/>
      <c r="TGF302" s="350"/>
      <c r="TGG302" s="346"/>
      <c r="TGI302" s="347"/>
      <c r="TGJ302" s="348"/>
      <c r="TGK302" s="349"/>
      <c r="TGL302" s="350"/>
      <c r="TGM302" s="346"/>
      <c r="TGO302" s="347"/>
      <c r="TGP302" s="348"/>
      <c r="TGQ302" s="349"/>
      <c r="TGR302" s="350"/>
      <c r="TGS302" s="346"/>
      <c r="TGU302" s="347"/>
      <c r="TGV302" s="348"/>
      <c r="TGW302" s="349"/>
      <c r="TGX302" s="350"/>
      <c r="TGY302" s="346"/>
      <c r="THA302" s="347"/>
      <c r="THB302" s="348"/>
      <c r="THC302" s="349"/>
      <c r="THD302" s="350"/>
      <c r="THE302" s="346"/>
      <c r="THG302" s="347"/>
      <c r="THH302" s="348"/>
      <c r="THI302" s="349"/>
      <c r="THJ302" s="350"/>
      <c r="THK302" s="346"/>
      <c r="THM302" s="347"/>
      <c r="THN302" s="348"/>
      <c r="THO302" s="349"/>
      <c r="THP302" s="350"/>
      <c r="THQ302" s="346"/>
      <c r="THS302" s="347"/>
      <c r="THT302" s="348"/>
      <c r="THU302" s="349"/>
      <c r="THV302" s="350"/>
      <c r="THW302" s="346"/>
      <c r="THY302" s="347"/>
      <c r="THZ302" s="348"/>
      <c r="TIA302" s="349"/>
      <c r="TIB302" s="350"/>
      <c r="TIC302" s="346"/>
      <c r="TIE302" s="347"/>
      <c r="TIF302" s="348"/>
      <c r="TIG302" s="349"/>
      <c r="TIH302" s="350"/>
      <c r="TII302" s="346"/>
      <c r="TIK302" s="347"/>
      <c r="TIL302" s="348"/>
      <c r="TIM302" s="349"/>
      <c r="TIN302" s="350"/>
      <c r="TIO302" s="346"/>
      <c r="TIQ302" s="347"/>
      <c r="TIR302" s="348"/>
      <c r="TIS302" s="349"/>
      <c r="TIT302" s="350"/>
      <c r="TIU302" s="346"/>
      <c r="TIW302" s="347"/>
      <c r="TIX302" s="348"/>
      <c r="TIY302" s="349"/>
      <c r="TIZ302" s="350"/>
      <c r="TJA302" s="346"/>
      <c r="TJC302" s="347"/>
      <c r="TJD302" s="348"/>
      <c r="TJE302" s="349"/>
      <c r="TJF302" s="350"/>
      <c r="TJG302" s="346"/>
      <c r="TJI302" s="347"/>
      <c r="TJJ302" s="348"/>
      <c r="TJK302" s="349"/>
      <c r="TJL302" s="350"/>
      <c r="TJM302" s="346"/>
      <c r="TJO302" s="347"/>
      <c r="TJP302" s="348"/>
      <c r="TJQ302" s="349"/>
      <c r="TJR302" s="350"/>
      <c r="TJS302" s="346"/>
      <c r="TJU302" s="347"/>
      <c r="TJV302" s="348"/>
      <c r="TJW302" s="349"/>
      <c r="TJX302" s="350"/>
      <c r="TJY302" s="346"/>
      <c r="TKA302" s="347"/>
      <c r="TKB302" s="348"/>
      <c r="TKC302" s="349"/>
      <c r="TKD302" s="350"/>
      <c r="TKE302" s="346"/>
      <c r="TKG302" s="347"/>
      <c r="TKH302" s="348"/>
      <c r="TKI302" s="349"/>
      <c r="TKJ302" s="350"/>
      <c r="TKK302" s="346"/>
      <c r="TKM302" s="347"/>
      <c r="TKN302" s="348"/>
      <c r="TKO302" s="349"/>
      <c r="TKP302" s="350"/>
      <c r="TKQ302" s="346"/>
      <c r="TKS302" s="347"/>
      <c r="TKT302" s="348"/>
      <c r="TKU302" s="349"/>
      <c r="TKV302" s="350"/>
      <c r="TKW302" s="346"/>
      <c r="TKY302" s="347"/>
      <c r="TKZ302" s="348"/>
      <c r="TLA302" s="349"/>
      <c r="TLB302" s="350"/>
      <c r="TLC302" s="346"/>
      <c r="TLE302" s="347"/>
      <c r="TLF302" s="348"/>
      <c r="TLG302" s="349"/>
      <c r="TLH302" s="350"/>
      <c r="TLI302" s="346"/>
      <c r="TLK302" s="347"/>
      <c r="TLL302" s="348"/>
      <c r="TLM302" s="349"/>
      <c r="TLN302" s="350"/>
      <c r="TLO302" s="346"/>
      <c r="TLQ302" s="347"/>
      <c r="TLR302" s="348"/>
      <c r="TLS302" s="349"/>
      <c r="TLT302" s="350"/>
      <c r="TLU302" s="346"/>
      <c r="TLW302" s="347"/>
      <c r="TLX302" s="348"/>
      <c r="TLY302" s="349"/>
      <c r="TLZ302" s="350"/>
      <c r="TMA302" s="346"/>
      <c r="TMC302" s="347"/>
      <c r="TMD302" s="348"/>
      <c r="TME302" s="349"/>
      <c r="TMF302" s="350"/>
      <c r="TMG302" s="346"/>
      <c r="TMI302" s="347"/>
      <c r="TMJ302" s="348"/>
      <c r="TMK302" s="349"/>
      <c r="TML302" s="350"/>
      <c r="TMM302" s="346"/>
      <c r="TMO302" s="347"/>
      <c r="TMP302" s="348"/>
      <c r="TMQ302" s="349"/>
      <c r="TMR302" s="350"/>
      <c r="TMS302" s="346"/>
      <c r="TMU302" s="347"/>
      <c r="TMV302" s="348"/>
      <c r="TMW302" s="349"/>
      <c r="TMX302" s="350"/>
      <c r="TMY302" s="346"/>
      <c r="TNA302" s="347"/>
      <c r="TNB302" s="348"/>
      <c r="TNC302" s="349"/>
      <c r="TND302" s="350"/>
      <c r="TNE302" s="346"/>
      <c r="TNG302" s="347"/>
      <c r="TNH302" s="348"/>
      <c r="TNI302" s="349"/>
      <c r="TNJ302" s="350"/>
      <c r="TNK302" s="346"/>
      <c r="TNM302" s="347"/>
      <c r="TNN302" s="348"/>
      <c r="TNO302" s="349"/>
      <c r="TNP302" s="350"/>
      <c r="TNQ302" s="346"/>
      <c r="TNS302" s="347"/>
      <c r="TNT302" s="348"/>
      <c r="TNU302" s="349"/>
      <c r="TNV302" s="350"/>
      <c r="TNW302" s="346"/>
      <c r="TNY302" s="347"/>
      <c r="TNZ302" s="348"/>
      <c r="TOA302" s="349"/>
      <c r="TOB302" s="350"/>
      <c r="TOC302" s="346"/>
      <c r="TOE302" s="347"/>
      <c r="TOF302" s="348"/>
      <c r="TOG302" s="349"/>
      <c r="TOH302" s="350"/>
      <c r="TOI302" s="346"/>
      <c r="TOK302" s="347"/>
      <c r="TOL302" s="348"/>
      <c r="TOM302" s="349"/>
      <c r="TON302" s="350"/>
      <c r="TOO302" s="346"/>
      <c r="TOQ302" s="347"/>
      <c r="TOR302" s="348"/>
      <c r="TOS302" s="349"/>
      <c r="TOT302" s="350"/>
      <c r="TOU302" s="346"/>
      <c r="TOW302" s="347"/>
      <c r="TOX302" s="348"/>
      <c r="TOY302" s="349"/>
      <c r="TOZ302" s="350"/>
      <c r="TPA302" s="346"/>
      <c r="TPC302" s="347"/>
      <c r="TPD302" s="348"/>
      <c r="TPE302" s="349"/>
      <c r="TPF302" s="350"/>
      <c r="TPG302" s="346"/>
      <c r="TPI302" s="347"/>
      <c r="TPJ302" s="348"/>
      <c r="TPK302" s="349"/>
      <c r="TPL302" s="350"/>
      <c r="TPM302" s="346"/>
      <c r="TPO302" s="347"/>
      <c r="TPP302" s="348"/>
      <c r="TPQ302" s="349"/>
      <c r="TPR302" s="350"/>
      <c r="TPS302" s="346"/>
      <c r="TPU302" s="347"/>
      <c r="TPV302" s="348"/>
      <c r="TPW302" s="349"/>
      <c r="TPX302" s="350"/>
      <c r="TPY302" s="346"/>
      <c r="TQA302" s="347"/>
      <c r="TQB302" s="348"/>
      <c r="TQC302" s="349"/>
      <c r="TQD302" s="350"/>
      <c r="TQE302" s="346"/>
      <c r="TQG302" s="347"/>
      <c r="TQH302" s="348"/>
      <c r="TQI302" s="349"/>
      <c r="TQJ302" s="350"/>
      <c r="TQK302" s="346"/>
      <c r="TQM302" s="347"/>
      <c r="TQN302" s="348"/>
      <c r="TQO302" s="349"/>
      <c r="TQP302" s="350"/>
      <c r="TQQ302" s="346"/>
      <c r="TQS302" s="347"/>
      <c r="TQT302" s="348"/>
      <c r="TQU302" s="349"/>
      <c r="TQV302" s="350"/>
      <c r="TQW302" s="346"/>
      <c r="TQY302" s="347"/>
      <c r="TQZ302" s="348"/>
      <c r="TRA302" s="349"/>
      <c r="TRB302" s="350"/>
      <c r="TRC302" s="346"/>
      <c r="TRE302" s="347"/>
      <c r="TRF302" s="348"/>
      <c r="TRG302" s="349"/>
      <c r="TRH302" s="350"/>
      <c r="TRI302" s="346"/>
      <c r="TRK302" s="347"/>
      <c r="TRL302" s="348"/>
      <c r="TRM302" s="349"/>
      <c r="TRN302" s="350"/>
      <c r="TRO302" s="346"/>
      <c r="TRQ302" s="347"/>
      <c r="TRR302" s="348"/>
      <c r="TRS302" s="349"/>
      <c r="TRT302" s="350"/>
      <c r="TRU302" s="346"/>
      <c r="TRW302" s="347"/>
      <c r="TRX302" s="348"/>
      <c r="TRY302" s="349"/>
      <c r="TRZ302" s="350"/>
      <c r="TSA302" s="346"/>
      <c r="TSC302" s="347"/>
      <c r="TSD302" s="348"/>
      <c r="TSE302" s="349"/>
      <c r="TSF302" s="350"/>
      <c r="TSG302" s="346"/>
      <c r="TSI302" s="347"/>
      <c r="TSJ302" s="348"/>
      <c r="TSK302" s="349"/>
      <c r="TSL302" s="350"/>
      <c r="TSM302" s="346"/>
      <c r="TSO302" s="347"/>
      <c r="TSP302" s="348"/>
      <c r="TSQ302" s="349"/>
      <c r="TSR302" s="350"/>
      <c r="TSS302" s="346"/>
      <c r="TSU302" s="347"/>
      <c r="TSV302" s="348"/>
      <c r="TSW302" s="349"/>
      <c r="TSX302" s="350"/>
      <c r="TSY302" s="346"/>
      <c r="TTA302" s="347"/>
      <c r="TTB302" s="348"/>
      <c r="TTC302" s="349"/>
      <c r="TTD302" s="350"/>
      <c r="TTE302" s="346"/>
      <c r="TTG302" s="347"/>
      <c r="TTH302" s="348"/>
      <c r="TTI302" s="349"/>
      <c r="TTJ302" s="350"/>
      <c r="TTK302" s="346"/>
      <c r="TTM302" s="347"/>
      <c r="TTN302" s="348"/>
      <c r="TTO302" s="349"/>
      <c r="TTP302" s="350"/>
      <c r="TTQ302" s="346"/>
      <c r="TTS302" s="347"/>
      <c r="TTT302" s="348"/>
      <c r="TTU302" s="349"/>
      <c r="TTV302" s="350"/>
      <c r="TTW302" s="346"/>
      <c r="TTY302" s="347"/>
      <c r="TTZ302" s="348"/>
      <c r="TUA302" s="349"/>
      <c r="TUB302" s="350"/>
      <c r="TUC302" s="346"/>
      <c r="TUE302" s="347"/>
      <c r="TUF302" s="348"/>
      <c r="TUG302" s="349"/>
      <c r="TUH302" s="350"/>
      <c r="TUI302" s="346"/>
      <c r="TUK302" s="347"/>
      <c r="TUL302" s="348"/>
      <c r="TUM302" s="349"/>
      <c r="TUN302" s="350"/>
      <c r="TUO302" s="346"/>
      <c r="TUQ302" s="347"/>
      <c r="TUR302" s="348"/>
      <c r="TUS302" s="349"/>
      <c r="TUT302" s="350"/>
      <c r="TUU302" s="346"/>
      <c r="TUW302" s="347"/>
      <c r="TUX302" s="348"/>
      <c r="TUY302" s="349"/>
      <c r="TUZ302" s="350"/>
      <c r="TVA302" s="346"/>
      <c r="TVC302" s="347"/>
      <c r="TVD302" s="348"/>
      <c r="TVE302" s="349"/>
      <c r="TVF302" s="350"/>
      <c r="TVG302" s="346"/>
      <c r="TVI302" s="347"/>
      <c r="TVJ302" s="348"/>
      <c r="TVK302" s="349"/>
      <c r="TVL302" s="350"/>
      <c r="TVM302" s="346"/>
      <c r="TVO302" s="347"/>
      <c r="TVP302" s="348"/>
      <c r="TVQ302" s="349"/>
      <c r="TVR302" s="350"/>
      <c r="TVS302" s="346"/>
      <c r="TVU302" s="347"/>
      <c r="TVV302" s="348"/>
      <c r="TVW302" s="349"/>
      <c r="TVX302" s="350"/>
      <c r="TVY302" s="346"/>
      <c r="TWA302" s="347"/>
      <c r="TWB302" s="348"/>
      <c r="TWC302" s="349"/>
      <c r="TWD302" s="350"/>
      <c r="TWE302" s="346"/>
      <c r="TWG302" s="347"/>
      <c r="TWH302" s="348"/>
      <c r="TWI302" s="349"/>
      <c r="TWJ302" s="350"/>
      <c r="TWK302" s="346"/>
      <c r="TWM302" s="347"/>
      <c r="TWN302" s="348"/>
      <c r="TWO302" s="349"/>
      <c r="TWP302" s="350"/>
      <c r="TWQ302" s="346"/>
      <c r="TWS302" s="347"/>
      <c r="TWT302" s="348"/>
      <c r="TWU302" s="349"/>
      <c r="TWV302" s="350"/>
      <c r="TWW302" s="346"/>
      <c r="TWY302" s="347"/>
      <c r="TWZ302" s="348"/>
      <c r="TXA302" s="349"/>
      <c r="TXB302" s="350"/>
      <c r="TXC302" s="346"/>
      <c r="TXE302" s="347"/>
      <c r="TXF302" s="348"/>
      <c r="TXG302" s="349"/>
      <c r="TXH302" s="350"/>
      <c r="TXI302" s="346"/>
      <c r="TXK302" s="347"/>
      <c r="TXL302" s="348"/>
      <c r="TXM302" s="349"/>
      <c r="TXN302" s="350"/>
      <c r="TXO302" s="346"/>
      <c r="TXQ302" s="347"/>
      <c r="TXR302" s="348"/>
      <c r="TXS302" s="349"/>
      <c r="TXT302" s="350"/>
      <c r="TXU302" s="346"/>
      <c r="TXW302" s="347"/>
      <c r="TXX302" s="348"/>
      <c r="TXY302" s="349"/>
      <c r="TXZ302" s="350"/>
      <c r="TYA302" s="346"/>
      <c r="TYC302" s="347"/>
      <c r="TYD302" s="348"/>
      <c r="TYE302" s="349"/>
      <c r="TYF302" s="350"/>
      <c r="TYG302" s="346"/>
      <c r="TYI302" s="347"/>
      <c r="TYJ302" s="348"/>
      <c r="TYK302" s="349"/>
      <c r="TYL302" s="350"/>
      <c r="TYM302" s="346"/>
      <c r="TYO302" s="347"/>
      <c r="TYP302" s="348"/>
      <c r="TYQ302" s="349"/>
      <c r="TYR302" s="350"/>
      <c r="TYS302" s="346"/>
      <c r="TYU302" s="347"/>
      <c r="TYV302" s="348"/>
      <c r="TYW302" s="349"/>
      <c r="TYX302" s="350"/>
      <c r="TYY302" s="346"/>
      <c r="TZA302" s="347"/>
      <c r="TZB302" s="348"/>
      <c r="TZC302" s="349"/>
      <c r="TZD302" s="350"/>
      <c r="TZE302" s="346"/>
      <c r="TZG302" s="347"/>
      <c r="TZH302" s="348"/>
      <c r="TZI302" s="349"/>
      <c r="TZJ302" s="350"/>
      <c r="TZK302" s="346"/>
      <c r="TZM302" s="347"/>
      <c r="TZN302" s="348"/>
      <c r="TZO302" s="349"/>
      <c r="TZP302" s="350"/>
      <c r="TZQ302" s="346"/>
      <c r="TZS302" s="347"/>
      <c r="TZT302" s="348"/>
      <c r="TZU302" s="349"/>
      <c r="TZV302" s="350"/>
      <c r="TZW302" s="346"/>
      <c r="TZY302" s="347"/>
      <c r="TZZ302" s="348"/>
      <c r="UAA302" s="349"/>
      <c r="UAB302" s="350"/>
      <c r="UAC302" s="346"/>
      <c r="UAE302" s="347"/>
      <c r="UAF302" s="348"/>
      <c r="UAG302" s="349"/>
      <c r="UAH302" s="350"/>
      <c r="UAI302" s="346"/>
      <c r="UAK302" s="347"/>
      <c r="UAL302" s="348"/>
      <c r="UAM302" s="349"/>
      <c r="UAN302" s="350"/>
      <c r="UAO302" s="346"/>
      <c r="UAQ302" s="347"/>
      <c r="UAR302" s="348"/>
      <c r="UAS302" s="349"/>
      <c r="UAT302" s="350"/>
      <c r="UAU302" s="346"/>
      <c r="UAW302" s="347"/>
      <c r="UAX302" s="348"/>
      <c r="UAY302" s="349"/>
      <c r="UAZ302" s="350"/>
      <c r="UBA302" s="346"/>
      <c r="UBC302" s="347"/>
      <c r="UBD302" s="348"/>
      <c r="UBE302" s="349"/>
      <c r="UBF302" s="350"/>
      <c r="UBG302" s="346"/>
      <c r="UBI302" s="347"/>
      <c r="UBJ302" s="348"/>
      <c r="UBK302" s="349"/>
      <c r="UBL302" s="350"/>
      <c r="UBM302" s="346"/>
      <c r="UBO302" s="347"/>
      <c r="UBP302" s="348"/>
      <c r="UBQ302" s="349"/>
      <c r="UBR302" s="350"/>
      <c r="UBS302" s="346"/>
      <c r="UBU302" s="347"/>
      <c r="UBV302" s="348"/>
      <c r="UBW302" s="349"/>
      <c r="UBX302" s="350"/>
      <c r="UBY302" s="346"/>
      <c r="UCA302" s="347"/>
      <c r="UCB302" s="348"/>
      <c r="UCC302" s="349"/>
      <c r="UCD302" s="350"/>
      <c r="UCE302" s="346"/>
      <c r="UCG302" s="347"/>
      <c r="UCH302" s="348"/>
      <c r="UCI302" s="349"/>
      <c r="UCJ302" s="350"/>
      <c r="UCK302" s="346"/>
      <c r="UCM302" s="347"/>
      <c r="UCN302" s="348"/>
      <c r="UCO302" s="349"/>
      <c r="UCP302" s="350"/>
      <c r="UCQ302" s="346"/>
      <c r="UCS302" s="347"/>
      <c r="UCT302" s="348"/>
      <c r="UCU302" s="349"/>
      <c r="UCV302" s="350"/>
      <c r="UCW302" s="346"/>
      <c r="UCY302" s="347"/>
      <c r="UCZ302" s="348"/>
      <c r="UDA302" s="349"/>
      <c r="UDB302" s="350"/>
      <c r="UDC302" s="346"/>
      <c r="UDE302" s="347"/>
      <c r="UDF302" s="348"/>
      <c r="UDG302" s="349"/>
      <c r="UDH302" s="350"/>
      <c r="UDI302" s="346"/>
      <c r="UDK302" s="347"/>
      <c r="UDL302" s="348"/>
      <c r="UDM302" s="349"/>
      <c r="UDN302" s="350"/>
      <c r="UDO302" s="346"/>
      <c r="UDQ302" s="347"/>
      <c r="UDR302" s="348"/>
      <c r="UDS302" s="349"/>
      <c r="UDT302" s="350"/>
      <c r="UDU302" s="346"/>
      <c r="UDW302" s="347"/>
      <c r="UDX302" s="348"/>
      <c r="UDY302" s="349"/>
      <c r="UDZ302" s="350"/>
      <c r="UEA302" s="346"/>
      <c r="UEC302" s="347"/>
      <c r="UED302" s="348"/>
      <c r="UEE302" s="349"/>
      <c r="UEF302" s="350"/>
      <c r="UEG302" s="346"/>
      <c r="UEI302" s="347"/>
      <c r="UEJ302" s="348"/>
      <c r="UEK302" s="349"/>
      <c r="UEL302" s="350"/>
      <c r="UEM302" s="346"/>
      <c r="UEO302" s="347"/>
      <c r="UEP302" s="348"/>
      <c r="UEQ302" s="349"/>
      <c r="UER302" s="350"/>
      <c r="UES302" s="346"/>
      <c r="UEU302" s="347"/>
      <c r="UEV302" s="348"/>
      <c r="UEW302" s="349"/>
      <c r="UEX302" s="350"/>
      <c r="UEY302" s="346"/>
      <c r="UFA302" s="347"/>
      <c r="UFB302" s="348"/>
      <c r="UFC302" s="349"/>
      <c r="UFD302" s="350"/>
      <c r="UFE302" s="346"/>
      <c r="UFG302" s="347"/>
      <c r="UFH302" s="348"/>
      <c r="UFI302" s="349"/>
      <c r="UFJ302" s="350"/>
      <c r="UFK302" s="346"/>
      <c r="UFM302" s="347"/>
      <c r="UFN302" s="348"/>
      <c r="UFO302" s="349"/>
      <c r="UFP302" s="350"/>
      <c r="UFQ302" s="346"/>
      <c r="UFS302" s="347"/>
      <c r="UFT302" s="348"/>
      <c r="UFU302" s="349"/>
      <c r="UFV302" s="350"/>
      <c r="UFW302" s="346"/>
      <c r="UFY302" s="347"/>
      <c r="UFZ302" s="348"/>
      <c r="UGA302" s="349"/>
      <c r="UGB302" s="350"/>
      <c r="UGC302" s="346"/>
      <c r="UGE302" s="347"/>
      <c r="UGF302" s="348"/>
      <c r="UGG302" s="349"/>
      <c r="UGH302" s="350"/>
      <c r="UGI302" s="346"/>
      <c r="UGK302" s="347"/>
      <c r="UGL302" s="348"/>
      <c r="UGM302" s="349"/>
      <c r="UGN302" s="350"/>
      <c r="UGO302" s="346"/>
      <c r="UGQ302" s="347"/>
      <c r="UGR302" s="348"/>
      <c r="UGS302" s="349"/>
      <c r="UGT302" s="350"/>
      <c r="UGU302" s="346"/>
      <c r="UGW302" s="347"/>
      <c r="UGX302" s="348"/>
      <c r="UGY302" s="349"/>
      <c r="UGZ302" s="350"/>
      <c r="UHA302" s="346"/>
      <c r="UHC302" s="347"/>
      <c r="UHD302" s="348"/>
      <c r="UHE302" s="349"/>
      <c r="UHF302" s="350"/>
      <c r="UHG302" s="346"/>
      <c r="UHI302" s="347"/>
      <c r="UHJ302" s="348"/>
      <c r="UHK302" s="349"/>
      <c r="UHL302" s="350"/>
      <c r="UHM302" s="346"/>
      <c r="UHO302" s="347"/>
      <c r="UHP302" s="348"/>
      <c r="UHQ302" s="349"/>
      <c r="UHR302" s="350"/>
      <c r="UHS302" s="346"/>
      <c r="UHU302" s="347"/>
      <c r="UHV302" s="348"/>
      <c r="UHW302" s="349"/>
      <c r="UHX302" s="350"/>
      <c r="UHY302" s="346"/>
      <c r="UIA302" s="347"/>
      <c r="UIB302" s="348"/>
      <c r="UIC302" s="349"/>
      <c r="UID302" s="350"/>
      <c r="UIE302" s="346"/>
      <c r="UIG302" s="347"/>
      <c r="UIH302" s="348"/>
      <c r="UII302" s="349"/>
      <c r="UIJ302" s="350"/>
      <c r="UIK302" s="346"/>
      <c r="UIM302" s="347"/>
      <c r="UIN302" s="348"/>
      <c r="UIO302" s="349"/>
      <c r="UIP302" s="350"/>
      <c r="UIQ302" s="346"/>
      <c r="UIS302" s="347"/>
      <c r="UIT302" s="348"/>
      <c r="UIU302" s="349"/>
      <c r="UIV302" s="350"/>
      <c r="UIW302" s="346"/>
      <c r="UIY302" s="347"/>
      <c r="UIZ302" s="348"/>
      <c r="UJA302" s="349"/>
      <c r="UJB302" s="350"/>
      <c r="UJC302" s="346"/>
      <c r="UJE302" s="347"/>
      <c r="UJF302" s="348"/>
      <c r="UJG302" s="349"/>
      <c r="UJH302" s="350"/>
      <c r="UJI302" s="346"/>
      <c r="UJK302" s="347"/>
      <c r="UJL302" s="348"/>
      <c r="UJM302" s="349"/>
      <c r="UJN302" s="350"/>
      <c r="UJO302" s="346"/>
      <c r="UJQ302" s="347"/>
      <c r="UJR302" s="348"/>
      <c r="UJS302" s="349"/>
      <c r="UJT302" s="350"/>
      <c r="UJU302" s="346"/>
      <c r="UJW302" s="347"/>
      <c r="UJX302" s="348"/>
      <c r="UJY302" s="349"/>
      <c r="UJZ302" s="350"/>
      <c r="UKA302" s="346"/>
      <c r="UKC302" s="347"/>
      <c r="UKD302" s="348"/>
      <c r="UKE302" s="349"/>
      <c r="UKF302" s="350"/>
      <c r="UKG302" s="346"/>
      <c r="UKI302" s="347"/>
      <c r="UKJ302" s="348"/>
      <c r="UKK302" s="349"/>
      <c r="UKL302" s="350"/>
      <c r="UKM302" s="346"/>
      <c r="UKO302" s="347"/>
      <c r="UKP302" s="348"/>
      <c r="UKQ302" s="349"/>
      <c r="UKR302" s="350"/>
      <c r="UKS302" s="346"/>
      <c r="UKU302" s="347"/>
      <c r="UKV302" s="348"/>
      <c r="UKW302" s="349"/>
      <c r="UKX302" s="350"/>
      <c r="UKY302" s="346"/>
      <c r="ULA302" s="347"/>
      <c r="ULB302" s="348"/>
      <c r="ULC302" s="349"/>
      <c r="ULD302" s="350"/>
      <c r="ULE302" s="346"/>
      <c r="ULG302" s="347"/>
      <c r="ULH302" s="348"/>
      <c r="ULI302" s="349"/>
      <c r="ULJ302" s="350"/>
      <c r="ULK302" s="346"/>
      <c r="ULM302" s="347"/>
      <c r="ULN302" s="348"/>
      <c r="ULO302" s="349"/>
      <c r="ULP302" s="350"/>
      <c r="ULQ302" s="346"/>
      <c r="ULS302" s="347"/>
      <c r="ULT302" s="348"/>
      <c r="ULU302" s="349"/>
      <c r="ULV302" s="350"/>
      <c r="ULW302" s="346"/>
      <c r="ULY302" s="347"/>
      <c r="ULZ302" s="348"/>
      <c r="UMA302" s="349"/>
      <c r="UMB302" s="350"/>
      <c r="UMC302" s="346"/>
      <c r="UME302" s="347"/>
      <c r="UMF302" s="348"/>
      <c r="UMG302" s="349"/>
      <c r="UMH302" s="350"/>
      <c r="UMI302" s="346"/>
      <c r="UMK302" s="347"/>
      <c r="UML302" s="348"/>
      <c r="UMM302" s="349"/>
      <c r="UMN302" s="350"/>
      <c r="UMO302" s="346"/>
      <c r="UMQ302" s="347"/>
      <c r="UMR302" s="348"/>
      <c r="UMS302" s="349"/>
      <c r="UMT302" s="350"/>
      <c r="UMU302" s="346"/>
      <c r="UMW302" s="347"/>
      <c r="UMX302" s="348"/>
      <c r="UMY302" s="349"/>
      <c r="UMZ302" s="350"/>
      <c r="UNA302" s="346"/>
      <c r="UNC302" s="347"/>
      <c r="UND302" s="348"/>
      <c r="UNE302" s="349"/>
      <c r="UNF302" s="350"/>
      <c r="UNG302" s="346"/>
      <c r="UNI302" s="347"/>
      <c r="UNJ302" s="348"/>
      <c r="UNK302" s="349"/>
      <c r="UNL302" s="350"/>
      <c r="UNM302" s="346"/>
      <c r="UNO302" s="347"/>
      <c r="UNP302" s="348"/>
      <c r="UNQ302" s="349"/>
      <c r="UNR302" s="350"/>
      <c r="UNS302" s="346"/>
      <c r="UNU302" s="347"/>
      <c r="UNV302" s="348"/>
      <c r="UNW302" s="349"/>
      <c r="UNX302" s="350"/>
      <c r="UNY302" s="346"/>
      <c r="UOA302" s="347"/>
      <c r="UOB302" s="348"/>
      <c r="UOC302" s="349"/>
      <c r="UOD302" s="350"/>
      <c r="UOE302" s="346"/>
      <c r="UOG302" s="347"/>
      <c r="UOH302" s="348"/>
      <c r="UOI302" s="349"/>
      <c r="UOJ302" s="350"/>
      <c r="UOK302" s="346"/>
      <c r="UOM302" s="347"/>
      <c r="UON302" s="348"/>
      <c r="UOO302" s="349"/>
      <c r="UOP302" s="350"/>
      <c r="UOQ302" s="346"/>
      <c r="UOS302" s="347"/>
      <c r="UOT302" s="348"/>
      <c r="UOU302" s="349"/>
      <c r="UOV302" s="350"/>
      <c r="UOW302" s="346"/>
      <c r="UOY302" s="347"/>
      <c r="UOZ302" s="348"/>
      <c r="UPA302" s="349"/>
      <c r="UPB302" s="350"/>
      <c r="UPC302" s="346"/>
      <c r="UPE302" s="347"/>
      <c r="UPF302" s="348"/>
      <c r="UPG302" s="349"/>
      <c r="UPH302" s="350"/>
      <c r="UPI302" s="346"/>
      <c r="UPK302" s="347"/>
      <c r="UPL302" s="348"/>
      <c r="UPM302" s="349"/>
      <c r="UPN302" s="350"/>
      <c r="UPO302" s="346"/>
      <c r="UPQ302" s="347"/>
      <c r="UPR302" s="348"/>
      <c r="UPS302" s="349"/>
      <c r="UPT302" s="350"/>
      <c r="UPU302" s="346"/>
      <c r="UPW302" s="347"/>
      <c r="UPX302" s="348"/>
      <c r="UPY302" s="349"/>
      <c r="UPZ302" s="350"/>
      <c r="UQA302" s="346"/>
      <c r="UQC302" s="347"/>
      <c r="UQD302" s="348"/>
      <c r="UQE302" s="349"/>
      <c r="UQF302" s="350"/>
      <c r="UQG302" s="346"/>
      <c r="UQI302" s="347"/>
      <c r="UQJ302" s="348"/>
      <c r="UQK302" s="349"/>
      <c r="UQL302" s="350"/>
      <c r="UQM302" s="346"/>
      <c r="UQO302" s="347"/>
      <c r="UQP302" s="348"/>
      <c r="UQQ302" s="349"/>
      <c r="UQR302" s="350"/>
      <c r="UQS302" s="346"/>
      <c r="UQU302" s="347"/>
      <c r="UQV302" s="348"/>
      <c r="UQW302" s="349"/>
      <c r="UQX302" s="350"/>
      <c r="UQY302" s="346"/>
      <c r="URA302" s="347"/>
      <c r="URB302" s="348"/>
      <c r="URC302" s="349"/>
      <c r="URD302" s="350"/>
      <c r="URE302" s="346"/>
      <c r="URG302" s="347"/>
      <c r="URH302" s="348"/>
      <c r="URI302" s="349"/>
      <c r="URJ302" s="350"/>
      <c r="URK302" s="346"/>
      <c r="URM302" s="347"/>
      <c r="URN302" s="348"/>
      <c r="URO302" s="349"/>
      <c r="URP302" s="350"/>
      <c r="URQ302" s="346"/>
      <c r="URS302" s="347"/>
      <c r="URT302" s="348"/>
      <c r="URU302" s="349"/>
      <c r="URV302" s="350"/>
      <c r="URW302" s="346"/>
      <c r="URY302" s="347"/>
      <c r="URZ302" s="348"/>
      <c r="USA302" s="349"/>
      <c r="USB302" s="350"/>
      <c r="USC302" s="346"/>
      <c r="USE302" s="347"/>
      <c r="USF302" s="348"/>
      <c r="USG302" s="349"/>
      <c r="USH302" s="350"/>
      <c r="USI302" s="346"/>
      <c r="USK302" s="347"/>
      <c r="USL302" s="348"/>
      <c r="USM302" s="349"/>
      <c r="USN302" s="350"/>
      <c r="USO302" s="346"/>
      <c r="USQ302" s="347"/>
      <c r="USR302" s="348"/>
      <c r="USS302" s="349"/>
      <c r="UST302" s="350"/>
      <c r="USU302" s="346"/>
      <c r="USW302" s="347"/>
      <c r="USX302" s="348"/>
      <c r="USY302" s="349"/>
      <c r="USZ302" s="350"/>
      <c r="UTA302" s="346"/>
      <c r="UTC302" s="347"/>
      <c r="UTD302" s="348"/>
      <c r="UTE302" s="349"/>
      <c r="UTF302" s="350"/>
      <c r="UTG302" s="346"/>
      <c r="UTI302" s="347"/>
      <c r="UTJ302" s="348"/>
      <c r="UTK302" s="349"/>
      <c r="UTL302" s="350"/>
      <c r="UTM302" s="346"/>
      <c r="UTO302" s="347"/>
      <c r="UTP302" s="348"/>
      <c r="UTQ302" s="349"/>
      <c r="UTR302" s="350"/>
      <c r="UTS302" s="346"/>
      <c r="UTU302" s="347"/>
      <c r="UTV302" s="348"/>
      <c r="UTW302" s="349"/>
      <c r="UTX302" s="350"/>
      <c r="UTY302" s="346"/>
      <c r="UUA302" s="347"/>
      <c r="UUB302" s="348"/>
      <c r="UUC302" s="349"/>
      <c r="UUD302" s="350"/>
      <c r="UUE302" s="346"/>
      <c r="UUG302" s="347"/>
      <c r="UUH302" s="348"/>
      <c r="UUI302" s="349"/>
      <c r="UUJ302" s="350"/>
      <c r="UUK302" s="346"/>
      <c r="UUM302" s="347"/>
      <c r="UUN302" s="348"/>
      <c r="UUO302" s="349"/>
      <c r="UUP302" s="350"/>
      <c r="UUQ302" s="346"/>
      <c r="UUS302" s="347"/>
      <c r="UUT302" s="348"/>
      <c r="UUU302" s="349"/>
      <c r="UUV302" s="350"/>
      <c r="UUW302" s="346"/>
      <c r="UUY302" s="347"/>
      <c r="UUZ302" s="348"/>
      <c r="UVA302" s="349"/>
      <c r="UVB302" s="350"/>
      <c r="UVC302" s="346"/>
      <c r="UVE302" s="347"/>
      <c r="UVF302" s="348"/>
      <c r="UVG302" s="349"/>
      <c r="UVH302" s="350"/>
      <c r="UVI302" s="346"/>
      <c r="UVK302" s="347"/>
      <c r="UVL302" s="348"/>
      <c r="UVM302" s="349"/>
      <c r="UVN302" s="350"/>
      <c r="UVO302" s="346"/>
      <c r="UVQ302" s="347"/>
      <c r="UVR302" s="348"/>
      <c r="UVS302" s="349"/>
      <c r="UVT302" s="350"/>
      <c r="UVU302" s="346"/>
      <c r="UVW302" s="347"/>
      <c r="UVX302" s="348"/>
      <c r="UVY302" s="349"/>
      <c r="UVZ302" s="350"/>
      <c r="UWA302" s="346"/>
      <c r="UWC302" s="347"/>
      <c r="UWD302" s="348"/>
      <c r="UWE302" s="349"/>
      <c r="UWF302" s="350"/>
      <c r="UWG302" s="346"/>
      <c r="UWI302" s="347"/>
      <c r="UWJ302" s="348"/>
      <c r="UWK302" s="349"/>
      <c r="UWL302" s="350"/>
      <c r="UWM302" s="346"/>
      <c r="UWO302" s="347"/>
      <c r="UWP302" s="348"/>
      <c r="UWQ302" s="349"/>
      <c r="UWR302" s="350"/>
      <c r="UWS302" s="346"/>
      <c r="UWU302" s="347"/>
      <c r="UWV302" s="348"/>
      <c r="UWW302" s="349"/>
      <c r="UWX302" s="350"/>
      <c r="UWY302" s="346"/>
      <c r="UXA302" s="347"/>
      <c r="UXB302" s="348"/>
      <c r="UXC302" s="349"/>
      <c r="UXD302" s="350"/>
      <c r="UXE302" s="346"/>
      <c r="UXG302" s="347"/>
      <c r="UXH302" s="348"/>
      <c r="UXI302" s="349"/>
      <c r="UXJ302" s="350"/>
      <c r="UXK302" s="346"/>
      <c r="UXM302" s="347"/>
      <c r="UXN302" s="348"/>
      <c r="UXO302" s="349"/>
      <c r="UXP302" s="350"/>
      <c r="UXQ302" s="346"/>
      <c r="UXS302" s="347"/>
      <c r="UXT302" s="348"/>
      <c r="UXU302" s="349"/>
      <c r="UXV302" s="350"/>
      <c r="UXW302" s="346"/>
      <c r="UXY302" s="347"/>
      <c r="UXZ302" s="348"/>
      <c r="UYA302" s="349"/>
      <c r="UYB302" s="350"/>
      <c r="UYC302" s="346"/>
      <c r="UYE302" s="347"/>
      <c r="UYF302" s="348"/>
      <c r="UYG302" s="349"/>
      <c r="UYH302" s="350"/>
      <c r="UYI302" s="346"/>
      <c r="UYK302" s="347"/>
      <c r="UYL302" s="348"/>
      <c r="UYM302" s="349"/>
      <c r="UYN302" s="350"/>
      <c r="UYO302" s="346"/>
      <c r="UYQ302" s="347"/>
      <c r="UYR302" s="348"/>
      <c r="UYS302" s="349"/>
      <c r="UYT302" s="350"/>
      <c r="UYU302" s="346"/>
      <c r="UYW302" s="347"/>
      <c r="UYX302" s="348"/>
      <c r="UYY302" s="349"/>
      <c r="UYZ302" s="350"/>
      <c r="UZA302" s="346"/>
      <c r="UZC302" s="347"/>
      <c r="UZD302" s="348"/>
      <c r="UZE302" s="349"/>
      <c r="UZF302" s="350"/>
      <c r="UZG302" s="346"/>
      <c r="UZI302" s="347"/>
      <c r="UZJ302" s="348"/>
      <c r="UZK302" s="349"/>
      <c r="UZL302" s="350"/>
      <c r="UZM302" s="346"/>
      <c r="UZO302" s="347"/>
      <c r="UZP302" s="348"/>
      <c r="UZQ302" s="349"/>
      <c r="UZR302" s="350"/>
      <c r="UZS302" s="346"/>
      <c r="UZU302" s="347"/>
      <c r="UZV302" s="348"/>
      <c r="UZW302" s="349"/>
      <c r="UZX302" s="350"/>
      <c r="UZY302" s="346"/>
      <c r="VAA302" s="347"/>
      <c r="VAB302" s="348"/>
      <c r="VAC302" s="349"/>
      <c r="VAD302" s="350"/>
      <c r="VAE302" s="346"/>
      <c r="VAG302" s="347"/>
      <c r="VAH302" s="348"/>
      <c r="VAI302" s="349"/>
      <c r="VAJ302" s="350"/>
      <c r="VAK302" s="346"/>
      <c r="VAM302" s="347"/>
      <c r="VAN302" s="348"/>
      <c r="VAO302" s="349"/>
      <c r="VAP302" s="350"/>
      <c r="VAQ302" s="346"/>
      <c r="VAS302" s="347"/>
      <c r="VAT302" s="348"/>
      <c r="VAU302" s="349"/>
      <c r="VAV302" s="350"/>
      <c r="VAW302" s="346"/>
      <c r="VAY302" s="347"/>
      <c r="VAZ302" s="348"/>
      <c r="VBA302" s="349"/>
      <c r="VBB302" s="350"/>
      <c r="VBC302" s="346"/>
      <c r="VBE302" s="347"/>
      <c r="VBF302" s="348"/>
      <c r="VBG302" s="349"/>
      <c r="VBH302" s="350"/>
      <c r="VBI302" s="346"/>
      <c r="VBK302" s="347"/>
      <c r="VBL302" s="348"/>
      <c r="VBM302" s="349"/>
      <c r="VBN302" s="350"/>
      <c r="VBO302" s="346"/>
      <c r="VBQ302" s="347"/>
      <c r="VBR302" s="348"/>
      <c r="VBS302" s="349"/>
      <c r="VBT302" s="350"/>
      <c r="VBU302" s="346"/>
      <c r="VBW302" s="347"/>
      <c r="VBX302" s="348"/>
      <c r="VBY302" s="349"/>
      <c r="VBZ302" s="350"/>
      <c r="VCA302" s="346"/>
      <c r="VCC302" s="347"/>
      <c r="VCD302" s="348"/>
      <c r="VCE302" s="349"/>
      <c r="VCF302" s="350"/>
      <c r="VCG302" s="346"/>
      <c r="VCI302" s="347"/>
      <c r="VCJ302" s="348"/>
      <c r="VCK302" s="349"/>
      <c r="VCL302" s="350"/>
      <c r="VCM302" s="346"/>
      <c r="VCO302" s="347"/>
      <c r="VCP302" s="348"/>
      <c r="VCQ302" s="349"/>
      <c r="VCR302" s="350"/>
      <c r="VCS302" s="346"/>
      <c r="VCU302" s="347"/>
      <c r="VCV302" s="348"/>
      <c r="VCW302" s="349"/>
      <c r="VCX302" s="350"/>
      <c r="VCY302" s="346"/>
      <c r="VDA302" s="347"/>
      <c r="VDB302" s="348"/>
      <c r="VDC302" s="349"/>
      <c r="VDD302" s="350"/>
      <c r="VDE302" s="346"/>
      <c r="VDG302" s="347"/>
      <c r="VDH302" s="348"/>
      <c r="VDI302" s="349"/>
      <c r="VDJ302" s="350"/>
      <c r="VDK302" s="346"/>
      <c r="VDM302" s="347"/>
      <c r="VDN302" s="348"/>
      <c r="VDO302" s="349"/>
      <c r="VDP302" s="350"/>
      <c r="VDQ302" s="346"/>
      <c r="VDS302" s="347"/>
      <c r="VDT302" s="348"/>
      <c r="VDU302" s="349"/>
      <c r="VDV302" s="350"/>
      <c r="VDW302" s="346"/>
      <c r="VDY302" s="347"/>
      <c r="VDZ302" s="348"/>
      <c r="VEA302" s="349"/>
      <c r="VEB302" s="350"/>
      <c r="VEC302" s="346"/>
      <c r="VEE302" s="347"/>
      <c r="VEF302" s="348"/>
      <c r="VEG302" s="349"/>
      <c r="VEH302" s="350"/>
      <c r="VEI302" s="346"/>
      <c r="VEK302" s="347"/>
      <c r="VEL302" s="348"/>
      <c r="VEM302" s="349"/>
      <c r="VEN302" s="350"/>
      <c r="VEO302" s="346"/>
      <c r="VEQ302" s="347"/>
      <c r="VER302" s="348"/>
      <c r="VES302" s="349"/>
      <c r="VET302" s="350"/>
      <c r="VEU302" s="346"/>
      <c r="VEW302" s="347"/>
      <c r="VEX302" s="348"/>
      <c r="VEY302" s="349"/>
      <c r="VEZ302" s="350"/>
      <c r="VFA302" s="346"/>
      <c r="VFC302" s="347"/>
      <c r="VFD302" s="348"/>
      <c r="VFE302" s="349"/>
      <c r="VFF302" s="350"/>
      <c r="VFG302" s="346"/>
      <c r="VFI302" s="347"/>
      <c r="VFJ302" s="348"/>
      <c r="VFK302" s="349"/>
      <c r="VFL302" s="350"/>
      <c r="VFM302" s="346"/>
      <c r="VFO302" s="347"/>
      <c r="VFP302" s="348"/>
      <c r="VFQ302" s="349"/>
      <c r="VFR302" s="350"/>
      <c r="VFS302" s="346"/>
      <c r="VFU302" s="347"/>
      <c r="VFV302" s="348"/>
      <c r="VFW302" s="349"/>
      <c r="VFX302" s="350"/>
      <c r="VFY302" s="346"/>
      <c r="VGA302" s="347"/>
      <c r="VGB302" s="348"/>
      <c r="VGC302" s="349"/>
      <c r="VGD302" s="350"/>
      <c r="VGE302" s="346"/>
      <c r="VGG302" s="347"/>
      <c r="VGH302" s="348"/>
      <c r="VGI302" s="349"/>
      <c r="VGJ302" s="350"/>
      <c r="VGK302" s="346"/>
      <c r="VGM302" s="347"/>
      <c r="VGN302" s="348"/>
      <c r="VGO302" s="349"/>
      <c r="VGP302" s="350"/>
      <c r="VGQ302" s="346"/>
      <c r="VGS302" s="347"/>
      <c r="VGT302" s="348"/>
      <c r="VGU302" s="349"/>
      <c r="VGV302" s="350"/>
      <c r="VGW302" s="346"/>
      <c r="VGY302" s="347"/>
      <c r="VGZ302" s="348"/>
      <c r="VHA302" s="349"/>
      <c r="VHB302" s="350"/>
      <c r="VHC302" s="346"/>
      <c r="VHE302" s="347"/>
      <c r="VHF302" s="348"/>
      <c r="VHG302" s="349"/>
      <c r="VHH302" s="350"/>
      <c r="VHI302" s="346"/>
      <c r="VHK302" s="347"/>
      <c r="VHL302" s="348"/>
      <c r="VHM302" s="349"/>
      <c r="VHN302" s="350"/>
      <c r="VHO302" s="346"/>
      <c r="VHQ302" s="347"/>
      <c r="VHR302" s="348"/>
      <c r="VHS302" s="349"/>
      <c r="VHT302" s="350"/>
      <c r="VHU302" s="346"/>
      <c r="VHW302" s="347"/>
      <c r="VHX302" s="348"/>
      <c r="VHY302" s="349"/>
      <c r="VHZ302" s="350"/>
      <c r="VIA302" s="346"/>
      <c r="VIC302" s="347"/>
      <c r="VID302" s="348"/>
      <c r="VIE302" s="349"/>
      <c r="VIF302" s="350"/>
      <c r="VIG302" s="346"/>
      <c r="VII302" s="347"/>
      <c r="VIJ302" s="348"/>
      <c r="VIK302" s="349"/>
      <c r="VIL302" s="350"/>
      <c r="VIM302" s="346"/>
      <c r="VIO302" s="347"/>
      <c r="VIP302" s="348"/>
      <c r="VIQ302" s="349"/>
      <c r="VIR302" s="350"/>
      <c r="VIS302" s="346"/>
      <c r="VIU302" s="347"/>
      <c r="VIV302" s="348"/>
      <c r="VIW302" s="349"/>
      <c r="VIX302" s="350"/>
      <c r="VIY302" s="346"/>
      <c r="VJA302" s="347"/>
      <c r="VJB302" s="348"/>
      <c r="VJC302" s="349"/>
      <c r="VJD302" s="350"/>
      <c r="VJE302" s="346"/>
      <c r="VJG302" s="347"/>
      <c r="VJH302" s="348"/>
      <c r="VJI302" s="349"/>
      <c r="VJJ302" s="350"/>
      <c r="VJK302" s="346"/>
      <c r="VJM302" s="347"/>
      <c r="VJN302" s="348"/>
      <c r="VJO302" s="349"/>
      <c r="VJP302" s="350"/>
      <c r="VJQ302" s="346"/>
      <c r="VJS302" s="347"/>
      <c r="VJT302" s="348"/>
      <c r="VJU302" s="349"/>
      <c r="VJV302" s="350"/>
      <c r="VJW302" s="346"/>
      <c r="VJY302" s="347"/>
      <c r="VJZ302" s="348"/>
      <c r="VKA302" s="349"/>
      <c r="VKB302" s="350"/>
      <c r="VKC302" s="346"/>
      <c r="VKE302" s="347"/>
      <c r="VKF302" s="348"/>
      <c r="VKG302" s="349"/>
      <c r="VKH302" s="350"/>
      <c r="VKI302" s="346"/>
      <c r="VKK302" s="347"/>
      <c r="VKL302" s="348"/>
      <c r="VKM302" s="349"/>
      <c r="VKN302" s="350"/>
      <c r="VKO302" s="346"/>
      <c r="VKQ302" s="347"/>
      <c r="VKR302" s="348"/>
      <c r="VKS302" s="349"/>
      <c r="VKT302" s="350"/>
      <c r="VKU302" s="346"/>
      <c r="VKW302" s="347"/>
      <c r="VKX302" s="348"/>
      <c r="VKY302" s="349"/>
      <c r="VKZ302" s="350"/>
      <c r="VLA302" s="346"/>
      <c r="VLC302" s="347"/>
      <c r="VLD302" s="348"/>
      <c r="VLE302" s="349"/>
      <c r="VLF302" s="350"/>
      <c r="VLG302" s="346"/>
      <c r="VLI302" s="347"/>
      <c r="VLJ302" s="348"/>
      <c r="VLK302" s="349"/>
      <c r="VLL302" s="350"/>
      <c r="VLM302" s="346"/>
      <c r="VLO302" s="347"/>
      <c r="VLP302" s="348"/>
      <c r="VLQ302" s="349"/>
      <c r="VLR302" s="350"/>
      <c r="VLS302" s="346"/>
      <c r="VLU302" s="347"/>
      <c r="VLV302" s="348"/>
      <c r="VLW302" s="349"/>
      <c r="VLX302" s="350"/>
      <c r="VLY302" s="346"/>
      <c r="VMA302" s="347"/>
      <c r="VMB302" s="348"/>
      <c r="VMC302" s="349"/>
      <c r="VMD302" s="350"/>
      <c r="VME302" s="346"/>
      <c r="VMG302" s="347"/>
      <c r="VMH302" s="348"/>
      <c r="VMI302" s="349"/>
      <c r="VMJ302" s="350"/>
      <c r="VMK302" s="346"/>
      <c r="VMM302" s="347"/>
      <c r="VMN302" s="348"/>
      <c r="VMO302" s="349"/>
      <c r="VMP302" s="350"/>
      <c r="VMQ302" s="346"/>
      <c r="VMS302" s="347"/>
      <c r="VMT302" s="348"/>
      <c r="VMU302" s="349"/>
      <c r="VMV302" s="350"/>
      <c r="VMW302" s="346"/>
      <c r="VMY302" s="347"/>
      <c r="VMZ302" s="348"/>
      <c r="VNA302" s="349"/>
      <c r="VNB302" s="350"/>
      <c r="VNC302" s="346"/>
      <c r="VNE302" s="347"/>
      <c r="VNF302" s="348"/>
      <c r="VNG302" s="349"/>
      <c r="VNH302" s="350"/>
      <c r="VNI302" s="346"/>
      <c r="VNK302" s="347"/>
      <c r="VNL302" s="348"/>
      <c r="VNM302" s="349"/>
      <c r="VNN302" s="350"/>
      <c r="VNO302" s="346"/>
      <c r="VNQ302" s="347"/>
      <c r="VNR302" s="348"/>
      <c r="VNS302" s="349"/>
      <c r="VNT302" s="350"/>
      <c r="VNU302" s="346"/>
      <c r="VNW302" s="347"/>
      <c r="VNX302" s="348"/>
      <c r="VNY302" s="349"/>
      <c r="VNZ302" s="350"/>
      <c r="VOA302" s="346"/>
      <c r="VOC302" s="347"/>
      <c r="VOD302" s="348"/>
      <c r="VOE302" s="349"/>
      <c r="VOF302" s="350"/>
      <c r="VOG302" s="346"/>
      <c r="VOI302" s="347"/>
      <c r="VOJ302" s="348"/>
      <c r="VOK302" s="349"/>
      <c r="VOL302" s="350"/>
      <c r="VOM302" s="346"/>
      <c r="VOO302" s="347"/>
      <c r="VOP302" s="348"/>
      <c r="VOQ302" s="349"/>
      <c r="VOR302" s="350"/>
      <c r="VOS302" s="346"/>
      <c r="VOU302" s="347"/>
      <c r="VOV302" s="348"/>
      <c r="VOW302" s="349"/>
      <c r="VOX302" s="350"/>
      <c r="VOY302" s="346"/>
      <c r="VPA302" s="347"/>
      <c r="VPB302" s="348"/>
      <c r="VPC302" s="349"/>
      <c r="VPD302" s="350"/>
      <c r="VPE302" s="346"/>
      <c r="VPG302" s="347"/>
      <c r="VPH302" s="348"/>
      <c r="VPI302" s="349"/>
      <c r="VPJ302" s="350"/>
      <c r="VPK302" s="346"/>
      <c r="VPM302" s="347"/>
      <c r="VPN302" s="348"/>
      <c r="VPO302" s="349"/>
      <c r="VPP302" s="350"/>
      <c r="VPQ302" s="346"/>
      <c r="VPS302" s="347"/>
      <c r="VPT302" s="348"/>
      <c r="VPU302" s="349"/>
      <c r="VPV302" s="350"/>
      <c r="VPW302" s="346"/>
      <c r="VPY302" s="347"/>
      <c r="VPZ302" s="348"/>
      <c r="VQA302" s="349"/>
      <c r="VQB302" s="350"/>
      <c r="VQC302" s="346"/>
      <c r="VQE302" s="347"/>
      <c r="VQF302" s="348"/>
      <c r="VQG302" s="349"/>
      <c r="VQH302" s="350"/>
      <c r="VQI302" s="346"/>
      <c r="VQK302" s="347"/>
      <c r="VQL302" s="348"/>
      <c r="VQM302" s="349"/>
      <c r="VQN302" s="350"/>
      <c r="VQO302" s="346"/>
      <c r="VQQ302" s="347"/>
      <c r="VQR302" s="348"/>
      <c r="VQS302" s="349"/>
      <c r="VQT302" s="350"/>
      <c r="VQU302" s="346"/>
      <c r="VQW302" s="347"/>
      <c r="VQX302" s="348"/>
      <c r="VQY302" s="349"/>
      <c r="VQZ302" s="350"/>
      <c r="VRA302" s="346"/>
      <c r="VRC302" s="347"/>
      <c r="VRD302" s="348"/>
      <c r="VRE302" s="349"/>
      <c r="VRF302" s="350"/>
      <c r="VRG302" s="346"/>
      <c r="VRI302" s="347"/>
      <c r="VRJ302" s="348"/>
      <c r="VRK302" s="349"/>
      <c r="VRL302" s="350"/>
      <c r="VRM302" s="346"/>
      <c r="VRO302" s="347"/>
      <c r="VRP302" s="348"/>
      <c r="VRQ302" s="349"/>
      <c r="VRR302" s="350"/>
      <c r="VRS302" s="346"/>
      <c r="VRU302" s="347"/>
      <c r="VRV302" s="348"/>
      <c r="VRW302" s="349"/>
      <c r="VRX302" s="350"/>
      <c r="VRY302" s="346"/>
      <c r="VSA302" s="347"/>
      <c r="VSB302" s="348"/>
      <c r="VSC302" s="349"/>
      <c r="VSD302" s="350"/>
      <c r="VSE302" s="346"/>
      <c r="VSG302" s="347"/>
      <c r="VSH302" s="348"/>
      <c r="VSI302" s="349"/>
      <c r="VSJ302" s="350"/>
      <c r="VSK302" s="346"/>
      <c r="VSM302" s="347"/>
      <c r="VSN302" s="348"/>
      <c r="VSO302" s="349"/>
      <c r="VSP302" s="350"/>
      <c r="VSQ302" s="346"/>
      <c r="VSS302" s="347"/>
      <c r="VST302" s="348"/>
      <c r="VSU302" s="349"/>
      <c r="VSV302" s="350"/>
      <c r="VSW302" s="346"/>
      <c r="VSY302" s="347"/>
      <c r="VSZ302" s="348"/>
      <c r="VTA302" s="349"/>
      <c r="VTB302" s="350"/>
      <c r="VTC302" s="346"/>
      <c r="VTE302" s="347"/>
      <c r="VTF302" s="348"/>
      <c r="VTG302" s="349"/>
      <c r="VTH302" s="350"/>
      <c r="VTI302" s="346"/>
      <c r="VTK302" s="347"/>
      <c r="VTL302" s="348"/>
      <c r="VTM302" s="349"/>
      <c r="VTN302" s="350"/>
      <c r="VTO302" s="346"/>
      <c r="VTQ302" s="347"/>
      <c r="VTR302" s="348"/>
      <c r="VTS302" s="349"/>
      <c r="VTT302" s="350"/>
      <c r="VTU302" s="346"/>
      <c r="VTW302" s="347"/>
      <c r="VTX302" s="348"/>
      <c r="VTY302" s="349"/>
      <c r="VTZ302" s="350"/>
      <c r="VUA302" s="346"/>
      <c r="VUC302" s="347"/>
      <c r="VUD302" s="348"/>
      <c r="VUE302" s="349"/>
      <c r="VUF302" s="350"/>
      <c r="VUG302" s="346"/>
      <c r="VUI302" s="347"/>
      <c r="VUJ302" s="348"/>
      <c r="VUK302" s="349"/>
      <c r="VUL302" s="350"/>
      <c r="VUM302" s="346"/>
      <c r="VUO302" s="347"/>
      <c r="VUP302" s="348"/>
      <c r="VUQ302" s="349"/>
      <c r="VUR302" s="350"/>
      <c r="VUS302" s="346"/>
      <c r="VUU302" s="347"/>
      <c r="VUV302" s="348"/>
      <c r="VUW302" s="349"/>
      <c r="VUX302" s="350"/>
      <c r="VUY302" s="346"/>
      <c r="VVA302" s="347"/>
      <c r="VVB302" s="348"/>
      <c r="VVC302" s="349"/>
      <c r="VVD302" s="350"/>
      <c r="VVE302" s="346"/>
      <c r="VVG302" s="347"/>
      <c r="VVH302" s="348"/>
      <c r="VVI302" s="349"/>
      <c r="VVJ302" s="350"/>
      <c r="VVK302" s="346"/>
      <c r="VVM302" s="347"/>
      <c r="VVN302" s="348"/>
      <c r="VVO302" s="349"/>
      <c r="VVP302" s="350"/>
      <c r="VVQ302" s="346"/>
      <c r="VVS302" s="347"/>
      <c r="VVT302" s="348"/>
      <c r="VVU302" s="349"/>
      <c r="VVV302" s="350"/>
      <c r="VVW302" s="346"/>
      <c r="VVY302" s="347"/>
      <c r="VVZ302" s="348"/>
      <c r="VWA302" s="349"/>
      <c r="VWB302" s="350"/>
      <c r="VWC302" s="346"/>
      <c r="VWE302" s="347"/>
      <c r="VWF302" s="348"/>
      <c r="VWG302" s="349"/>
      <c r="VWH302" s="350"/>
      <c r="VWI302" s="346"/>
      <c r="VWK302" s="347"/>
      <c r="VWL302" s="348"/>
      <c r="VWM302" s="349"/>
      <c r="VWN302" s="350"/>
      <c r="VWO302" s="346"/>
      <c r="VWQ302" s="347"/>
      <c r="VWR302" s="348"/>
      <c r="VWS302" s="349"/>
      <c r="VWT302" s="350"/>
      <c r="VWU302" s="346"/>
      <c r="VWW302" s="347"/>
      <c r="VWX302" s="348"/>
      <c r="VWY302" s="349"/>
      <c r="VWZ302" s="350"/>
      <c r="VXA302" s="346"/>
      <c r="VXC302" s="347"/>
      <c r="VXD302" s="348"/>
      <c r="VXE302" s="349"/>
      <c r="VXF302" s="350"/>
      <c r="VXG302" s="346"/>
      <c r="VXI302" s="347"/>
      <c r="VXJ302" s="348"/>
      <c r="VXK302" s="349"/>
      <c r="VXL302" s="350"/>
      <c r="VXM302" s="346"/>
      <c r="VXO302" s="347"/>
      <c r="VXP302" s="348"/>
      <c r="VXQ302" s="349"/>
      <c r="VXR302" s="350"/>
      <c r="VXS302" s="346"/>
      <c r="VXU302" s="347"/>
      <c r="VXV302" s="348"/>
      <c r="VXW302" s="349"/>
      <c r="VXX302" s="350"/>
      <c r="VXY302" s="346"/>
      <c r="VYA302" s="347"/>
      <c r="VYB302" s="348"/>
      <c r="VYC302" s="349"/>
      <c r="VYD302" s="350"/>
      <c r="VYE302" s="346"/>
      <c r="VYG302" s="347"/>
      <c r="VYH302" s="348"/>
      <c r="VYI302" s="349"/>
      <c r="VYJ302" s="350"/>
      <c r="VYK302" s="346"/>
      <c r="VYM302" s="347"/>
      <c r="VYN302" s="348"/>
      <c r="VYO302" s="349"/>
      <c r="VYP302" s="350"/>
      <c r="VYQ302" s="346"/>
      <c r="VYS302" s="347"/>
      <c r="VYT302" s="348"/>
      <c r="VYU302" s="349"/>
      <c r="VYV302" s="350"/>
      <c r="VYW302" s="346"/>
      <c r="VYY302" s="347"/>
      <c r="VYZ302" s="348"/>
      <c r="VZA302" s="349"/>
      <c r="VZB302" s="350"/>
      <c r="VZC302" s="346"/>
      <c r="VZE302" s="347"/>
      <c r="VZF302" s="348"/>
      <c r="VZG302" s="349"/>
      <c r="VZH302" s="350"/>
      <c r="VZI302" s="346"/>
      <c r="VZK302" s="347"/>
      <c r="VZL302" s="348"/>
      <c r="VZM302" s="349"/>
      <c r="VZN302" s="350"/>
      <c r="VZO302" s="346"/>
      <c r="VZQ302" s="347"/>
      <c r="VZR302" s="348"/>
      <c r="VZS302" s="349"/>
      <c r="VZT302" s="350"/>
      <c r="VZU302" s="346"/>
      <c r="VZW302" s="347"/>
      <c r="VZX302" s="348"/>
      <c r="VZY302" s="349"/>
      <c r="VZZ302" s="350"/>
      <c r="WAA302" s="346"/>
      <c r="WAC302" s="347"/>
      <c r="WAD302" s="348"/>
      <c r="WAE302" s="349"/>
      <c r="WAF302" s="350"/>
      <c r="WAG302" s="346"/>
      <c r="WAI302" s="347"/>
      <c r="WAJ302" s="348"/>
      <c r="WAK302" s="349"/>
      <c r="WAL302" s="350"/>
      <c r="WAM302" s="346"/>
      <c r="WAO302" s="347"/>
      <c r="WAP302" s="348"/>
      <c r="WAQ302" s="349"/>
      <c r="WAR302" s="350"/>
      <c r="WAS302" s="346"/>
      <c r="WAU302" s="347"/>
      <c r="WAV302" s="348"/>
      <c r="WAW302" s="349"/>
      <c r="WAX302" s="350"/>
      <c r="WAY302" s="346"/>
      <c r="WBA302" s="347"/>
      <c r="WBB302" s="348"/>
      <c r="WBC302" s="349"/>
      <c r="WBD302" s="350"/>
      <c r="WBE302" s="346"/>
      <c r="WBG302" s="347"/>
      <c r="WBH302" s="348"/>
      <c r="WBI302" s="349"/>
      <c r="WBJ302" s="350"/>
      <c r="WBK302" s="346"/>
      <c r="WBM302" s="347"/>
      <c r="WBN302" s="348"/>
      <c r="WBO302" s="349"/>
      <c r="WBP302" s="350"/>
      <c r="WBQ302" s="346"/>
      <c r="WBS302" s="347"/>
      <c r="WBT302" s="348"/>
      <c r="WBU302" s="349"/>
      <c r="WBV302" s="350"/>
      <c r="WBW302" s="346"/>
      <c r="WBY302" s="347"/>
      <c r="WBZ302" s="348"/>
      <c r="WCA302" s="349"/>
      <c r="WCB302" s="350"/>
      <c r="WCC302" s="346"/>
      <c r="WCE302" s="347"/>
      <c r="WCF302" s="348"/>
      <c r="WCG302" s="349"/>
      <c r="WCH302" s="350"/>
      <c r="WCI302" s="346"/>
      <c r="WCK302" s="347"/>
      <c r="WCL302" s="348"/>
      <c r="WCM302" s="349"/>
      <c r="WCN302" s="350"/>
      <c r="WCO302" s="346"/>
      <c r="WCQ302" s="347"/>
      <c r="WCR302" s="348"/>
      <c r="WCS302" s="349"/>
      <c r="WCT302" s="350"/>
      <c r="WCU302" s="346"/>
      <c r="WCW302" s="347"/>
      <c r="WCX302" s="348"/>
      <c r="WCY302" s="349"/>
      <c r="WCZ302" s="350"/>
      <c r="WDA302" s="346"/>
      <c r="WDC302" s="347"/>
      <c r="WDD302" s="348"/>
      <c r="WDE302" s="349"/>
      <c r="WDF302" s="350"/>
      <c r="WDG302" s="346"/>
      <c r="WDI302" s="347"/>
      <c r="WDJ302" s="348"/>
      <c r="WDK302" s="349"/>
      <c r="WDL302" s="350"/>
      <c r="WDM302" s="346"/>
      <c r="WDO302" s="347"/>
      <c r="WDP302" s="348"/>
      <c r="WDQ302" s="349"/>
      <c r="WDR302" s="350"/>
      <c r="WDS302" s="346"/>
      <c r="WDU302" s="347"/>
      <c r="WDV302" s="348"/>
      <c r="WDW302" s="349"/>
      <c r="WDX302" s="350"/>
      <c r="WDY302" s="346"/>
      <c r="WEA302" s="347"/>
      <c r="WEB302" s="348"/>
      <c r="WEC302" s="349"/>
      <c r="WED302" s="350"/>
      <c r="WEE302" s="346"/>
      <c r="WEG302" s="347"/>
      <c r="WEH302" s="348"/>
      <c r="WEI302" s="349"/>
      <c r="WEJ302" s="350"/>
      <c r="WEK302" s="346"/>
      <c r="WEM302" s="347"/>
      <c r="WEN302" s="348"/>
      <c r="WEO302" s="349"/>
      <c r="WEP302" s="350"/>
      <c r="WEQ302" s="346"/>
      <c r="WES302" s="347"/>
      <c r="WET302" s="348"/>
      <c r="WEU302" s="349"/>
      <c r="WEV302" s="350"/>
      <c r="WEW302" s="346"/>
      <c r="WEY302" s="347"/>
      <c r="WEZ302" s="348"/>
      <c r="WFA302" s="349"/>
      <c r="WFB302" s="350"/>
      <c r="WFC302" s="346"/>
      <c r="WFE302" s="347"/>
      <c r="WFF302" s="348"/>
      <c r="WFG302" s="349"/>
      <c r="WFH302" s="350"/>
      <c r="WFI302" s="346"/>
      <c r="WFK302" s="347"/>
      <c r="WFL302" s="348"/>
      <c r="WFM302" s="349"/>
      <c r="WFN302" s="350"/>
      <c r="WFO302" s="346"/>
      <c r="WFQ302" s="347"/>
      <c r="WFR302" s="348"/>
      <c r="WFS302" s="349"/>
      <c r="WFT302" s="350"/>
      <c r="WFU302" s="346"/>
      <c r="WFW302" s="347"/>
      <c r="WFX302" s="348"/>
      <c r="WFY302" s="349"/>
      <c r="WFZ302" s="350"/>
      <c r="WGA302" s="346"/>
      <c r="WGC302" s="347"/>
      <c r="WGD302" s="348"/>
      <c r="WGE302" s="349"/>
      <c r="WGF302" s="350"/>
      <c r="WGG302" s="346"/>
      <c r="WGI302" s="347"/>
      <c r="WGJ302" s="348"/>
      <c r="WGK302" s="349"/>
      <c r="WGL302" s="350"/>
      <c r="WGM302" s="346"/>
      <c r="WGO302" s="347"/>
      <c r="WGP302" s="348"/>
      <c r="WGQ302" s="349"/>
      <c r="WGR302" s="350"/>
      <c r="WGS302" s="346"/>
      <c r="WGU302" s="347"/>
      <c r="WGV302" s="348"/>
      <c r="WGW302" s="349"/>
      <c r="WGX302" s="350"/>
      <c r="WGY302" s="346"/>
      <c r="WHA302" s="347"/>
      <c r="WHB302" s="348"/>
      <c r="WHC302" s="349"/>
      <c r="WHD302" s="350"/>
      <c r="WHE302" s="346"/>
      <c r="WHG302" s="347"/>
      <c r="WHH302" s="348"/>
      <c r="WHI302" s="349"/>
      <c r="WHJ302" s="350"/>
      <c r="WHK302" s="346"/>
      <c r="WHM302" s="347"/>
      <c r="WHN302" s="348"/>
      <c r="WHO302" s="349"/>
      <c r="WHP302" s="350"/>
      <c r="WHQ302" s="346"/>
      <c r="WHS302" s="347"/>
      <c r="WHT302" s="348"/>
      <c r="WHU302" s="349"/>
      <c r="WHV302" s="350"/>
      <c r="WHW302" s="346"/>
      <c r="WHY302" s="347"/>
      <c r="WHZ302" s="348"/>
      <c r="WIA302" s="349"/>
      <c r="WIB302" s="350"/>
      <c r="WIC302" s="346"/>
      <c r="WIE302" s="347"/>
      <c r="WIF302" s="348"/>
      <c r="WIG302" s="349"/>
      <c r="WIH302" s="350"/>
      <c r="WII302" s="346"/>
      <c r="WIK302" s="347"/>
      <c r="WIL302" s="348"/>
      <c r="WIM302" s="349"/>
      <c r="WIN302" s="350"/>
      <c r="WIO302" s="346"/>
      <c r="WIQ302" s="347"/>
      <c r="WIR302" s="348"/>
      <c r="WIS302" s="349"/>
      <c r="WIT302" s="350"/>
      <c r="WIU302" s="346"/>
      <c r="WIW302" s="347"/>
      <c r="WIX302" s="348"/>
      <c r="WIY302" s="349"/>
      <c r="WIZ302" s="350"/>
      <c r="WJA302" s="346"/>
      <c r="WJC302" s="347"/>
      <c r="WJD302" s="348"/>
      <c r="WJE302" s="349"/>
      <c r="WJF302" s="350"/>
      <c r="WJG302" s="346"/>
      <c r="WJI302" s="347"/>
      <c r="WJJ302" s="348"/>
      <c r="WJK302" s="349"/>
      <c r="WJL302" s="350"/>
      <c r="WJM302" s="346"/>
      <c r="WJO302" s="347"/>
      <c r="WJP302" s="348"/>
      <c r="WJQ302" s="349"/>
      <c r="WJR302" s="350"/>
      <c r="WJS302" s="346"/>
      <c r="WJU302" s="347"/>
      <c r="WJV302" s="348"/>
      <c r="WJW302" s="349"/>
      <c r="WJX302" s="350"/>
      <c r="WJY302" s="346"/>
      <c r="WKA302" s="347"/>
      <c r="WKB302" s="348"/>
      <c r="WKC302" s="349"/>
      <c r="WKD302" s="350"/>
      <c r="WKE302" s="346"/>
      <c r="WKG302" s="347"/>
      <c r="WKH302" s="348"/>
      <c r="WKI302" s="349"/>
      <c r="WKJ302" s="350"/>
      <c r="WKK302" s="346"/>
      <c r="WKM302" s="347"/>
      <c r="WKN302" s="348"/>
      <c r="WKO302" s="349"/>
      <c r="WKP302" s="350"/>
      <c r="WKQ302" s="346"/>
      <c r="WKS302" s="347"/>
      <c r="WKT302" s="348"/>
      <c r="WKU302" s="349"/>
      <c r="WKV302" s="350"/>
      <c r="WKW302" s="346"/>
      <c r="WKY302" s="347"/>
      <c r="WKZ302" s="348"/>
      <c r="WLA302" s="349"/>
      <c r="WLB302" s="350"/>
      <c r="WLC302" s="346"/>
      <c r="WLE302" s="347"/>
      <c r="WLF302" s="348"/>
      <c r="WLG302" s="349"/>
      <c r="WLH302" s="350"/>
      <c r="WLI302" s="346"/>
      <c r="WLK302" s="347"/>
      <c r="WLL302" s="348"/>
      <c r="WLM302" s="349"/>
      <c r="WLN302" s="350"/>
      <c r="WLO302" s="346"/>
      <c r="WLQ302" s="347"/>
      <c r="WLR302" s="348"/>
      <c r="WLS302" s="349"/>
      <c r="WLT302" s="350"/>
      <c r="WLU302" s="346"/>
      <c r="WLW302" s="347"/>
      <c r="WLX302" s="348"/>
      <c r="WLY302" s="349"/>
      <c r="WLZ302" s="350"/>
      <c r="WMA302" s="346"/>
      <c r="WMC302" s="347"/>
      <c r="WMD302" s="348"/>
      <c r="WME302" s="349"/>
      <c r="WMF302" s="350"/>
      <c r="WMG302" s="346"/>
      <c r="WMI302" s="347"/>
      <c r="WMJ302" s="348"/>
      <c r="WMK302" s="349"/>
      <c r="WML302" s="350"/>
      <c r="WMM302" s="346"/>
      <c r="WMO302" s="347"/>
      <c r="WMP302" s="348"/>
      <c r="WMQ302" s="349"/>
      <c r="WMR302" s="350"/>
      <c r="WMS302" s="346"/>
      <c r="WMU302" s="347"/>
      <c r="WMV302" s="348"/>
      <c r="WMW302" s="349"/>
      <c r="WMX302" s="350"/>
      <c r="WMY302" s="346"/>
      <c r="WNA302" s="347"/>
      <c r="WNB302" s="348"/>
      <c r="WNC302" s="349"/>
      <c r="WND302" s="350"/>
      <c r="WNE302" s="346"/>
      <c r="WNG302" s="347"/>
      <c r="WNH302" s="348"/>
      <c r="WNI302" s="349"/>
      <c r="WNJ302" s="350"/>
      <c r="WNK302" s="346"/>
      <c r="WNM302" s="347"/>
      <c r="WNN302" s="348"/>
      <c r="WNO302" s="349"/>
      <c r="WNP302" s="350"/>
      <c r="WNQ302" s="346"/>
      <c r="WNS302" s="347"/>
      <c r="WNT302" s="348"/>
      <c r="WNU302" s="349"/>
      <c r="WNV302" s="350"/>
      <c r="WNW302" s="346"/>
      <c r="WNY302" s="347"/>
      <c r="WNZ302" s="348"/>
      <c r="WOA302" s="349"/>
      <c r="WOB302" s="350"/>
      <c r="WOC302" s="346"/>
      <c r="WOE302" s="347"/>
      <c r="WOF302" s="348"/>
      <c r="WOG302" s="349"/>
      <c r="WOH302" s="350"/>
      <c r="WOI302" s="346"/>
      <c r="WOK302" s="347"/>
      <c r="WOL302" s="348"/>
      <c r="WOM302" s="349"/>
      <c r="WON302" s="350"/>
      <c r="WOO302" s="346"/>
      <c r="WOQ302" s="347"/>
      <c r="WOR302" s="348"/>
      <c r="WOS302" s="349"/>
      <c r="WOT302" s="350"/>
      <c r="WOU302" s="346"/>
      <c r="WOW302" s="347"/>
      <c r="WOX302" s="348"/>
      <c r="WOY302" s="349"/>
      <c r="WOZ302" s="350"/>
      <c r="WPA302" s="346"/>
      <c r="WPC302" s="347"/>
      <c r="WPD302" s="348"/>
      <c r="WPE302" s="349"/>
      <c r="WPF302" s="350"/>
      <c r="WPG302" s="346"/>
      <c r="WPI302" s="347"/>
      <c r="WPJ302" s="348"/>
      <c r="WPK302" s="349"/>
      <c r="WPL302" s="350"/>
      <c r="WPM302" s="346"/>
      <c r="WPO302" s="347"/>
      <c r="WPP302" s="348"/>
      <c r="WPQ302" s="349"/>
      <c r="WPR302" s="350"/>
      <c r="WPS302" s="346"/>
      <c r="WPU302" s="347"/>
      <c r="WPV302" s="348"/>
      <c r="WPW302" s="349"/>
      <c r="WPX302" s="350"/>
      <c r="WPY302" s="346"/>
      <c r="WQA302" s="347"/>
      <c r="WQB302" s="348"/>
      <c r="WQC302" s="349"/>
      <c r="WQD302" s="350"/>
      <c r="WQE302" s="346"/>
      <c r="WQG302" s="347"/>
      <c r="WQH302" s="348"/>
      <c r="WQI302" s="349"/>
      <c r="WQJ302" s="350"/>
      <c r="WQK302" s="346"/>
      <c r="WQM302" s="347"/>
      <c r="WQN302" s="348"/>
      <c r="WQO302" s="349"/>
      <c r="WQP302" s="350"/>
      <c r="WQQ302" s="346"/>
      <c r="WQS302" s="347"/>
      <c r="WQT302" s="348"/>
      <c r="WQU302" s="349"/>
      <c r="WQV302" s="350"/>
      <c r="WQW302" s="346"/>
      <c r="WQY302" s="347"/>
      <c r="WQZ302" s="348"/>
      <c r="WRA302" s="349"/>
      <c r="WRB302" s="350"/>
      <c r="WRC302" s="346"/>
      <c r="WRE302" s="347"/>
      <c r="WRF302" s="348"/>
      <c r="WRG302" s="349"/>
      <c r="WRH302" s="350"/>
      <c r="WRI302" s="346"/>
      <c r="WRK302" s="347"/>
      <c r="WRL302" s="348"/>
      <c r="WRM302" s="349"/>
      <c r="WRN302" s="350"/>
      <c r="WRO302" s="346"/>
      <c r="WRQ302" s="347"/>
      <c r="WRR302" s="348"/>
      <c r="WRS302" s="349"/>
      <c r="WRT302" s="350"/>
      <c r="WRU302" s="346"/>
      <c r="WRW302" s="347"/>
      <c r="WRX302" s="348"/>
      <c r="WRY302" s="349"/>
      <c r="WRZ302" s="350"/>
      <c r="WSA302" s="346"/>
      <c r="WSC302" s="347"/>
      <c r="WSD302" s="348"/>
      <c r="WSE302" s="349"/>
      <c r="WSF302" s="350"/>
      <c r="WSG302" s="346"/>
      <c r="WSI302" s="347"/>
      <c r="WSJ302" s="348"/>
      <c r="WSK302" s="349"/>
      <c r="WSL302" s="350"/>
      <c r="WSM302" s="346"/>
      <c r="WSO302" s="347"/>
      <c r="WSP302" s="348"/>
      <c r="WSQ302" s="349"/>
      <c r="WSR302" s="350"/>
      <c r="WSS302" s="346"/>
      <c r="WSU302" s="347"/>
      <c r="WSV302" s="348"/>
      <c r="WSW302" s="349"/>
      <c r="WSX302" s="350"/>
      <c r="WSY302" s="346"/>
      <c r="WTA302" s="347"/>
      <c r="WTB302" s="348"/>
      <c r="WTC302" s="349"/>
      <c r="WTD302" s="350"/>
      <c r="WTE302" s="346"/>
      <c r="WTG302" s="347"/>
      <c r="WTH302" s="348"/>
      <c r="WTI302" s="349"/>
      <c r="WTJ302" s="350"/>
      <c r="WTK302" s="346"/>
      <c r="WTM302" s="347"/>
      <c r="WTN302" s="348"/>
      <c r="WTO302" s="349"/>
      <c r="WTP302" s="350"/>
      <c r="WTQ302" s="346"/>
      <c r="WTS302" s="347"/>
      <c r="WTT302" s="348"/>
      <c r="WTU302" s="349"/>
      <c r="WTV302" s="350"/>
      <c r="WTW302" s="346"/>
      <c r="WTY302" s="347"/>
      <c r="WTZ302" s="348"/>
      <c r="WUA302" s="349"/>
      <c r="WUB302" s="350"/>
      <c r="WUC302" s="346"/>
      <c r="WUE302" s="347"/>
      <c r="WUF302" s="348"/>
      <c r="WUG302" s="349"/>
      <c r="WUH302" s="350"/>
      <c r="WUI302" s="346"/>
      <c r="WUK302" s="347"/>
      <c r="WUL302" s="348"/>
      <c r="WUM302" s="349"/>
      <c r="WUN302" s="350"/>
      <c r="WUO302" s="346"/>
      <c r="WUQ302" s="347"/>
      <c r="WUR302" s="348"/>
      <c r="WUS302" s="349"/>
      <c r="WUT302" s="350"/>
      <c r="WUU302" s="346"/>
      <c r="WUW302" s="347"/>
      <c r="WUX302" s="348"/>
      <c r="WUY302" s="349"/>
      <c r="WUZ302" s="350"/>
      <c r="WVA302" s="346"/>
      <c r="WVC302" s="347"/>
      <c r="WVD302" s="348"/>
      <c r="WVE302" s="349"/>
      <c r="WVF302" s="350"/>
      <c r="WVG302" s="346"/>
      <c r="WVI302" s="347"/>
      <c r="WVJ302" s="348"/>
      <c r="WVK302" s="349"/>
      <c r="WVL302" s="350"/>
      <c r="WVM302" s="346"/>
      <c r="WVO302" s="347"/>
      <c r="WVP302" s="348"/>
      <c r="WVQ302" s="349"/>
      <c r="WVR302" s="350"/>
      <c r="WVS302" s="346"/>
      <c r="WVU302" s="347"/>
      <c r="WVV302" s="348"/>
      <c r="WVW302" s="349"/>
      <c r="WVX302" s="350"/>
      <c r="WVY302" s="346"/>
      <c r="WWA302" s="347"/>
      <c r="WWB302" s="348"/>
      <c r="WWC302" s="349"/>
      <c r="WWD302" s="350"/>
      <c r="WWE302" s="346"/>
      <c r="WWG302" s="347"/>
      <c r="WWH302" s="348"/>
      <c r="WWI302" s="349"/>
      <c r="WWJ302" s="350"/>
      <c r="WWK302" s="346"/>
      <c r="WWM302" s="347"/>
      <c r="WWN302" s="348"/>
      <c r="WWO302" s="349"/>
      <c r="WWP302" s="350"/>
      <c r="WWQ302" s="346"/>
      <c r="WWS302" s="347"/>
      <c r="WWT302" s="348"/>
      <c r="WWU302" s="349"/>
      <c r="WWV302" s="350"/>
      <c r="WWW302" s="346"/>
      <c r="WWY302" s="347"/>
      <c r="WWZ302" s="348"/>
      <c r="WXA302" s="349"/>
      <c r="WXB302" s="350"/>
      <c r="WXC302" s="346"/>
      <c r="WXE302" s="347"/>
      <c r="WXF302" s="348"/>
      <c r="WXG302" s="349"/>
      <c r="WXH302" s="350"/>
      <c r="WXI302" s="346"/>
      <c r="WXK302" s="347"/>
      <c r="WXL302" s="348"/>
      <c r="WXM302" s="349"/>
      <c r="WXN302" s="350"/>
      <c r="WXO302" s="346"/>
      <c r="WXQ302" s="347"/>
      <c r="WXR302" s="348"/>
      <c r="WXS302" s="349"/>
      <c r="WXT302" s="350"/>
      <c r="WXU302" s="346"/>
      <c r="WXW302" s="347"/>
      <c r="WXX302" s="348"/>
      <c r="WXY302" s="349"/>
      <c r="WXZ302" s="350"/>
      <c r="WYA302" s="346"/>
      <c r="WYC302" s="347"/>
      <c r="WYD302" s="348"/>
      <c r="WYE302" s="349"/>
      <c r="WYF302" s="350"/>
      <c r="WYG302" s="346"/>
      <c r="WYI302" s="347"/>
      <c r="WYJ302" s="348"/>
      <c r="WYK302" s="349"/>
      <c r="WYL302" s="350"/>
      <c r="WYM302" s="346"/>
      <c r="WYO302" s="347"/>
      <c r="WYP302" s="348"/>
      <c r="WYQ302" s="349"/>
      <c r="WYR302" s="350"/>
      <c r="WYS302" s="346"/>
      <c r="WYU302" s="347"/>
      <c r="WYV302" s="348"/>
      <c r="WYW302" s="349"/>
      <c r="WYX302" s="350"/>
      <c r="WYY302" s="346"/>
      <c r="WZA302" s="347"/>
      <c r="WZB302" s="348"/>
      <c r="WZC302" s="349"/>
      <c r="WZD302" s="350"/>
      <c r="WZE302" s="346"/>
      <c r="WZG302" s="347"/>
      <c r="WZH302" s="348"/>
      <c r="WZI302" s="349"/>
      <c r="WZJ302" s="350"/>
      <c r="WZK302" s="346"/>
      <c r="WZM302" s="347"/>
      <c r="WZN302" s="348"/>
      <c r="WZO302" s="349"/>
      <c r="WZP302" s="350"/>
      <c r="WZQ302" s="346"/>
      <c r="WZS302" s="347"/>
      <c r="WZT302" s="348"/>
      <c r="WZU302" s="349"/>
      <c r="WZV302" s="350"/>
      <c r="WZW302" s="346"/>
      <c r="WZY302" s="347"/>
      <c r="WZZ302" s="348"/>
      <c r="XAA302" s="349"/>
      <c r="XAB302" s="350"/>
      <c r="XAC302" s="346"/>
      <c r="XAE302" s="347"/>
      <c r="XAF302" s="348"/>
      <c r="XAG302" s="349"/>
      <c r="XAH302" s="350"/>
      <c r="XAI302" s="346"/>
      <c r="XAK302" s="347"/>
      <c r="XAL302" s="348"/>
      <c r="XAM302" s="349"/>
      <c r="XAN302" s="350"/>
      <c r="XAO302" s="346"/>
      <c r="XAQ302" s="347"/>
      <c r="XAR302" s="348"/>
      <c r="XAS302" s="349"/>
      <c r="XAT302" s="350"/>
      <c r="XAU302" s="346"/>
      <c r="XAW302" s="347"/>
      <c r="XAX302" s="348"/>
      <c r="XAY302" s="349"/>
      <c r="XAZ302" s="350"/>
      <c r="XBA302" s="346"/>
      <c r="XBC302" s="347"/>
      <c r="XBD302" s="348"/>
      <c r="XBE302" s="349"/>
      <c r="XBF302" s="350"/>
      <c r="XBG302" s="346"/>
      <c r="XBI302" s="347"/>
      <c r="XBJ302" s="348"/>
      <c r="XBK302" s="349"/>
      <c r="XBL302" s="350"/>
      <c r="XBM302" s="346"/>
      <c r="XBO302" s="347"/>
      <c r="XBP302" s="348"/>
      <c r="XBQ302" s="349"/>
      <c r="XBR302" s="350"/>
      <c r="XBS302" s="346"/>
      <c r="XBU302" s="347"/>
      <c r="XBV302" s="348"/>
      <c r="XBW302" s="349"/>
      <c r="XBX302" s="350"/>
      <c r="XBY302" s="346"/>
      <c r="XCA302" s="347"/>
      <c r="XCB302" s="348"/>
      <c r="XCC302" s="349"/>
      <c r="XCD302" s="350"/>
      <c r="XCE302" s="346"/>
      <c r="XCG302" s="347"/>
      <c r="XCH302" s="348"/>
      <c r="XCI302" s="349"/>
      <c r="XCJ302" s="350"/>
      <c r="XCK302" s="346"/>
      <c r="XCM302" s="347"/>
      <c r="XCN302" s="348"/>
      <c r="XCO302" s="349"/>
      <c r="XCP302" s="350"/>
      <c r="XCQ302" s="346"/>
      <c r="XCS302" s="347"/>
      <c r="XCT302" s="348"/>
      <c r="XCU302" s="349"/>
      <c r="XCV302" s="350"/>
      <c r="XCW302" s="346"/>
      <c r="XCY302" s="347"/>
      <c r="XCZ302" s="348"/>
      <c r="XDA302" s="349"/>
      <c r="XDB302" s="350"/>
      <c r="XDC302" s="346"/>
      <c r="XDE302" s="347"/>
      <c r="XDF302" s="348"/>
      <c r="XDG302" s="349"/>
      <c r="XDH302" s="350"/>
      <c r="XDI302" s="346"/>
      <c r="XDK302" s="347"/>
      <c r="XDL302" s="348"/>
      <c r="XDM302" s="349"/>
      <c r="XDN302" s="350"/>
      <c r="XDO302" s="346"/>
      <c r="XDQ302" s="347"/>
      <c r="XDR302" s="348"/>
      <c r="XDS302" s="349"/>
      <c r="XDT302" s="350"/>
      <c r="XDU302" s="346"/>
      <c r="XDW302" s="347"/>
      <c r="XDX302" s="348"/>
      <c r="XDY302" s="349"/>
      <c r="XDZ302" s="350"/>
      <c r="XEA302" s="346"/>
      <c r="XEC302" s="347"/>
      <c r="XED302" s="348"/>
      <c r="XEE302" s="349"/>
      <c r="XEF302" s="350"/>
      <c r="XEG302" s="346"/>
      <c r="XEI302" s="347"/>
      <c r="XEJ302" s="348"/>
      <c r="XEK302" s="349"/>
      <c r="XEL302" s="350"/>
      <c r="XEM302" s="346"/>
      <c r="XEO302" s="347"/>
      <c r="XEP302" s="348"/>
      <c r="XEQ302" s="349"/>
      <c r="XER302" s="350"/>
      <c r="XES302" s="346"/>
      <c r="XEU302" s="347"/>
      <c r="XEV302" s="348"/>
      <c r="XEW302" s="349"/>
      <c r="XEX302" s="350"/>
      <c r="XEY302" s="346"/>
      <c r="XFA302" s="347"/>
      <c r="XFB302" s="348"/>
      <c r="XFC302" s="349"/>
      <c r="XFD302" s="350"/>
    </row>
    <row r="303" spans="1:3071 3073:6143 6145:9215 9217:12287 12289:15359 15361:16384" ht="54" customHeight="1">
      <c r="A303" s="316"/>
      <c r="B303" s="317"/>
      <c r="C303" s="316">
        <v>2010</v>
      </c>
      <c r="D303" s="318" t="s">
        <v>237</v>
      </c>
      <c r="E303" s="319">
        <v>476</v>
      </c>
      <c r="F303" s="319"/>
      <c r="G303" s="319">
        <v>476</v>
      </c>
      <c r="H303" s="319"/>
      <c r="I303" s="319"/>
      <c r="J303" s="319"/>
    </row>
    <row r="304" spans="1:3071 3073:6143 6145:9215 9217:12287 12289:15359 15361:16384" ht="15.75">
      <c r="A304" s="316"/>
      <c r="B304" s="317"/>
      <c r="C304" s="316">
        <v>4110</v>
      </c>
      <c r="D304" s="320" t="s">
        <v>205</v>
      </c>
      <c r="E304" s="319"/>
      <c r="F304" s="319"/>
      <c r="G304" s="319"/>
      <c r="H304" s="319">
        <v>70</v>
      </c>
      <c r="I304" s="319"/>
      <c r="J304" s="319">
        <v>70</v>
      </c>
    </row>
    <row r="305" spans="1:10" ht="15.75">
      <c r="A305" s="316"/>
      <c r="B305" s="317"/>
      <c r="C305" s="316">
        <v>4120</v>
      </c>
      <c r="D305" s="324" t="s">
        <v>199</v>
      </c>
      <c r="E305" s="319"/>
      <c r="F305" s="319"/>
      <c r="G305" s="319"/>
      <c r="H305" s="319">
        <v>10</v>
      </c>
      <c r="I305" s="319"/>
      <c r="J305" s="319">
        <v>10</v>
      </c>
    </row>
    <row r="306" spans="1:10" ht="15.75">
      <c r="A306" s="316"/>
      <c r="B306" s="317"/>
      <c r="C306" s="316">
        <v>4170</v>
      </c>
      <c r="D306" s="320" t="s">
        <v>240</v>
      </c>
      <c r="E306" s="331"/>
      <c r="F306" s="319"/>
      <c r="G306" s="331"/>
      <c r="H306" s="319">
        <v>396</v>
      </c>
      <c r="I306" s="319"/>
      <c r="J306" s="319">
        <v>396</v>
      </c>
    </row>
    <row r="307" spans="1:10" ht="24" customHeight="1">
      <c r="A307" s="334"/>
      <c r="B307" s="311">
        <v>85504</v>
      </c>
      <c r="C307" s="312"/>
      <c r="D307" s="335" t="s">
        <v>257</v>
      </c>
      <c r="E307" s="315">
        <f>E308</f>
        <v>443300</v>
      </c>
      <c r="F307" s="315">
        <f>SUM(F309:F314)</f>
        <v>0</v>
      </c>
      <c r="G307" s="315">
        <f>G308</f>
        <v>443300</v>
      </c>
      <c r="H307" s="315">
        <f>SUM(H309:H314)</f>
        <v>443300</v>
      </c>
      <c r="I307" s="315">
        <f>SUM(I309:I314)</f>
        <v>0</v>
      </c>
      <c r="J307" s="315">
        <f>SUM(J309:J314)</f>
        <v>443300</v>
      </c>
    </row>
    <row r="308" spans="1:10" ht="51.75">
      <c r="A308" s="351"/>
      <c r="B308" s="352"/>
      <c r="C308" s="351">
        <v>2010</v>
      </c>
      <c r="D308" s="318" t="s">
        <v>237</v>
      </c>
      <c r="E308" s="319">
        <v>443300</v>
      </c>
      <c r="F308" s="319"/>
      <c r="G308" s="319">
        <f>E308+F308</f>
        <v>443300</v>
      </c>
      <c r="H308" s="319"/>
      <c r="I308" s="319"/>
      <c r="J308" s="319"/>
    </row>
    <row r="309" spans="1:10" ht="15.75">
      <c r="A309" s="351"/>
      <c r="B309" s="352"/>
      <c r="C309" s="351">
        <v>3110</v>
      </c>
      <c r="D309" s="320" t="s">
        <v>204</v>
      </c>
      <c r="E309" s="319"/>
      <c r="F309" s="319"/>
      <c r="G309" s="319"/>
      <c r="H309" s="319">
        <v>427000</v>
      </c>
      <c r="I309" s="319"/>
      <c r="J309" s="319">
        <f>H309+I309</f>
        <v>427000</v>
      </c>
    </row>
    <row r="310" spans="1:10" ht="15.75">
      <c r="A310" s="351"/>
      <c r="B310" s="352"/>
      <c r="C310" s="351">
        <v>4010</v>
      </c>
      <c r="D310" s="320" t="s">
        <v>196</v>
      </c>
      <c r="E310" s="317"/>
      <c r="F310" s="319"/>
      <c r="G310" s="317"/>
      <c r="H310" s="319">
        <v>10804.25</v>
      </c>
      <c r="I310" s="319"/>
      <c r="J310" s="319">
        <f>H310+I310</f>
        <v>10804.25</v>
      </c>
    </row>
    <row r="311" spans="1:10" ht="15.75">
      <c r="A311" s="351"/>
      <c r="B311" s="352"/>
      <c r="C311" s="351">
        <v>4110</v>
      </c>
      <c r="D311" s="320" t="s">
        <v>205</v>
      </c>
      <c r="E311" s="317"/>
      <c r="F311" s="319"/>
      <c r="G311" s="317"/>
      <c r="H311" s="319">
        <v>2081.7800000000002</v>
      </c>
      <c r="I311" s="319"/>
      <c r="J311" s="319">
        <f t="shared" ref="J311:J314" si="14">H311+I311</f>
        <v>2081.7800000000002</v>
      </c>
    </row>
    <row r="312" spans="1:10" ht="15.75">
      <c r="A312" s="351"/>
      <c r="B312" s="352"/>
      <c r="C312" s="351">
        <v>4120</v>
      </c>
      <c r="D312" s="324" t="s">
        <v>199</v>
      </c>
      <c r="E312" s="319"/>
      <c r="F312" s="319"/>
      <c r="G312" s="319"/>
      <c r="H312" s="319">
        <v>291.97000000000003</v>
      </c>
      <c r="I312" s="319"/>
      <c r="J312" s="319">
        <f t="shared" si="14"/>
        <v>291.97000000000003</v>
      </c>
    </row>
    <row r="313" spans="1:10" ht="15.75">
      <c r="A313" s="351"/>
      <c r="B313" s="352"/>
      <c r="C313" s="351">
        <v>4170</v>
      </c>
      <c r="D313" s="320" t="s">
        <v>240</v>
      </c>
      <c r="E313" s="331"/>
      <c r="F313" s="319"/>
      <c r="G313" s="331"/>
      <c r="H313" s="319">
        <v>1162</v>
      </c>
      <c r="I313" s="319"/>
      <c r="J313" s="319">
        <f t="shared" si="14"/>
        <v>1162</v>
      </c>
    </row>
    <row r="314" spans="1:10" ht="15.75">
      <c r="A314" s="351"/>
      <c r="B314" s="352"/>
      <c r="C314" s="351">
        <v>4300</v>
      </c>
      <c r="D314" s="324" t="s">
        <v>14</v>
      </c>
      <c r="E314" s="317"/>
      <c r="F314" s="319"/>
      <c r="G314" s="317"/>
      <c r="H314" s="319">
        <v>1960</v>
      </c>
      <c r="I314" s="319"/>
      <c r="J314" s="319">
        <f t="shared" si="14"/>
        <v>1960</v>
      </c>
    </row>
    <row r="315" spans="1:10" ht="36" customHeight="1">
      <c r="A315" s="353"/>
      <c r="B315" s="353"/>
      <c r="C315" s="353"/>
      <c r="D315" s="354" t="s">
        <v>215</v>
      </c>
      <c r="E315" s="355">
        <f t="shared" ref="E315:J315" si="15">E211+E222+E255+E273+E247+E202+E239</f>
        <v>9189733.9900000002</v>
      </c>
      <c r="F315" s="355">
        <f>F211+F222+F255+F273+F247+F202+F239</f>
        <v>79800</v>
      </c>
      <c r="G315" s="355">
        <f t="shared" si="15"/>
        <v>9269533.9900000002</v>
      </c>
      <c r="H315" s="355">
        <f t="shared" si="15"/>
        <v>9189733.9900000002</v>
      </c>
      <c r="I315" s="355">
        <f>I202+I211+I222+I239+I247+I255+I273</f>
        <v>79800</v>
      </c>
      <c r="J315" s="355">
        <f t="shared" si="15"/>
        <v>9269533.9900000002</v>
      </c>
    </row>
    <row r="316" spans="1:10" ht="9" customHeight="1">
      <c r="A316" s="297"/>
      <c r="B316" s="297"/>
      <c r="C316" s="297"/>
      <c r="D316" s="356"/>
      <c r="E316" s="357"/>
      <c r="F316" s="358"/>
      <c r="G316" s="359"/>
    </row>
    <row r="317" spans="1:10" ht="36" customHeight="1" thickBot="1">
      <c r="A317" s="297"/>
      <c r="B317" s="297"/>
      <c r="C317" s="297"/>
      <c r="D317" s="356"/>
      <c r="E317" s="357"/>
      <c r="F317" s="358"/>
      <c r="G317" s="360"/>
    </row>
    <row r="318" spans="1:10" ht="36" customHeight="1" thickBot="1">
      <c r="A318" s="297"/>
      <c r="B318" s="297"/>
      <c r="C318" s="297"/>
      <c r="D318" s="356"/>
      <c r="E318" s="357"/>
      <c r="F318" s="358"/>
      <c r="G318" s="361"/>
    </row>
    <row r="319" spans="1:10" ht="36" customHeight="1">
      <c r="A319" s="382"/>
      <c r="B319" s="382"/>
      <c r="C319" s="382"/>
      <c r="D319" s="382"/>
      <c r="E319" s="382"/>
      <c r="F319" s="382"/>
      <c r="G319" s="362"/>
    </row>
    <row r="320" spans="1:10" ht="38.25" customHeight="1">
      <c r="A320" s="363"/>
      <c r="B320" s="363"/>
      <c r="C320" s="363"/>
      <c r="D320" s="183"/>
      <c r="E320" s="363"/>
      <c r="F320" s="363"/>
      <c r="G320" s="363"/>
    </row>
    <row r="321" spans="1:7" ht="31.5" customHeight="1">
      <c r="A321" s="383"/>
      <c r="B321" s="383"/>
      <c r="C321" s="383"/>
      <c r="D321" s="383"/>
      <c r="E321" s="383"/>
      <c r="F321" s="383"/>
    </row>
    <row r="322" spans="1:7" ht="18.75" customHeight="1">
      <c r="A322" s="384"/>
      <c r="B322" s="384"/>
      <c r="C322" s="384"/>
      <c r="D322" s="384"/>
      <c r="E322" s="384"/>
      <c r="F322" s="384"/>
    </row>
    <row r="323" spans="1:7" ht="18.75" customHeight="1">
      <c r="A323" s="76"/>
      <c r="B323" s="77"/>
      <c r="C323" s="77"/>
      <c r="D323" s="77"/>
      <c r="E323" s="79"/>
      <c r="F323" s="80"/>
      <c r="G323" s="80"/>
    </row>
  </sheetData>
  <mergeCells count="31">
    <mergeCell ref="I199:I200"/>
    <mergeCell ref="J199:J200"/>
    <mergeCell ref="A319:F319"/>
    <mergeCell ref="A321:F321"/>
    <mergeCell ref="A322:F322"/>
    <mergeCell ref="A199:C199"/>
    <mergeCell ref="E199:E200"/>
    <mergeCell ref="F199:F200"/>
    <mergeCell ref="G199:G200"/>
    <mergeCell ref="H199:H200"/>
    <mergeCell ref="I188:J188"/>
    <mergeCell ref="I189:J189"/>
    <mergeCell ref="I190:J190"/>
    <mergeCell ref="I191:J191"/>
    <mergeCell ref="A194:J197"/>
    <mergeCell ref="A154:C154"/>
    <mergeCell ref="D154:D155"/>
    <mergeCell ref="E154:E155"/>
    <mergeCell ref="E1:F1"/>
    <mergeCell ref="E2:F2"/>
    <mergeCell ref="A5:F8"/>
    <mergeCell ref="A10:C10"/>
    <mergeCell ref="A52:F55"/>
    <mergeCell ref="A57:C57"/>
    <mergeCell ref="D57:D58"/>
    <mergeCell ref="E57:E58"/>
    <mergeCell ref="E93:F93"/>
    <mergeCell ref="E94:F94"/>
    <mergeCell ref="A97:F100"/>
    <mergeCell ref="A102:C102"/>
    <mergeCell ref="A149:F152"/>
  </mergeCells>
  <pageMargins left="0.39370078740157483" right="0.39370078740157483" top="0.78740157480314965" bottom="0.78740157480314965" header="0.51181102362204722" footer="0.51181102362204722"/>
  <pageSetup paperSize="9" scale="75" fitToHeight="2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2" sqref="D2"/>
    </sheetView>
  </sheetViews>
  <sheetFormatPr defaultColWidth="5.140625" defaultRowHeight="14.25"/>
  <cols>
    <col min="1" max="1" width="4.85546875" style="76" customWidth="1"/>
    <col min="2" max="2" width="6.42578125" style="76" customWidth="1"/>
    <col min="3" max="3" width="7" style="76" customWidth="1"/>
    <col min="4" max="4" width="42.85546875" style="76" customWidth="1"/>
    <col min="5" max="5" width="12" style="80" customWidth="1"/>
    <col min="6" max="6" width="12.140625" style="80" customWidth="1"/>
    <col min="7" max="16384" width="5.140625" style="140"/>
  </cols>
  <sheetData>
    <row r="1" spans="1:11" ht="15">
      <c r="A1" s="77"/>
      <c r="B1" s="77"/>
      <c r="C1" s="77"/>
      <c r="D1" s="139" t="s">
        <v>179</v>
      </c>
      <c r="E1" s="79"/>
      <c r="F1" s="79"/>
    </row>
    <row r="2" spans="1:11" ht="15">
      <c r="A2" s="77"/>
      <c r="B2" s="77"/>
      <c r="C2" s="77"/>
      <c r="D2" s="139" t="s">
        <v>180</v>
      </c>
      <c r="E2" s="79"/>
      <c r="F2" s="79"/>
    </row>
    <row r="3" spans="1:11" ht="15">
      <c r="A3" s="77"/>
      <c r="B3" s="77"/>
      <c r="C3" s="77"/>
      <c r="D3" s="139" t="s">
        <v>143</v>
      </c>
      <c r="E3" s="79"/>
      <c r="F3" s="79"/>
    </row>
    <row r="4" spans="1:11" ht="15">
      <c r="A4" s="77"/>
      <c r="B4" s="77"/>
      <c r="C4" s="77"/>
      <c r="D4" s="139" t="s">
        <v>181</v>
      </c>
      <c r="E4" s="79"/>
      <c r="F4" s="79"/>
    </row>
    <row r="5" spans="1:11" ht="30.75" customHeight="1">
      <c r="A5" s="77"/>
      <c r="B5" s="77"/>
      <c r="C5" s="77"/>
      <c r="D5" s="77"/>
      <c r="E5" s="79"/>
      <c r="F5" s="79"/>
    </row>
    <row r="6" spans="1:11" ht="29.25" customHeight="1">
      <c r="A6" s="390" t="s">
        <v>144</v>
      </c>
      <c r="B6" s="390"/>
      <c r="C6" s="390"/>
      <c r="D6" s="390"/>
      <c r="E6" s="390"/>
      <c r="F6" s="390"/>
    </row>
    <row r="7" spans="1:11" ht="15">
      <c r="A7" s="77"/>
      <c r="B7" s="77"/>
      <c r="C7" s="77"/>
      <c r="D7" s="77"/>
      <c r="E7" s="79"/>
      <c r="F7" s="79"/>
    </row>
    <row r="8" spans="1:11" ht="19.5" customHeight="1">
      <c r="A8" s="77"/>
      <c r="B8" s="77"/>
      <c r="C8" s="77"/>
      <c r="D8" s="77"/>
      <c r="E8" s="79"/>
      <c r="F8" s="79"/>
      <c r="K8" s="140" t="s">
        <v>2</v>
      </c>
    </row>
    <row r="9" spans="1:11" ht="24" customHeight="1">
      <c r="A9" s="141" t="s">
        <v>1</v>
      </c>
      <c r="B9" s="142" t="s">
        <v>103</v>
      </c>
      <c r="C9" s="142" t="s">
        <v>145</v>
      </c>
      <c r="D9" s="141" t="s">
        <v>146</v>
      </c>
      <c r="E9" s="143" t="s">
        <v>147</v>
      </c>
      <c r="F9" s="143" t="s">
        <v>148</v>
      </c>
    </row>
    <row r="10" spans="1:11" s="147" customFormat="1" ht="20.25" customHeight="1">
      <c r="A10" s="144" t="s">
        <v>34</v>
      </c>
      <c r="B10" s="144"/>
      <c r="C10" s="144"/>
      <c r="D10" s="145" t="s">
        <v>149</v>
      </c>
      <c r="E10" s="146">
        <f>E11+E13</f>
        <v>77979</v>
      </c>
      <c r="F10" s="146">
        <f>F11+F13</f>
        <v>77979</v>
      </c>
    </row>
    <row r="11" spans="1:11" s="147" customFormat="1" ht="15">
      <c r="A11" s="148"/>
      <c r="B11" s="148" t="s">
        <v>150</v>
      </c>
      <c r="C11" s="148"/>
      <c r="D11" s="149" t="s">
        <v>151</v>
      </c>
      <c r="E11" s="150">
        <f>E12</f>
        <v>77979</v>
      </c>
      <c r="F11" s="150">
        <f>F14</f>
        <v>77979</v>
      </c>
    </row>
    <row r="12" spans="1:11" s="147" customFormat="1" ht="51">
      <c r="A12" s="148"/>
      <c r="B12" s="148"/>
      <c r="C12" s="148" t="s">
        <v>152</v>
      </c>
      <c r="D12" s="149" t="s">
        <v>153</v>
      </c>
      <c r="E12" s="150">
        <v>77979</v>
      </c>
      <c r="F12" s="151"/>
    </row>
    <row r="13" spans="1:11" s="147" customFormat="1" ht="15">
      <c r="A13" s="148"/>
      <c r="B13" s="148" t="s">
        <v>150</v>
      </c>
      <c r="C13" s="148"/>
      <c r="D13" s="149" t="s">
        <v>154</v>
      </c>
      <c r="E13" s="150"/>
      <c r="F13" s="150"/>
    </row>
    <row r="14" spans="1:11" s="147" customFormat="1" ht="15">
      <c r="A14" s="148"/>
      <c r="B14" s="148"/>
      <c r="C14" s="148" t="s">
        <v>44</v>
      </c>
      <c r="D14" s="149" t="s">
        <v>14</v>
      </c>
      <c r="E14" s="150"/>
      <c r="F14" s="150">
        <v>77979</v>
      </c>
    </row>
    <row r="15" spans="1:11" s="154" customFormat="1" ht="19.5" customHeight="1">
      <c r="A15" s="152">
        <v>801</v>
      </c>
      <c r="B15" s="152"/>
      <c r="C15" s="153"/>
      <c r="D15" s="152" t="s">
        <v>155</v>
      </c>
      <c r="E15" s="146">
        <f>E19+E16</f>
        <v>226850</v>
      </c>
      <c r="F15" s="146">
        <f>F19+F16</f>
        <v>226850</v>
      </c>
    </row>
    <row r="16" spans="1:11" s="154" customFormat="1" ht="21" customHeight="1">
      <c r="A16" s="152"/>
      <c r="B16" s="155">
        <v>80103</v>
      </c>
      <c r="C16" s="143"/>
      <c r="D16" s="155" t="s">
        <v>156</v>
      </c>
      <c r="E16" s="150">
        <f>E17</f>
        <v>6000</v>
      </c>
      <c r="F16" s="150">
        <f>F17+F18</f>
        <v>6000</v>
      </c>
    </row>
    <row r="17" spans="1:6" s="154" customFormat="1" ht="25.5">
      <c r="A17" s="152"/>
      <c r="B17" s="155"/>
      <c r="C17" s="143">
        <v>2310</v>
      </c>
      <c r="D17" s="156" t="s">
        <v>157</v>
      </c>
      <c r="E17" s="150">
        <v>6000</v>
      </c>
      <c r="F17" s="150"/>
    </row>
    <row r="18" spans="1:6" s="154" customFormat="1" ht="51">
      <c r="A18" s="157"/>
      <c r="B18" s="158"/>
      <c r="C18" s="159" t="s">
        <v>158</v>
      </c>
      <c r="D18" s="160" t="s">
        <v>159</v>
      </c>
      <c r="E18" s="161"/>
      <c r="F18" s="162">
        <v>6000</v>
      </c>
    </row>
    <row r="19" spans="1:6" s="166" customFormat="1" ht="21.75" customHeight="1">
      <c r="A19" s="141"/>
      <c r="B19" s="141">
        <v>80104</v>
      </c>
      <c r="C19" s="163"/>
      <c r="D19" s="164" t="s">
        <v>160</v>
      </c>
      <c r="E19" s="165">
        <f>E20</f>
        <v>220850</v>
      </c>
      <c r="F19" s="165">
        <f>F20+F21</f>
        <v>220850</v>
      </c>
    </row>
    <row r="20" spans="1:6" s="166" customFormat="1" ht="25.5">
      <c r="A20" s="141"/>
      <c r="B20" s="141"/>
      <c r="C20" s="167">
        <v>2310</v>
      </c>
      <c r="D20" s="156" t="s">
        <v>157</v>
      </c>
      <c r="E20" s="150">
        <v>220850</v>
      </c>
      <c r="F20" s="150"/>
    </row>
    <row r="21" spans="1:6" s="166" customFormat="1">
      <c r="A21" s="141"/>
      <c r="B21" s="141"/>
      <c r="C21" s="167">
        <v>4010</v>
      </c>
      <c r="D21" s="156" t="s">
        <v>161</v>
      </c>
      <c r="E21" s="150"/>
      <c r="F21" s="150">
        <v>220850</v>
      </c>
    </row>
    <row r="22" spans="1:6" s="147" customFormat="1" ht="19.5" customHeight="1">
      <c r="A22" s="144"/>
      <c r="B22" s="144"/>
      <c r="C22" s="144"/>
      <c r="D22" s="145"/>
      <c r="E22" s="151"/>
      <c r="F22" s="146"/>
    </row>
    <row r="23" spans="1:6" s="147" customFormat="1" ht="15">
      <c r="A23" s="148"/>
      <c r="B23" s="148"/>
      <c r="C23" s="148"/>
      <c r="D23" s="149"/>
      <c r="E23" s="151"/>
      <c r="F23" s="150"/>
    </row>
    <row r="24" spans="1:6" s="147" customFormat="1" ht="15">
      <c r="A24" s="148"/>
      <c r="B24" s="148"/>
      <c r="C24" s="148"/>
      <c r="D24" s="149"/>
      <c r="E24" s="151"/>
      <c r="F24" s="150"/>
    </row>
    <row r="25" spans="1:6" s="154" customFormat="1" ht="20.25" customHeight="1">
      <c r="A25" s="152"/>
      <c r="B25" s="152"/>
      <c r="C25" s="152"/>
      <c r="D25" s="152" t="s">
        <v>124</v>
      </c>
      <c r="E25" s="146">
        <f>E10+E15+E22</f>
        <v>304829</v>
      </c>
      <c r="F25" s="146">
        <f>F10+F15+F22</f>
        <v>304829</v>
      </c>
    </row>
    <row r="26" spans="1:6">
      <c r="A26" s="168"/>
      <c r="B26" s="168"/>
      <c r="C26" s="168"/>
      <c r="D26" s="168"/>
      <c r="E26" s="169"/>
      <c r="F26" s="169"/>
    </row>
    <row r="27" spans="1:6">
      <c r="A27" s="168"/>
      <c r="B27" s="168"/>
      <c r="C27" s="168"/>
      <c r="D27" s="168"/>
      <c r="E27" s="169"/>
      <c r="F27" s="169"/>
    </row>
    <row r="28" spans="1:6" ht="15" customHeight="1">
      <c r="A28" s="170" t="s">
        <v>162</v>
      </c>
      <c r="B28" s="170"/>
      <c r="C28" s="170"/>
      <c r="D28" s="170"/>
      <c r="E28" s="170"/>
      <c r="F28" s="170"/>
    </row>
    <row r="29" spans="1:6" ht="15">
      <c r="B29" s="77"/>
      <c r="C29" s="77"/>
      <c r="D29" s="78"/>
      <c r="E29" s="79"/>
    </row>
    <row r="30" spans="1:6" ht="15" customHeight="1">
      <c r="A30" s="384" t="s">
        <v>168</v>
      </c>
      <c r="B30" s="384"/>
      <c r="C30" s="384"/>
      <c r="D30" s="384"/>
      <c r="E30" s="384"/>
      <c r="F30" s="384"/>
    </row>
    <row r="31" spans="1:6" ht="15">
      <c r="B31" s="77"/>
      <c r="C31" s="77"/>
      <c r="D31" s="77"/>
      <c r="E31" s="79"/>
    </row>
  </sheetData>
  <mergeCells count="2">
    <mergeCell ref="A6:F6"/>
    <mergeCell ref="A30:F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5" sqref="C5"/>
    </sheetView>
  </sheetViews>
  <sheetFormatPr defaultColWidth="9.140625" defaultRowHeight="12.75"/>
  <cols>
    <col min="1" max="1" width="4.85546875" style="3" customWidth="1"/>
    <col min="2" max="2" width="40.140625" style="3" customWidth="1"/>
    <col min="3" max="3" width="14.28515625" style="3" customWidth="1"/>
    <col min="4" max="4" width="6.140625" style="3" customWidth="1"/>
    <col min="5" max="5" width="13.140625" style="3" customWidth="1"/>
    <col min="6" max="16384" width="9.140625" style="3"/>
  </cols>
  <sheetData>
    <row r="1" spans="1:5" ht="14.25">
      <c r="C1" s="1" t="s">
        <v>174</v>
      </c>
    </row>
    <row r="2" spans="1:5" ht="14.25">
      <c r="C2" s="1" t="s">
        <v>258</v>
      </c>
      <c r="D2" s="4"/>
    </row>
    <row r="3" spans="1:5" ht="14.25">
      <c r="C3" s="1" t="s">
        <v>4</v>
      </c>
      <c r="D3" s="4"/>
    </row>
    <row r="4" spans="1:5" ht="14.25">
      <c r="C4" s="1" t="s">
        <v>259</v>
      </c>
      <c r="D4" s="4"/>
    </row>
    <row r="5" spans="1:5" ht="39.75" customHeight="1"/>
    <row r="6" spans="1:5" ht="14.25">
      <c r="A6" s="393" t="s">
        <v>15</v>
      </c>
      <c r="B6" s="393"/>
      <c r="C6" s="393"/>
      <c r="D6" s="393"/>
      <c r="E6" s="393"/>
    </row>
    <row r="8" spans="1:5" ht="25.5" customHeight="1"/>
    <row r="9" spans="1:5" ht="18" customHeight="1">
      <c r="A9" s="10" t="s">
        <v>3</v>
      </c>
      <c r="B9" s="400" t="s">
        <v>0</v>
      </c>
      <c r="C9" s="401"/>
      <c r="D9" s="402"/>
      <c r="E9" s="11" t="s">
        <v>13</v>
      </c>
    </row>
    <row r="10" spans="1:5" ht="25.5" customHeight="1">
      <c r="A10" s="5">
        <v>931</v>
      </c>
      <c r="B10" s="394" t="s">
        <v>94</v>
      </c>
      <c r="C10" s="395"/>
      <c r="D10" s="396"/>
      <c r="E10" s="13">
        <v>12000000</v>
      </c>
    </row>
    <row r="11" spans="1:5" ht="25.5" customHeight="1">
      <c r="A11" s="5">
        <v>950</v>
      </c>
      <c r="B11" s="394" t="s">
        <v>5</v>
      </c>
      <c r="C11" s="395"/>
      <c r="D11" s="396"/>
      <c r="E11" s="13">
        <v>3893581.66</v>
      </c>
    </row>
    <row r="12" spans="1:5" ht="25.5" customHeight="1">
      <c r="A12" s="5">
        <v>951</v>
      </c>
      <c r="B12" s="394" t="s">
        <v>6</v>
      </c>
      <c r="C12" s="395"/>
      <c r="D12" s="396"/>
      <c r="E12" s="13">
        <v>0</v>
      </c>
    </row>
    <row r="13" spans="1:5" ht="25.5" customHeight="1">
      <c r="A13" s="5">
        <v>952</v>
      </c>
      <c r="B13" s="394" t="s">
        <v>7</v>
      </c>
      <c r="C13" s="395"/>
      <c r="D13" s="396"/>
      <c r="E13" s="13">
        <v>0</v>
      </c>
    </row>
    <row r="14" spans="1:5" ht="15" customHeight="1">
      <c r="A14" s="5">
        <v>957</v>
      </c>
      <c r="B14" s="394" t="s">
        <v>8</v>
      </c>
      <c r="C14" s="395"/>
      <c r="D14" s="396"/>
      <c r="E14" s="13">
        <v>1078219.79</v>
      </c>
    </row>
    <row r="15" spans="1:5" ht="15" customHeight="1">
      <c r="A15" s="5"/>
      <c r="B15" s="397" t="s">
        <v>9</v>
      </c>
      <c r="C15" s="398"/>
      <c r="D15" s="399"/>
      <c r="E15" s="14">
        <f>SUM(E10:E14)</f>
        <v>16971801.449999999</v>
      </c>
    </row>
    <row r="16" spans="1:5" ht="27.75" customHeight="1">
      <c r="A16" s="8"/>
      <c r="B16" s="406"/>
      <c r="C16" s="406"/>
      <c r="D16" s="406"/>
      <c r="E16" s="15"/>
    </row>
    <row r="17" spans="1:6" ht="19.5" customHeight="1">
      <c r="A17" s="10" t="s">
        <v>3</v>
      </c>
      <c r="B17" s="403" t="s">
        <v>0</v>
      </c>
      <c r="C17" s="404"/>
      <c r="D17" s="405"/>
      <c r="E17" s="11" t="s">
        <v>13</v>
      </c>
    </row>
    <row r="18" spans="1:6" ht="24" customHeight="1">
      <c r="A18" s="9">
        <v>992</v>
      </c>
      <c r="B18" s="394" t="s">
        <v>10</v>
      </c>
      <c r="C18" s="395"/>
      <c r="D18" s="396"/>
      <c r="E18" s="6">
        <v>947379.45</v>
      </c>
    </row>
    <row r="19" spans="1:6" ht="18.75" customHeight="1">
      <c r="A19" s="9"/>
      <c r="B19" s="397" t="s">
        <v>11</v>
      </c>
      <c r="C19" s="398"/>
      <c r="D19" s="399"/>
      <c r="E19" s="7">
        <f>E18</f>
        <v>947379.45</v>
      </c>
    </row>
    <row r="20" spans="1:6" ht="33" customHeight="1">
      <c r="B20" s="392"/>
      <c r="C20" s="392"/>
      <c r="D20" s="392"/>
    </row>
    <row r="21" spans="1:6" ht="19.5" customHeight="1">
      <c r="C21" s="12" t="s">
        <v>12</v>
      </c>
      <c r="D21" s="12"/>
      <c r="E21" s="2"/>
    </row>
    <row r="22" spans="1:6" ht="24" customHeight="1">
      <c r="C22" s="12"/>
      <c r="D22" s="12"/>
      <c r="E22" s="2"/>
    </row>
    <row r="23" spans="1:6" ht="14.25">
      <c r="D23" s="391" t="s">
        <v>175</v>
      </c>
      <c r="E23" s="391"/>
      <c r="F23" s="391"/>
    </row>
  </sheetData>
  <mergeCells count="14">
    <mergeCell ref="D23:F23"/>
    <mergeCell ref="B20:D20"/>
    <mergeCell ref="A6:E6"/>
    <mergeCell ref="B11:D11"/>
    <mergeCell ref="B12:D12"/>
    <mergeCell ref="B13:D13"/>
    <mergeCell ref="B14:D14"/>
    <mergeCell ref="B15:D15"/>
    <mergeCell ref="B18:D18"/>
    <mergeCell ref="B19:D19"/>
    <mergeCell ref="B9:D9"/>
    <mergeCell ref="B17:D17"/>
    <mergeCell ref="B16:D16"/>
    <mergeCell ref="B10:D10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E26" sqref="E26"/>
    </sheetView>
  </sheetViews>
  <sheetFormatPr defaultColWidth="15" defaultRowHeight="15"/>
  <cols>
    <col min="1" max="1" width="5.140625" customWidth="1"/>
    <col min="2" max="3" width="5.85546875" customWidth="1"/>
    <col min="4" max="4" width="37.42578125" customWidth="1"/>
    <col min="5" max="6" width="10.85546875" customWidth="1"/>
    <col min="7" max="7" width="11" customWidth="1"/>
  </cols>
  <sheetData>
    <row r="1" spans="1:8">
      <c r="A1" s="2"/>
      <c r="B1" s="2"/>
      <c r="C1" s="2"/>
      <c r="D1" s="2"/>
      <c r="E1" s="102" t="s">
        <v>166</v>
      </c>
      <c r="F1" s="2"/>
      <c r="G1" s="2"/>
    </row>
    <row r="2" spans="1:8">
      <c r="A2" s="2"/>
      <c r="B2" s="2"/>
      <c r="C2" s="2"/>
      <c r="D2" s="2"/>
      <c r="E2" s="103" t="s">
        <v>177</v>
      </c>
      <c r="F2" s="103"/>
      <c r="G2" s="103"/>
    </row>
    <row r="3" spans="1:8" ht="18" customHeight="1">
      <c r="A3" s="2"/>
      <c r="B3" s="2"/>
      <c r="C3" s="2"/>
      <c r="D3" s="2"/>
      <c r="E3" s="104" t="s">
        <v>99</v>
      </c>
      <c r="F3" s="103"/>
      <c r="G3" s="103"/>
    </row>
    <row r="4" spans="1:8">
      <c r="A4" s="2"/>
      <c r="B4" s="2"/>
      <c r="C4" s="2"/>
      <c r="D4" s="2"/>
      <c r="E4" s="1" t="s">
        <v>182</v>
      </c>
      <c r="F4" s="2"/>
      <c r="G4" s="2"/>
    </row>
    <row r="5" spans="1:8">
      <c r="A5" s="2"/>
      <c r="B5" s="2"/>
      <c r="C5" s="2"/>
      <c r="D5" s="2"/>
      <c r="E5" s="2"/>
      <c r="F5" s="2"/>
      <c r="G5" s="2"/>
    </row>
    <row r="6" spans="1:8">
      <c r="A6" s="2"/>
      <c r="B6" s="2"/>
      <c r="C6" s="2"/>
      <c r="D6" s="2"/>
      <c r="E6" s="2"/>
      <c r="F6" s="2"/>
      <c r="G6" s="2"/>
    </row>
    <row r="7" spans="1:8">
      <c r="A7" s="2"/>
      <c r="B7" s="2"/>
      <c r="C7" s="2"/>
      <c r="D7" s="2"/>
      <c r="E7" s="2"/>
      <c r="F7" s="2"/>
      <c r="G7" s="2"/>
    </row>
    <row r="8" spans="1:8" ht="33" customHeight="1">
      <c r="A8" s="409" t="s">
        <v>100</v>
      </c>
      <c r="B8" s="409"/>
      <c r="C8" s="409"/>
      <c r="D8" s="409"/>
      <c r="E8" s="409"/>
      <c r="F8" s="409"/>
      <c r="G8" s="409"/>
    </row>
    <row r="9" spans="1:8" ht="20.25" customHeight="1">
      <c r="A9" s="409"/>
      <c r="B9" s="409"/>
      <c r="C9" s="409"/>
      <c r="D9" s="409"/>
      <c r="E9" s="409"/>
      <c r="F9" s="409"/>
      <c r="G9" s="409"/>
      <c r="H9" s="105"/>
    </row>
    <row r="10" spans="1:8" ht="20.25" customHeight="1">
      <c r="A10" s="105"/>
      <c r="B10" s="105"/>
      <c r="C10" s="105"/>
      <c r="D10" s="105"/>
      <c r="E10" s="105"/>
      <c r="F10" s="105"/>
      <c r="G10" s="105"/>
      <c r="H10" s="105"/>
    </row>
    <row r="11" spans="1:8" ht="22.5" customHeight="1">
      <c r="A11" s="106" t="s">
        <v>101</v>
      </c>
      <c r="B11" s="106"/>
      <c r="C11" s="106"/>
      <c r="D11" s="106"/>
      <c r="E11" s="410" t="s">
        <v>102</v>
      </c>
      <c r="F11" s="410"/>
      <c r="G11" s="410"/>
    </row>
    <row r="12" spans="1:8" ht="22.5">
      <c r="A12" s="107" t="s">
        <v>1</v>
      </c>
      <c r="B12" s="108" t="s">
        <v>103</v>
      </c>
      <c r="C12" s="109" t="s">
        <v>3</v>
      </c>
      <c r="D12" s="107" t="s">
        <v>104</v>
      </c>
      <c r="E12" s="109" t="s">
        <v>105</v>
      </c>
      <c r="F12" s="109" t="s">
        <v>106</v>
      </c>
      <c r="G12" s="109" t="s">
        <v>107</v>
      </c>
    </row>
    <row r="13" spans="1:8" ht="56.25">
      <c r="A13" s="110" t="s">
        <v>97</v>
      </c>
      <c r="B13" s="110" t="s">
        <v>108</v>
      </c>
      <c r="C13" s="110" t="s">
        <v>109</v>
      </c>
      <c r="D13" s="111" t="s">
        <v>110</v>
      </c>
      <c r="E13" s="112"/>
      <c r="F13" s="112"/>
      <c r="G13" s="113">
        <v>0</v>
      </c>
    </row>
    <row r="14" spans="1:8" ht="56.25">
      <c r="A14" s="110" t="s">
        <v>97</v>
      </c>
      <c r="B14" s="110" t="s">
        <v>108</v>
      </c>
      <c r="C14" s="110" t="s">
        <v>111</v>
      </c>
      <c r="D14" s="111" t="s">
        <v>110</v>
      </c>
      <c r="E14" s="112"/>
      <c r="F14" s="112"/>
      <c r="G14" s="113">
        <v>0</v>
      </c>
    </row>
    <row r="15" spans="1:8" ht="56.25">
      <c r="A15" s="110" t="s">
        <v>97</v>
      </c>
      <c r="B15" s="110" t="s">
        <v>108</v>
      </c>
      <c r="C15" s="110" t="s">
        <v>112</v>
      </c>
      <c r="D15" s="111" t="s">
        <v>110</v>
      </c>
      <c r="E15" s="112"/>
      <c r="F15" s="112"/>
      <c r="G15" s="113">
        <v>0</v>
      </c>
    </row>
    <row r="16" spans="1:8" ht="33.75">
      <c r="A16" s="114">
        <v>600</v>
      </c>
      <c r="B16" s="114">
        <v>60004</v>
      </c>
      <c r="C16" s="114">
        <v>2310</v>
      </c>
      <c r="D16" s="111" t="s">
        <v>113</v>
      </c>
      <c r="E16" s="112"/>
      <c r="F16" s="112"/>
      <c r="G16" s="113">
        <v>92600</v>
      </c>
    </row>
    <row r="17" spans="1:10" ht="45">
      <c r="A17" s="114">
        <v>600</v>
      </c>
      <c r="B17" s="114">
        <v>60004</v>
      </c>
      <c r="C17" s="114">
        <v>2310</v>
      </c>
      <c r="D17" s="111" t="s">
        <v>114</v>
      </c>
      <c r="E17" s="112"/>
      <c r="F17" s="112"/>
      <c r="G17" s="113">
        <v>125495.84</v>
      </c>
    </row>
    <row r="18" spans="1:10" ht="30.6" customHeight="1">
      <c r="A18" s="115">
        <v>600</v>
      </c>
      <c r="B18" s="115">
        <v>60004</v>
      </c>
      <c r="C18" s="115">
        <v>2310</v>
      </c>
      <c r="D18" s="116" t="s">
        <v>115</v>
      </c>
      <c r="E18" s="112"/>
      <c r="F18" s="112"/>
      <c r="G18" s="113">
        <v>1276400</v>
      </c>
    </row>
    <row r="19" spans="1:10" ht="30.6" customHeight="1">
      <c r="A19" s="115">
        <v>600</v>
      </c>
      <c r="B19" s="115">
        <v>60014</v>
      </c>
      <c r="C19" s="115">
        <v>6300</v>
      </c>
      <c r="D19" s="111" t="s">
        <v>116</v>
      </c>
      <c r="E19" s="112"/>
      <c r="F19" s="112"/>
      <c r="G19" s="113">
        <v>0</v>
      </c>
    </row>
    <row r="20" spans="1:10" ht="34.9" customHeight="1">
      <c r="A20" s="115">
        <v>600</v>
      </c>
      <c r="B20" s="115">
        <v>60013</v>
      </c>
      <c r="C20" s="115">
        <v>6630</v>
      </c>
      <c r="D20" s="116" t="s">
        <v>117</v>
      </c>
      <c r="E20" s="112"/>
      <c r="F20" s="112"/>
      <c r="G20" s="113">
        <v>0</v>
      </c>
    </row>
    <row r="21" spans="1:10" ht="41.45" customHeight="1">
      <c r="A21" s="114">
        <v>600</v>
      </c>
      <c r="B21" s="114">
        <v>60014</v>
      </c>
      <c r="C21" s="114">
        <v>6620</v>
      </c>
      <c r="D21" s="111" t="s">
        <v>118</v>
      </c>
      <c r="E21" s="112"/>
      <c r="F21" s="112"/>
      <c r="G21" s="113">
        <v>0</v>
      </c>
      <c r="J21" t="s">
        <v>2</v>
      </c>
    </row>
    <row r="22" spans="1:10" ht="45" customHeight="1">
      <c r="A22" s="114">
        <v>801</v>
      </c>
      <c r="B22" s="114">
        <v>80104</v>
      </c>
      <c r="C22" s="114">
        <v>2310</v>
      </c>
      <c r="D22" s="117" t="s">
        <v>119</v>
      </c>
      <c r="E22" s="118"/>
      <c r="F22" s="119"/>
      <c r="G22" s="120">
        <v>397000</v>
      </c>
    </row>
    <row r="23" spans="1:10" ht="37.5" customHeight="1">
      <c r="A23" s="114">
        <v>851</v>
      </c>
      <c r="B23" s="114">
        <v>85158</v>
      </c>
      <c r="C23" s="114">
        <v>2710</v>
      </c>
      <c r="D23" s="111" t="s">
        <v>120</v>
      </c>
      <c r="E23" s="120"/>
      <c r="F23" s="119"/>
      <c r="G23" s="120">
        <v>9399</v>
      </c>
      <c r="I23" t="s">
        <v>2</v>
      </c>
    </row>
    <row r="24" spans="1:10" ht="39" customHeight="1">
      <c r="A24" s="114">
        <v>900</v>
      </c>
      <c r="B24" s="114">
        <v>90002</v>
      </c>
      <c r="C24" s="121">
        <v>2320</v>
      </c>
      <c r="D24" s="122" t="s">
        <v>121</v>
      </c>
      <c r="E24" s="119"/>
      <c r="F24" s="120"/>
      <c r="G24" s="120">
        <v>25000</v>
      </c>
    </row>
    <row r="25" spans="1:10" ht="32.25" customHeight="1">
      <c r="A25" s="121">
        <v>921</v>
      </c>
      <c r="B25" s="121">
        <v>92114</v>
      </c>
      <c r="C25" s="114">
        <v>2480</v>
      </c>
      <c r="D25" s="122" t="s">
        <v>122</v>
      </c>
      <c r="E25" s="120">
        <v>1100500</v>
      </c>
      <c r="F25" s="119"/>
      <c r="G25" s="119"/>
    </row>
    <row r="26" spans="1:10" ht="32.25" customHeight="1">
      <c r="A26" s="121">
        <v>921</v>
      </c>
      <c r="B26" s="121">
        <v>92114</v>
      </c>
      <c r="C26" s="121">
        <v>6220</v>
      </c>
      <c r="D26" s="122" t="s">
        <v>122</v>
      </c>
      <c r="E26" s="120"/>
      <c r="F26" s="119"/>
      <c r="G26" s="120">
        <v>15000</v>
      </c>
    </row>
    <row r="27" spans="1:10" ht="27" customHeight="1">
      <c r="A27" s="114">
        <v>921</v>
      </c>
      <c r="B27" s="114">
        <v>92116</v>
      </c>
      <c r="C27" s="121">
        <v>2480</v>
      </c>
      <c r="D27" s="122" t="s">
        <v>123</v>
      </c>
      <c r="E27" s="120">
        <v>198730</v>
      </c>
      <c r="F27" s="119"/>
      <c r="G27" s="119"/>
    </row>
    <row r="28" spans="1:10" ht="22.5" customHeight="1">
      <c r="A28" s="114"/>
      <c r="B28" s="114"/>
      <c r="C28" s="114"/>
      <c r="D28" s="123" t="s">
        <v>124</v>
      </c>
      <c r="E28" s="124">
        <f>SUM(E16:E27)</f>
        <v>1299230</v>
      </c>
      <c r="F28" s="124">
        <f>SUM(F16:F27)</f>
        <v>0</v>
      </c>
      <c r="G28" s="124">
        <f>SUM(G13:G27)</f>
        <v>1940894.84</v>
      </c>
      <c r="H28" s="125"/>
    </row>
    <row r="29" spans="1:10" ht="23.25" customHeight="1">
      <c r="A29" s="126"/>
      <c r="B29" s="127"/>
      <c r="C29" s="127"/>
      <c r="D29" s="128" t="s">
        <v>125</v>
      </c>
      <c r="E29" s="411">
        <f>E28+F28+G28</f>
        <v>3240124.84</v>
      </c>
      <c r="F29" s="412"/>
      <c r="G29" s="412"/>
    </row>
    <row r="30" spans="1:10">
      <c r="A30" s="2"/>
      <c r="B30" s="2"/>
      <c r="C30" s="2"/>
      <c r="D30" s="2"/>
      <c r="E30" s="2"/>
      <c r="F30" s="2"/>
      <c r="G30" s="2"/>
    </row>
    <row r="31" spans="1:10" ht="26.25" customHeight="1">
      <c r="A31" s="2"/>
      <c r="B31" s="2"/>
      <c r="C31" s="2"/>
      <c r="D31" s="2"/>
      <c r="E31" s="2"/>
      <c r="F31" s="2"/>
      <c r="G31" s="2"/>
    </row>
    <row r="32" spans="1:10" ht="26.25" customHeight="1">
      <c r="A32" s="106" t="s">
        <v>126</v>
      </c>
      <c r="B32" s="129"/>
      <c r="C32" s="129"/>
      <c r="D32" s="106"/>
      <c r="E32" s="413" t="s">
        <v>102</v>
      </c>
      <c r="F32" s="414"/>
      <c r="G32" s="415"/>
    </row>
    <row r="33" spans="1:9" ht="22.5" customHeight="1">
      <c r="A33" s="107" t="s">
        <v>1</v>
      </c>
      <c r="B33" s="108" t="s">
        <v>103</v>
      </c>
      <c r="C33" s="108"/>
      <c r="D33" s="107" t="s">
        <v>104</v>
      </c>
      <c r="E33" s="109" t="s">
        <v>105</v>
      </c>
      <c r="F33" s="109" t="s">
        <v>106</v>
      </c>
      <c r="G33" s="109" t="s">
        <v>107</v>
      </c>
    </row>
    <row r="34" spans="1:9" ht="27" customHeight="1">
      <c r="A34" s="132">
        <v>754</v>
      </c>
      <c r="B34" s="132">
        <v>75412</v>
      </c>
      <c r="C34" s="132">
        <v>6230</v>
      </c>
      <c r="D34" s="111" t="s">
        <v>127</v>
      </c>
      <c r="E34" s="130"/>
      <c r="F34" s="131"/>
      <c r="G34" s="130">
        <v>825000</v>
      </c>
    </row>
    <row r="35" spans="1:9" ht="27" customHeight="1">
      <c r="A35" s="132">
        <v>801</v>
      </c>
      <c r="B35" s="132">
        <v>80101</v>
      </c>
      <c r="C35" s="132">
        <v>2540</v>
      </c>
      <c r="D35" s="111" t="s">
        <v>128</v>
      </c>
      <c r="E35" s="130">
        <v>959100</v>
      </c>
      <c r="F35" s="131"/>
      <c r="G35" s="131"/>
    </row>
    <row r="36" spans="1:9" ht="33.75" customHeight="1">
      <c r="A36" s="132">
        <v>801</v>
      </c>
      <c r="B36" s="132">
        <v>80101</v>
      </c>
      <c r="C36" s="132">
        <v>2590</v>
      </c>
      <c r="D36" s="111" t="s">
        <v>129</v>
      </c>
      <c r="E36" s="113">
        <v>700000</v>
      </c>
      <c r="F36" s="119"/>
      <c r="G36" s="119"/>
    </row>
    <row r="37" spans="1:9" ht="38.25" customHeight="1">
      <c r="A37" s="132">
        <v>801</v>
      </c>
      <c r="B37" s="132">
        <v>80103</v>
      </c>
      <c r="C37" s="132">
        <v>2590</v>
      </c>
      <c r="D37" s="111" t="s">
        <v>130</v>
      </c>
      <c r="E37" s="113">
        <v>160000</v>
      </c>
      <c r="F37" s="119"/>
      <c r="G37" s="119"/>
    </row>
    <row r="38" spans="1:9" ht="27.75" customHeight="1">
      <c r="A38" s="132">
        <v>801</v>
      </c>
      <c r="B38" s="132">
        <v>80104</v>
      </c>
      <c r="C38" s="132">
        <v>2540</v>
      </c>
      <c r="D38" s="111" t="s">
        <v>131</v>
      </c>
      <c r="E38" s="113">
        <v>410000</v>
      </c>
      <c r="F38" s="119"/>
      <c r="G38" s="119"/>
      <c r="H38" s="125"/>
      <c r="I38" s="125"/>
    </row>
    <row r="39" spans="1:9" ht="27.75" customHeight="1">
      <c r="A39" s="132">
        <v>801</v>
      </c>
      <c r="B39" s="132">
        <v>80104</v>
      </c>
      <c r="C39" s="132">
        <v>2540</v>
      </c>
      <c r="D39" s="111" t="s">
        <v>132</v>
      </c>
      <c r="E39" s="120">
        <v>300000</v>
      </c>
      <c r="F39" s="119"/>
      <c r="G39" s="119"/>
      <c r="H39" s="125"/>
      <c r="I39" s="125"/>
    </row>
    <row r="40" spans="1:9" ht="32.25" customHeight="1">
      <c r="A40" s="132">
        <v>801</v>
      </c>
      <c r="B40" s="132">
        <v>80104</v>
      </c>
      <c r="C40" s="132">
        <v>2540</v>
      </c>
      <c r="D40" s="111" t="s">
        <v>133</v>
      </c>
      <c r="E40" s="120">
        <v>170000</v>
      </c>
      <c r="F40" s="119"/>
      <c r="G40" s="119"/>
      <c r="H40" s="125"/>
    </row>
    <row r="41" spans="1:9" ht="37.5" customHeight="1">
      <c r="A41" s="132">
        <v>801</v>
      </c>
      <c r="B41" s="132">
        <v>80104</v>
      </c>
      <c r="C41" s="132">
        <v>2590</v>
      </c>
      <c r="D41" s="111" t="s">
        <v>134</v>
      </c>
      <c r="E41" s="120">
        <v>740000</v>
      </c>
      <c r="F41" s="119"/>
      <c r="G41" s="119"/>
      <c r="H41" s="125"/>
    </row>
    <row r="42" spans="1:9" ht="25.5" customHeight="1">
      <c r="A42" s="132">
        <v>801</v>
      </c>
      <c r="B42" s="132">
        <v>80149</v>
      </c>
      <c r="C42" s="132">
        <v>2540</v>
      </c>
      <c r="D42" s="111" t="s">
        <v>131</v>
      </c>
      <c r="E42" s="120">
        <v>735900</v>
      </c>
      <c r="F42" s="119"/>
      <c r="G42" s="119"/>
      <c r="H42" s="125"/>
    </row>
    <row r="43" spans="1:9" ht="25.5" customHeight="1">
      <c r="A43" s="132">
        <v>801</v>
      </c>
      <c r="B43" s="132">
        <v>80149</v>
      </c>
      <c r="C43" s="132">
        <v>2540</v>
      </c>
      <c r="D43" s="111" t="s">
        <v>132</v>
      </c>
      <c r="E43" s="120">
        <v>53000</v>
      </c>
      <c r="F43" s="119"/>
      <c r="G43" s="119"/>
      <c r="H43" s="125"/>
    </row>
    <row r="44" spans="1:9" ht="25.5" customHeight="1">
      <c r="A44" s="132">
        <v>801</v>
      </c>
      <c r="B44" s="132">
        <v>80149</v>
      </c>
      <c r="C44" s="132">
        <v>2590</v>
      </c>
      <c r="D44" s="111" t="s">
        <v>129</v>
      </c>
      <c r="E44" s="120">
        <v>9000</v>
      </c>
      <c r="F44" s="119"/>
      <c r="G44" s="119"/>
      <c r="H44" s="125"/>
    </row>
    <row r="45" spans="1:9" ht="18.75" customHeight="1">
      <c r="A45" s="132">
        <v>801</v>
      </c>
      <c r="B45" s="132">
        <v>80150</v>
      </c>
      <c r="C45" s="132">
        <v>2540</v>
      </c>
      <c r="D45" s="132" t="s">
        <v>128</v>
      </c>
      <c r="E45" s="120">
        <v>405000</v>
      </c>
      <c r="F45" s="119"/>
      <c r="G45" s="119"/>
      <c r="H45" s="125"/>
    </row>
    <row r="46" spans="1:9" ht="37.5" customHeight="1">
      <c r="A46" s="132">
        <v>801</v>
      </c>
      <c r="B46" s="132">
        <v>80150</v>
      </c>
      <c r="C46" s="132">
        <v>2590</v>
      </c>
      <c r="D46" s="111" t="s">
        <v>129</v>
      </c>
      <c r="E46" s="120">
        <v>500000</v>
      </c>
      <c r="F46" s="119"/>
      <c r="G46" s="119"/>
      <c r="H46" s="125"/>
    </row>
    <row r="47" spans="1:9" ht="37.5" customHeight="1">
      <c r="A47" s="132">
        <v>801</v>
      </c>
      <c r="B47" s="132">
        <v>80153</v>
      </c>
      <c r="C47" s="132">
        <v>2830</v>
      </c>
      <c r="D47" s="111" t="s">
        <v>139</v>
      </c>
      <c r="E47" s="120"/>
      <c r="F47" s="119"/>
      <c r="G47" s="120">
        <v>10701.9</v>
      </c>
      <c r="H47" s="125"/>
    </row>
    <row r="48" spans="1:9" ht="37.5" customHeight="1">
      <c r="A48" s="132">
        <v>801</v>
      </c>
      <c r="B48" s="132">
        <v>80153</v>
      </c>
      <c r="C48" s="132">
        <v>2830</v>
      </c>
      <c r="D48" s="111" t="s">
        <v>140</v>
      </c>
      <c r="E48" s="120"/>
      <c r="F48" s="119"/>
      <c r="G48" s="120">
        <v>14454</v>
      </c>
      <c r="H48" s="125"/>
    </row>
    <row r="49" spans="1:8" ht="38.25" customHeight="1">
      <c r="A49" s="132">
        <v>854</v>
      </c>
      <c r="B49" s="132">
        <v>85404</v>
      </c>
      <c r="C49" s="132">
        <v>2540</v>
      </c>
      <c r="D49" s="111" t="s">
        <v>135</v>
      </c>
      <c r="E49" s="120">
        <v>80000</v>
      </c>
      <c r="F49" s="119"/>
      <c r="G49" s="119"/>
      <c r="H49" s="125"/>
    </row>
    <row r="50" spans="1:8" ht="38.25" customHeight="1">
      <c r="A50" s="132">
        <v>854</v>
      </c>
      <c r="B50" s="132">
        <v>85404</v>
      </c>
      <c r="C50" s="132">
        <v>2540</v>
      </c>
      <c r="D50" s="111" t="s">
        <v>133</v>
      </c>
      <c r="E50" s="120">
        <v>2500</v>
      </c>
      <c r="F50" s="119"/>
      <c r="G50" s="119"/>
      <c r="H50" s="125"/>
    </row>
    <row r="51" spans="1:8" ht="38.25" customHeight="1">
      <c r="A51" s="132">
        <v>854</v>
      </c>
      <c r="B51" s="132">
        <v>85404</v>
      </c>
      <c r="C51" s="132">
        <v>2590</v>
      </c>
      <c r="D51" s="111" t="s">
        <v>129</v>
      </c>
      <c r="E51" s="120">
        <v>1200</v>
      </c>
      <c r="F51" s="119"/>
      <c r="G51" s="119"/>
      <c r="H51" s="125"/>
    </row>
    <row r="52" spans="1:8" ht="48" customHeight="1">
      <c r="A52" s="132">
        <v>853</v>
      </c>
      <c r="B52" s="132">
        <v>85395</v>
      </c>
      <c r="C52" s="132">
        <v>2820</v>
      </c>
      <c r="D52" s="111" t="s">
        <v>136</v>
      </c>
      <c r="E52" s="119"/>
      <c r="F52" s="119"/>
      <c r="G52" s="120">
        <v>14000</v>
      </c>
    </row>
    <row r="53" spans="1:8" ht="34.5" customHeight="1">
      <c r="A53" s="132">
        <v>855</v>
      </c>
      <c r="B53" s="132">
        <v>85505</v>
      </c>
      <c r="C53" s="132">
        <v>2830</v>
      </c>
      <c r="D53" s="111" t="s">
        <v>163</v>
      </c>
      <c r="E53" s="120"/>
      <c r="F53" s="119"/>
      <c r="G53" s="120">
        <v>121000</v>
      </c>
    </row>
    <row r="54" spans="1:8" ht="31.5" customHeight="1">
      <c r="A54" s="132">
        <v>921</v>
      </c>
      <c r="B54" s="132">
        <v>92120</v>
      </c>
      <c r="C54" s="132">
        <v>2720</v>
      </c>
      <c r="D54" s="111" t="s">
        <v>137</v>
      </c>
      <c r="E54" s="119"/>
      <c r="F54" s="119"/>
      <c r="G54" s="113">
        <v>93979.76</v>
      </c>
    </row>
    <row r="55" spans="1:8" ht="34.9" customHeight="1">
      <c r="A55" s="132">
        <v>926</v>
      </c>
      <c r="B55" s="132">
        <v>92695</v>
      </c>
      <c r="C55" s="132">
        <v>2820</v>
      </c>
      <c r="D55" s="111" t="s">
        <v>165</v>
      </c>
      <c r="E55" s="119"/>
      <c r="F55" s="119"/>
      <c r="G55" s="113">
        <v>79600</v>
      </c>
    </row>
    <row r="56" spans="1:8" ht="18" customHeight="1">
      <c r="A56" s="132"/>
      <c r="B56" s="132"/>
      <c r="C56" s="132"/>
      <c r="D56" s="123" t="s">
        <v>124</v>
      </c>
      <c r="E56" s="133">
        <f>E35+E36+E37+E38+E39+E40+E41+E42+E43+E45+E46+E49+E50+E51+E44</f>
        <v>5225700</v>
      </c>
      <c r="F56" s="133">
        <f>SUM(F35:F55)</f>
        <v>0</v>
      </c>
      <c r="G56" s="133">
        <f>G52+G53+G54+G55+G34+G47+G48</f>
        <v>1158735.6599999999</v>
      </c>
      <c r="H56" s="125"/>
    </row>
    <row r="57" spans="1:8" ht="25.5" customHeight="1">
      <c r="A57" s="132"/>
      <c r="B57" s="132"/>
      <c r="C57" s="132"/>
      <c r="D57" s="134" t="s">
        <v>125</v>
      </c>
      <c r="E57" s="408">
        <f>E56+F56+G56</f>
        <v>6384435.6600000001</v>
      </c>
      <c r="F57" s="408"/>
      <c r="G57" s="408"/>
    </row>
    <row r="58" spans="1:8" ht="12.75" customHeight="1">
      <c r="D58" s="135"/>
    </row>
    <row r="60" spans="1:8">
      <c r="E60" s="136" t="s">
        <v>138</v>
      </c>
      <c r="F60" s="136"/>
    </row>
    <row r="61" spans="1:8">
      <c r="E61" s="136"/>
      <c r="F61" s="136"/>
    </row>
    <row r="62" spans="1:8">
      <c r="E62" s="407" t="s">
        <v>175</v>
      </c>
      <c r="F62" s="407"/>
      <c r="G62" s="407"/>
    </row>
    <row r="66" spans="6:6">
      <c r="F66" s="171">
        <f>E57+E29</f>
        <v>9624560.5</v>
      </c>
    </row>
    <row r="67" spans="6:6">
      <c r="F67" s="171"/>
    </row>
  </sheetData>
  <mergeCells count="6">
    <mergeCell ref="E62:G62"/>
    <mergeCell ref="E57:G57"/>
    <mergeCell ref="A8:G9"/>
    <mergeCell ref="E11:G11"/>
    <mergeCell ref="E29:G29"/>
    <mergeCell ref="E32:G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8"/>
  <sheetViews>
    <sheetView tabSelected="1" view="pageBreakPreview" zoomScaleSheetLayoutView="100" workbookViewId="0">
      <selection activeCell="H77" sqref="H77"/>
    </sheetView>
  </sheetViews>
  <sheetFormatPr defaultRowHeight="12.75"/>
  <cols>
    <col min="1" max="1" width="3.42578125" style="16" bestFit="1" customWidth="1"/>
    <col min="2" max="2" width="12.28515625" style="81" customWidth="1"/>
    <col min="3" max="3" width="23" style="82" customWidth="1"/>
    <col min="4" max="4" width="10.7109375" style="21" customWidth="1"/>
    <col min="5" max="5" width="6.7109375" style="21" customWidth="1"/>
    <col min="6" max="6" width="7.42578125" style="21" customWidth="1"/>
    <col min="7" max="7" width="5.28515625" style="21" customWidth="1"/>
    <col min="8" max="8" width="22.140625" style="21" customWidth="1"/>
    <col min="9" max="9" width="11.140625" style="21" customWidth="1"/>
    <col min="10" max="10" width="16.85546875" style="21" customWidth="1"/>
    <col min="11" max="11" width="14.28515625" style="21" customWidth="1"/>
    <col min="12" max="259" width="9.140625" style="21"/>
    <col min="260" max="260" width="11.42578125" style="21" customWidth="1"/>
    <col min="261" max="261" width="4.85546875" style="21" customWidth="1"/>
    <col min="262" max="262" width="29.85546875" style="21" customWidth="1"/>
    <col min="263" max="263" width="5.42578125" style="21" customWidth="1"/>
    <col min="264" max="264" width="6.5703125" style="21" customWidth="1"/>
    <col min="265" max="265" width="7.42578125" style="21" customWidth="1"/>
    <col min="266" max="266" width="36.5703125" style="21" customWidth="1"/>
    <col min="267" max="267" width="15.7109375" style="21" customWidth="1"/>
    <col min="268" max="515" width="9.140625" style="21"/>
    <col min="516" max="516" width="11.42578125" style="21" customWidth="1"/>
    <col min="517" max="517" width="4.85546875" style="21" customWidth="1"/>
    <col min="518" max="518" width="29.85546875" style="21" customWidth="1"/>
    <col min="519" max="519" width="5.42578125" style="21" customWidth="1"/>
    <col min="520" max="520" width="6.5703125" style="21" customWidth="1"/>
    <col min="521" max="521" width="7.42578125" style="21" customWidth="1"/>
    <col min="522" max="522" width="36.5703125" style="21" customWidth="1"/>
    <col min="523" max="523" width="15.7109375" style="21" customWidth="1"/>
    <col min="524" max="771" width="9.140625" style="21"/>
    <col min="772" max="772" width="11.42578125" style="21" customWidth="1"/>
    <col min="773" max="773" width="4.85546875" style="21" customWidth="1"/>
    <col min="774" max="774" width="29.85546875" style="21" customWidth="1"/>
    <col min="775" max="775" width="5.42578125" style="21" customWidth="1"/>
    <col min="776" max="776" width="6.5703125" style="21" customWidth="1"/>
    <col min="777" max="777" width="7.42578125" style="21" customWidth="1"/>
    <col min="778" max="778" width="36.5703125" style="21" customWidth="1"/>
    <col min="779" max="779" width="15.7109375" style="21" customWidth="1"/>
    <col min="780" max="1027" width="9.140625" style="21"/>
    <col min="1028" max="1028" width="11.42578125" style="21" customWidth="1"/>
    <col min="1029" max="1029" width="4.85546875" style="21" customWidth="1"/>
    <col min="1030" max="1030" width="29.85546875" style="21" customWidth="1"/>
    <col min="1031" max="1031" width="5.42578125" style="21" customWidth="1"/>
    <col min="1032" max="1032" width="6.5703125" style="21" customWidth="1"/>
    <col min="1033" max="1033" width="7.42578125" style="21" customWidth="1"/>
    <col min="1034" max="1034" width="36.5703125" style="21" customWidth="1"/>
    <col min="1035" max="1035" width="15.7109375" style="21" customWidth="1"/>
    <col min="1036" max="1283" width="9.140625" style="21"/>
    <col min="1284" max="1284" width="11.42578125" style="21" customWidth="1"/>
    <col min="1285" max="1285" width="4.85546875" style="21" customWidth="1"/>
    <col min="1286" max="1286" width="29.85546875" style="21" customWidth="1"/>
    <col min="1287" max="1287" width="5.42578125" style="21" customWidth="1"/>
    <col min="1288" max="1288" width="6.5703125" style="21" customWidth="1"/>
    <col min="1289" max="1289" width="7.42578125" style="21" customWidth="1"/>
    <col min="1290" max="1290" width="36.5703125" style="21" customWidth="1"/>
    <col min="1291" max="1291" width="15.7109375" style="21" customWidth="1"/>
    <col min="1292" max="1539" width="9.140625" style="21"/>
    <col min="1540" max="1540" width="11.42578125" style="21" customWidth="1"/>
    <col min="1541" max="1541" width="4.85546875" style="21" customWidth="1"/>
    <col min="1542" max="1542" width="29.85546875" style="21" customWidth="1"/>
    <col min="1543" max="1543" width="5.42578125" style="21" customWidth="1"/>
    <col min="1544" max="1544" width="6.5703125" style="21" customWidth="1"/>
    <col min="1545" max="1545" width="7.42578125" style="21" customWidth="1"/>
    <col min="1546" max="1546" width="36.5703125" style="21" customWidth="1"/>
    <col min="1547" max="1547" width="15.7109375" style="21" customWidth="1"/>
    <col min="1548" max="1795" width="9.140625" style="21"/>
    <col min="1796" max="1796" width="11.42578125" style="21" customWidth="1"/>
    <col min="1797" max="1797" width="4.85546875" style="21" customWidth="1"/>
    <col min="1798" max="1798" width="29.85546875" style="21" customWidth="1"/>
    <col min="1799" max="1799" width="5.42578125" style="21" customWidth="1"/>
    <col min="1800" max="1800" width="6.5703125" style="21" customWidth="1"/>
    <col min="1801" max="1801" width="7.42578125" style="21" customWidth="1"/>
    <col min="1802" max="1802" width="36.5703125" style="21" customWidth="1"/>
    <col min="1803" max="1803" width="15.7109375" style="21" customWidth="1"/>
    <col min="1804" max="2051" width="9.140625" style="21"/>
    <col min="2052" max="2052" width="11.42578125" style="21" customWidth="1"/>
    <col min="2053" max="2053" width="4.85546875" style="21" customWidth="1"/>
    <col min="2054" max="2054" width="29.85546875" style="21" customWidth="1"/>
    <col min="2055" max="2055" width="5.42578125" style="21" customWidth="1"/>
    <col min="2056" max="2056" width="6.5703125" style="21" customWidth="1"/>
    <col min="2057" max="2057" width="7.42578125" style="21" customWidth="1"/>
    <col min="2058" max="2058" width="36.5703125" style="21" customWidth="1"/>
    <col min="2059" max="2059" width="15.7109375" style="21" customWidth="1"/>
    <col min="2060" max="2307" width="9.140625" style="21"/>
    <col min="2308" max="2308" width="11.42578125" style="21" customWidth="1"/>
    <col min="2309" max="2309" width="4.85546875" style="21" customWidth="1"/>
    <col min="2310" max="2310" width="29.85546875" style="21" customWidth="1"/>
    <col min="2311" max="2311" width="5.42578125" style="21" customWidth="1"/>
    <col min="2312" max="2312" width="6.5703125" style="21" customWidth="1"/>
    <col min="2313" max="2313" width="7.42578125" style="21" customWidth="1"/>
    <col min="2314" max="2314" width="36.5703125" style="21" customWidth="1"/>
    <col min="2315" max="2315" width="15.7109375" style="21" customWidth="1"/>
    <col min="2316" max="2563" width="9.140625" style="21"/>
    <col min="2564" max="2564" width="11.42578125" style="21" customWidth="1"/>
    <col min="2565" max="2565" width="4.85546875" style="21" customWidth="1"/>
    <col min="2566" max="2566" width="29.85546875" style="21" customWidth="1"/>
    <col min="2567" max="2567" width="5.42578125" style="21" customWidth="1"/>
    <col min="2568" max="2568" width="6.5703125" style="21" customWidth="1"/>
    <col min="2569" max="2569" width="7.42578125" style="21" customWidth="1"/>
    <col min="2570" max="2570" width="36.5703125" style="21" customWidth="1"/>
    <col min="2571" max="2571" width="15.7109375" style="21" customWidth="1"/>
    <col min="2572" max="2819" width="9.140625" style="21"/>
    <col min="2820" max="2820" width="11.42578125" style="21" customWidth="1"/>
    <col min="2821" max="2821" width="4.85546875" style="21" customWidth="1"/>
    <col min="2822" max="2822" width="29.85546875" style="21" customWidth="1"/>
    <col min="2823" max="2823" width="5.42578125" style="21" customWidth="1"/>
    <col min="2824" max="2824" width="6.5703125" style="21" customWidth="1"/>
    <col min="2825" max="2825" width="7.42578125" style="21" customWidth="1"/>
    <col min="2826" max="2826" width="36.5703125" style="21" customWidth="1"/>
    <col min="2827" max="2827" width="15.7109375" style="21" customWidth="1"/>
    <col min="2828" max="3075" width="9.140625" style="21"/>
    <col min="3076" max="3076" width="11.42578125" style="21" customWidth="1"/>
    <col min="3077" max="3077" width="4.85546875" style="21" customWidth="1"/>
    <col min="3078" max="3078" width="29.85546875" style="21" customWidth="1"/>
    <col min="3079" max="3079" width="5.42578125" style="21" customWidth="1"/>
    <col min="3080" max="3080" width="6.5703125" style="21" customWidth="1"/>
    <col min="3081" max="3081" width="7.42578125" style="21" customWidth="1"/>
    <col min="3082" max="3082" width="36.5703125" style="21" customWidth="1"/>
    <col min="3083" max="3083" width="15.7109375" style="21" customWidth="1"/>
    <col min="3084" max="3331" width="9.140625" style="21"/>
    <col min="3332" max="3332" width="11.42578125" style="21" customWidth="1"/>
    <col min="3333" max="3333" width="4.85546875" style="21" customWidth="1"/>
    <col min="3334" max="3334" width="29.85546875" style="21" customWidth="1"/>
    <col min="3335" max="3335" width="5.42578125" style="21" customWidth="1"/>
    <col min="3336" max="3336" width="6.5703125" style="21" customWidth="1"/>
    <col min="3337" max="3337" width="7.42578125" style="21" customWidth="1"/>
    <col min="3338" max="3338" width="36.5703125" style="21" customWidth="1"/>
    <col min="3339" max="3339" width="15.7109375" style="21" customWidth="1"/>
    <col min="3340" max="3587" width="9.140625" style="21"/>
    <col min="3588" max="3588" width="11.42578125" style="21" customWidth="1"/>
    <col min="3589" max="3589" width="4.85546875" style="21" customWidth="1"/>
    <col min="3590" max="3590" width="29.85546875" style="21" customWidth="1"/>
    <col min="3591" max="3591" width="5.42578125" style="21" customWidth="1"/>
    <col min="3592" max="3592" width="6.5703125" style="21" customWidth="1"/>
    <col min="3593" max="3593" width="7.42578125" style="21" customWidth="1"/>
    <col min="3594" max="3594" width="36.5703125" style="21" customWidth="1"/>
    <col min="3595" max="3595" width="15.7109375" style="21" customWidth="1"/>
    <col min="3596" max="3843" width="9.140625" style="21"/>
    <col min="3844" max="3844" width="11.42578125" style="21" customWidth="1"/>
    <col min="3845" max="3845" width="4.85546875" style="21" customWidth="1"/>
    <col min="3846" max="3846" width="29.85546875" style="21" customWidth="1"/>
    <col min="3847" max="3847" width="5.42578125" style="21" customWidth="1"/>
    <col min="3848" max="3848" width="6.5703125" style="21" customWidth="1"/>
    <col min="3849" max="3849" width="7.42578125" style="21" customWidth="1"/>
    <col min="3850" max="3850" width="36.5703125" style="21" customWidth="1"/>
    <col min="3851" max="3851" width="15.7109375" style="21" customWidth="1"/>
    <col min="3852" max="4099" width="9.140625" style="21"/>
    <col min="4100" max="4100" width="11.42578125" style="21" customWidth="1"/>
    <col min="4101" max="4101" width="4.85546875" style="21" customWidth="1"/>
    <col min="4102" max="4102" width="29.85546875" style="21" customWidth="1"/>
    <col min="4103" max="4103" width="5.42578125" style="21" customWidth="1"/>
    <col min="4104" max="4104" width="6.5703125" style="21" customWidth="1"/>
    <col min="4105" max="4105" width="7.42578125" style="21" customWidth="1"/>
    <col min="4106" max="4106" width="36.5703125" style="21" customWidth="1"/>
    <col min="4107" max="4107" width="15.7109375" style="21" customWidth="1"/>
    <col min="4108" max="4355" width="9.140625" style="21"/>
    <col min="4356" max="4356" width="11.42578125" style="21" customWidth="1"/>
    <col min="4357" max="4357" width="4.85546875" style="21" customWidth="1"/>
    <col min="4358" max="4358" width="29.85546875" style="21" customWidth="1"/>
    <col min="4359" max="4359" width="5.42578125" style="21" customWidth="1"/>
    <col min="4360" max="4360" width="6.5703125" style="21" customWidth="1"/>
    <col min="4361" max="4361" width="7.42578125" style="21" customWidth="1"/>
    <col min="4362" max="4362" width="36.5703125" style="21" customWidth="1"/>
    <col min="4363" max="4363" width="15.7109375" style="21" customWidth="1"/>
    <col min="4364" max="4611" width="9.140625" style="21"/>
    <col min="4612" max="4612" width="11.42578125" style="21" customWidth="1"/>
    <col min="4613" max="4613" width="4.85546875" style="21" customWidth="1"/>
    <col min="4614" max="4614" width="29.85546875" style="21" customWidth="1"/>
    <col min="4615" max="4615" width="5.42578125" style="21" customWidth="1"/>
    <col min="4616" max="4616" width="6.5703125" style="21" customWidth="1"/>
    <col min="4617" max="4617" width="7.42578125" style="21" customWidth="1"/>
    <col min="4618" max="4618" width="36.5703125" style="21" customWidth="1"/>
    <col min="4619" max="4619" width="15.7109375" style="21" customWidth="1"/>
    <col min="4620" max="4867" width="9.140625" style="21"/>
    <col min="4868" max="4868" width="11.42578125" style="21" customWidth="1"/>
    <col min="4869" max="4869" width="4.85546875" style="21" customWidth="1"/>
    <col min="4870" max="4870" width="29.85546875" style="21" customWidth="1"/>
    <col min="4871" max="4871" width="5.42578125" style="21" customWidth="1"/>
    <col min="4872" max="4872" width="6.5703125" style="21" customWidth="1"/>
    <col min="4873" max="4873" width="7.42578125" style="21" customWidth="1"/>
    <col min="4874" max="4874" width="36.5703125" style="21" customWidth="1"/>
    <col min="4875" max="4875" width="15.7109375" style="21" customWidth="1"/>
    <col min="4876" max="5123" width="9.140625" style="21"/>
    <col min="5124" max="5124" width="11.42578125" style="21" customWidth="1"/>
    <col min="5125" max="5125" width="4.85546875" style="21" customWidth="1"/>
    <col min="5126" max="5126" width="29.85546875" style="21" customWidth="1"/>
    <col min="5127" max="5127" width="5.42578125" style="21" customWidth="1"/>
    <col min="5128" max="5128" width="6.5703125" style="21" customWidth="1"/>
    <col min="5129" max="5129" width="7.42578125" style="21" customWidth="1"/>
    <col min="5130" max="5130" width="36.5703125" style="21" customWidth="1"/>
    <col min="5131" max="5131" width="15.7109375" style="21" customWidth="1"/>
    <col min="5132" max="5379" width="9.140625" style="21"/>
    <col min="5380" max="5380" width="11.42578125" style="21" customWidth="1"/>
    <col min="5381" max="5381" width="4.85546875" style="21" customWidth="1"/>
    <col min="5382" max="5382" width="29.85546875" style="21" customWidth="1"/>
    <col min="5383" max="5383" width="5.42578125" style="21" customWidth="1"/>
    <col min="5384" max="5384" width="6.5703125" style="21" customWidth="1"/>
    <col min="5385" max="5385" width="7.42578125" style="21" customWidth="1"/>
    <col min="5386" max="5386" width="36.5703125" style="21" customWidth="1"/>
    <col min="5387" max="5387" width="15.7109375" style="21" customWidth="1"/>
    <col min="5388" max="5635" width="9.140625" style="21"/>
    <col min="5636" max="5636" width="11.42578125" style="21" customWidth="1"/>
    <col min="5637" max="5637" width="4.85546875" style="21" customWidth="1"/>
    <col min="5638" max="5638" width="29.85546875" style="21" customWidth="1"/>
    <col min="5639" max="5639" width="5.42578125" style="21" customWidth="1"/>
    <col min="5640" max="5640" width="6.5703125" style="21" customWidth="1"/>
    <col min="5641" max="5641" width="7.42578125" style="21" customWidth="1"/>
    <col min="5642" max="5642" width="36.5703125" style="21" customWidth="1"/>
    <col min="5643" max="5643" width="15.7109375" style="21" customWidth="1"/>
    <col min="5644" max="5891" width="9.140625" style="21"/>
    <col min="5892" max="5892" width="11.42578125" style="21" customWidth="1"/>
    <col min="5893" max="5893" width="4.85546875" style="21" customWidth="1"/>
    <col min="5894" max="5894" width="29.85546875" style="21" customWidth="1"/>
    <col min="5895" max="5895" width="5.42578125" style="21" customWidth="1"/>
    <col min="5896" max="5896" width="6.5703125" style="21" customWidth="1"/>
    <col min="5897" max="5897" width="7.42578125" style="21" customWidth="1"/>
    <col min="5898" max="5898" width="36.5703125" style="21" customWidth="1"/>
    <col min="5899" max="5899" width="15.7109375" style="21" customWidth="1"/>
    <col min="5900" max="6147" width="9.140625" style="21"/>
    <col min="6148" max="6148" width="11.42578125" style="21" customWidth="1"/>
    <col min="6149" max="6149" width="4.85546875" style="21" customWidth="1"/>
    <col min="6150" max="6150" width="29.85546875" style="21" customWidth="1"/>
    <col min="6151" max="6151" width="5.42578125" style="21" customWidth="1"/>
    <col min="6152" max="6152" width="6.5703125" style="21" customWidth="1"/>
    <col min="6153" max="6153" width="7.42578125" style="21" customWidth="1"/>
    <col min="6154" max="6154" width="36.5703125" style="21" customWidth="1"/>
    <col min="6155" max="6155" width="15.7109375" style="21" customWidth="1"/>
    <col min="6156" max="6403" width="9.140625" style="21"/>
    <col min="6404" max="6404" width="11.42578125" style="21" customWidth="1"/>
    <col min="6405" max="6405" width="4.85546875" style="21" customWidth="1"/>
    <col min="6406" max="6406" width="29.85546875" style="21" customWidth="1"/>
    <col min="6407" max="6407" width="5.42578125" style="21" customWidth="1"/>
    <col min="6408" max="6408" width="6.5703125" style="21" customWidth="1"/>
    <col min="6409" max="6409" width="7.42578125" style="21" customWidth="1"/>
    <col min="6410" max="6410" width="36.5703125" style="21" customWidth="1"/>
    <col min="6411" max="6411" width="15.7109375" style="21" customWidth="1"/>
    <col min="6412" max="6659" width="9.140625" style="21"/>
    <col min="6660" max="6660" width="11.42578125" style="21" customWidth="1"/>
    <col min="6661" max="6661" width="4.85546875" style="21" customWidth="1"/>
    <col min="6662" max="6662" width="29.85546875" style="21" customWidth="1"/>
    <col min="6663" max="6663" width="5.42578125" style="21" customWidth="1"/>
    <col min="6664" max="6664" width="6.5703125" style="21" customWidth="1"/>
    <col min="6665" max="6665" width="7.42578125" style="21" customWidth="1"/>
    <col min="6666" max="6666" width="36.5703125" style="21" customWidth="1"/>
    <col min="6667" max="6667" width="15.7109375" style="21" customWidth="1"/>
    <col min="6668" max="6915" width="9.140625" style="21"/>
    <col min="6916" max="6916" width="11.42578125" style="21" customWidth="1"/>
    <col min="6917" max="6917" width="4.85546875" style="21" customWidth="1"/>
    <col min="6918" max="6918" width="29.85546875" style="21" customWidth="1"/>
    <col min="6919" max="6919" width="5.42578125" style="21" customWidth="1"/>
    <col min="6920" max="6920" width="6.5703125" style="21" customWidth="1"/>
    <col min="6921" max="6921" width="7.42578125" style="21" customWidth="1"/>
    <col min="6922" max="6922" width="36.5703125" style="21" customWidth="1"/>
    <col min="6923" max="6923" width="15.7109375" style="21" customWidth="1"/>
    <col min="6924" max="7171" width="9.140625" style="21"/>
    <col min="7172" max="7172" width="11.42578125" style="21" customWidth="1"/>
    <col min="7173" max="7173" width="4.85546875" style="21" customWidth="1"/>
    <col min="7174" max="7174" width="29.85546875" style="21" customWidth="1"/>
    <col min="7175" max="7175" width="5.42578125" style="21" customWidth="1"/>
    <col min="7176" max="7176" width="6.5703125" style="21" customWidth="1"/>
    <col min="7177" max="7177" width="7.42578125" style="21" customWidth="1"/>
    <col min="7178" max="7178" width="36.5703125" style="21" customWidth="1"/>
    <col min="7179" max="7179" width="15.7109375" style="21" customWidth="1"/>
    <col min="7180" max="7427" width="9.140625" style="21"/>
    <col min="7428" max="7428" width="11.42578125" style="21" customWidth="1"/>
    <col min="7429" max="7429" width="4.85546875" style="21" customWidth="1"/>
    <col min="7430" max="7430" width="29.85546875" style="21" customWidth="1"/>
    <col min="7431" max="7431" width="5.42578125" style="21" customWidth="1"/>
    <col min="7432" max="7432" width="6.5703125" style="21" customWidth="1"/>
    <col min="7433" max="7433" width="7.42578125" style="21" customWidth="1"/>
    <col min="7434" max="7434" width="36.5703125" style="21" customWidth="1"/>
    <col min="7435" max="7435" width="15.7109375" style="21" customWidth="1"/>
    <col min="7436" max="7683" width="9.140625" style="21"/>
    <col min="7684" max="7684" width="11.42578125" style="21" customWidth="1"/>
    <col min="7685" max="7685" width="4.85546875" style="21" customWidth="1"/>
    <col min="7686" max="7686" width="29.85546875" style="21" customWidth="1"/>
    <col min="7687" max="7687" width="5.42578125" style="21" customWidth="1"/>
    <col min="7688" max="7688" width="6.5703125" style="21" customWidth="1"/>
    <col min="7689" max="7689" width="7.42578125" style="21" customWidth="1"/>
    <col min="7690" max="7690" width="36.5703125" style="21" customWidth="1"/>
    <col min="7691" max="7691" width="15.7109375" style="21" customWidth="1"/>
    <col min="7692" max="7939" width="9.140625" style="21"/>
    <col min="7940" max="7940" width="11.42578125" style="21" customWidth="1"/>
    <col min="7941" max="7941" width="4.85546875" style="21" customWidth="1"/>
    <col min="7942" max="7942" width="29.85546875" style="21" customWidth="1"/>
    <col min="7943" max="7943" width="5.42578125" style="21" customWidth="1"/>
    <col min="7944" max="7944" width="6.5703125" style="21" customWidth="1"/>
    <col min="7945" max="7945" width="7.42578125" style="21" customWidth="1"/>
    <col min="7946" max="7946" width="36.5703125" style="21" customWidth="1"/>
    <col min="7947" max="7947" width="15.7109375" style="21" customWidth="1"/>
    <col min="7948" max="8195" width="9.140625" style="21"/>
    <col min="8196" max="8196" width="11.42578125" style="21" customWidth="1"/>
    <col min="8197" max="8197" width="4.85546875" style="21" customWidth="1"/>
    <col min="8198" max="8198" width="29.85546875" style="21" customWidth="1"/>
    <col min="8199" max="8199" width="5.42578125" style="21" customWidth="1"/>
    <col min="8200" max="8200" width="6.5703125" style="21" customWidth="1"/>
    <col min="8201" max="8201" width="7.42578125" style="21" customWidth="1"/>
    <col min="8202" max="8202" width="36.5703125" style="21" customWidth="1"/>
    <col min="8203" max="8203" width="15.7109375" style="21" customWidth="1"/>
    <col min="8204" max="8451" width="9.140625" style="21"/>
    <col min="8452" max="8452" width="11.42578125" style="21" customWidth="1"/>
    <col min="8453" max="8453" width="4.85546875" style="21" customWidth="1"/>
    <col min="8454" max="8454" width="29.85546875" style="21" customWidth="1"/>
    <col min="8455" max="8455" width="5.42578125" style="21" customWidth="1"/>
    <col min="8456" max="8456" width="6.5703125" style="21" customWidth="1"/>
    <col min="8457" max="8457" width="7.42578125" style="21" customWidth="1"/>
    <col min="8458" max="8458" width="36.5703125" style="21" customWidth="1"/>
    <col min="8459" max="8459" width="15.7109375" style="21" customWidth="1"/>
    <col min="8460" max="8707" width="9.140625" style="21"/>
    <col min="8708" max="8708" width="11.42578125" style="21" customWidth="1"/>
    <col min="8709" max="8709" width="4.85546875" style="21" customWidth="1"/>
    <col min="8710" max="8710" width="29.85546875" style="21" customWidth="1"/>
    <col min="8711" max="8711" width="5.42578125" style="21" customWidth="1"/>
    <col min="8712" max="8712" width="6.5703125" style="21" customWidth="1"/>
    <col min="8713" max="8713" width="7.42578125" style="21" customWidth="1"/>
    <col min="8714" max="8714" width="36.5703125" style="21" customWidth="1"/>
    <col min="8715" max="8715" width="15.7109375" style="21" customWidth="1"/>
    <col min="8716" max="8963" width="9.140625" style="21"/>
    <col min="8964" max="8964" width="11.42578125" style="21" customWidth="1"/>
    <col min="8965" max="8965" width="4.85546875" style="21" customWidth="1"/>
    <col min="8966" max="8966" width="29.85546875" style="21" customWidth="1"/>
    <col min="8967" max="8967" width="5.42578125" style="21" customWidth="1"/>
    <col min="8968" max="8968" width="6.5703125" style="21" customWidth="1"/>
    <col min="8969" max="8969" width="7.42578125" style="21" customWidth="1"/>
    <col min="8970" max="8970" width="36.5703125" style="21" customWidth="1"/>
    <col min="8971" max="8971" width="15.7109375" style="21" customWidth="1"/>
    <col min="8972" max="9219" width="9.140625" style="21"/>
    <col min="9220" max="9220" width="11.42578125" style="21" customWidth="1"/>
    <col min="9221" max="9221" width="4.85546875" style="21" customWidth="1"/>
    <col min="9222" max="9222" width="29.85546875" style="21" customWidth="1"/>
    <col min="9223" max="9223" width="5.42578125" style="21" customWidth="1"/>
    <col min="9224" max="9224" width="6.5703125" style="21" customWidth="1"/>
    <col min="9225" max="9225" width="7.42578125" style="21" customWidth="1"/>
    <col min="9226" max="9226" width="36.5703125" style="21" customWidth="1"/>
    <col min="9227" max="9227" width="15.7109375" style="21" customWidth="1"/>
    <col min="9228" max="9475" width="9.140625" style="21"/>
    <col min="9476" max="9476" width="11.42578125" style="21" customWidth="1"/>
    <col min="9477" max="9477" width="4.85546875" style="21" customWidth="1"/>
    <col min="9478" max="9478" width="29.85546875" style="21" customWidth="1"/>
    <col min="9479" max="9479" width="5.42578125" style="21" customWidth="1"/>
    <col min="9480" max="9480" width="6.5703125" style="21" customWidth="1"/>
    <col min="9481" max="9481" width="7.42578125" style="21" customWidth="1"/>
    <col min="9482" max="9482" width="36.5703125" style="21" customWidth="1"/>
    <col min="9483" max="9483" width="15.7109375" style="21" customWidth="1"/>
    <col min="9484" max="9731" width="9.140625" style="21"/>
    <col min="9732" max="9732" width="11.42578125" style="21" customWidth="1"/>
    <col min="9733" max="9733" width="4.85546875" style="21" customWidth="1"/>
    <col min="9734" max="9734" width="29.85546875" style="21" customWidth="1"/>
    <col min="9735" max="9735" width="5.42578125" style="21" customWidth="1"/>
    <col min="9736" max="9736" width="6.5703125" style="21" customWidth="1"/>
    <col min="9737" max="9737" width="7.42578125" style="21" customWidth="1"/>
    <col min="9738" max="9738" width="36.5703125" style="21" customWidth="1"/>
    <col min="9739" max="9739" width="15.7109375" style="21" customWidth="1"/>
    <col min="9740" max="9987" width="9.140625" style="21"/>
    <col min="9988" max="9988" width="11.42578125" style="21" customWidth="1"/>
    <col min="9989" max="9989" width="4.85546875" style="21" customWidth="1"/>
    <col min="9990" max="9990" width="29.85546875" style="21" customWidth="1"/>
    <col min="9991" max="9991" width="5.42578125" style="21" customWidth="1"/>
    <col min="9992" max="9992" width="6.5703125" style="21" customWidth="1"/>
    <col min="9993" max="9993" width="7.42578125" style="21" customWidth="1"/>
    <col min="9994" max="9994" width="36.5703125" style="21" customWidth="1"/>
    <col min="9995" max="9995" width="15.7109375" style="21" customWidth="1"/>
    <col min="9996" max="10243" width="9.140625" style="21"/>
    <col min="10244" max="10244" width="11.42578125" style="21" customWidth="1"/>
    <col min="10245" max="10245" width="4.85546875" style="21" customWidth="1"/>
    <col min="10246" max="10246" width="29.85546875" style="21" customWidth="1"/>
    <col min="10247" max="10247" width="5.42578125" style="21" customWidth="1"/>
    <col min="10248" max="10248" width="6.5703125" style="21" customWidth="1"/>
    <col min="10249" max="10249" width="7.42578125" style="21" customWidth="1"/>
    <col min="10250" max="10250" width="36.5703125" style="21" customWidth="1"/>
    <col min="10251" max="10251" width="15.7109375" style="21" customWidth="1"/>
    <col min="10252" max="10499" width="9.140625" style="21"/>
    <col min="10500" max="10500" width="11.42578125" style="21" customWidth="1"/>
    <col min="10501" max="10501" width="4.85546875" style="21" customWidth="1"/>
    <col min="10502" max="10502" width="29.85546875" style="21" customWidth="1"/>
    <col min="10503" max="10503" width="5.42578125" style="21" customWidth="1"/>
    <col min="10504" max="10504" width="6.5703125" style="21" customWidth="1"/>
    <col min="10505" max="10505" width="7.42578125" style="21" customWidth="1"/>
    <col min="10506" max="10506" width="36.5703125" style="21" customWidth="1"/>
    <col min="10507" max="10507" width="15.7109375" style="21" customWidth="1"/>
    <col min="10508" max="10755" width="9.140625" style="21"/>
    <col min="10756" max="10756" width="11.42578125" style="21" customWidth="1"/>
    <col min="10757" max="10757" width="4.85546875" style="21" customWidth="1"/>
    <col min="10758" max="10758" width="29.85546875" style="21" customWidth="1"/>
    <col min="10759" max="10759" width="5.42578125" style="21" customWidth="1"/>
    <col min="10760" max="10760" width="6.5703125" style="21" customWidth="1"/>
    <col min="10761" max="10761" width="7.42578125" style="21" customWidth="1"/>
    <col min="10762" max="10762" width="36.5703125" style="21" customWidth="1"/>
    <col min="10763" max="10763" width="15.7109375" style="21" customWidth="1"/>
    <col min="10764" max="11011" width="9.140625" style="21"/>
    <col min="11012" max="11012" width="11.42578125" style="21" customWidth="1"/>
    <col min="11013" max="11013" width="4.85546875" style="21" customWidth="1"/>
    <col min="11014" max="11014" width="29.85546875" style="21" customWidth="1"/>
    <col min="11015" max="11015" width="5.42578125" style="21" customWidth="1"/>
    <col min="11016" max="11016" width="6.5703125" style="21" customWidth="1"/>
    <col min="11017" max="11017" width="7.42578125" style="21" customWidth="1"/>
    <col min="11018" max="11018" width="36.5703125" style="21" customWidth="1"/>
    <col min="11019" max="11019" width="15.7109375" style="21" customWidth="1"/>
    <col min="11020" max="11267" width="9.140625" style="21"/>
    <col min="11268" max="11268" width="11.42578125" style="21" customWidth="1"/>
    <col min="11269" max="11269" width="4.85546875" style="21" customWidth="1"/>
    <col min="11270" max="11270" width="29.85546875" style="21" customWidth="1"/>
    <col min="11271" max="11271" width="5.42578125" style="21" customWidth="1"/>
    <col min="11272" max="11272" width="6.5703125" style="21" customWidth="1"/>
    <col min="11273" max="11273" width="7.42578125" style="21" customWidth="1"/>
    <col min="11274" max="11274" width="36.5703125" style="21" customWidth="1"/>
    <col min="11275" max="11275" width="15.7109375" style="21" customWidth="1"/>
    <col min="11276" max="11523" width="9.140625" style="21"/>
    <col min="11524" max="11524" width="11.42578125" style="21" customWidth="1"/>
    <col min="11525" max="11525" width="4.85546875" style="21" customWidth="1"/>
    <col min="11526" max="11526" width="29.85546875" style="21" customWidth="1"/>
    <col min="11527" max="11527" width="5.42578125" style="21" customWidth="1"/>
    <col min="11528" max="11528" width="6.5703125" style="21" customWidth="1"/>
    <col min="11529" max="11529" width="7.42578125" style="21" customWidth="1"/>
    <col min="11530" max="11530" width="36.5703125" style="21" customWidth="1"/>
    <col min="11531" max="11531" width="15.7109375" style="21" customWidth="1"/>
    <col min="11532" max="11779" width="9.140625" style="21"/>
    <col min="11780" max="11780" width="11.42578125" style="21" customWidth="1"/>
    <col min="11781" max="11781" width="4.85546875" style="21" customWidth="1"/>
    <col min="11782" max="11782" width="29.85546875" style="21" customWidth="1"/>
    <col min="11783" max="11783" width="5.42578125" style="21" customWidth="1"/>
    <col min="11784" max="11784" width="6.5703125" style="21" customWidth="1"/>
    <col min="11785" max="11785" width="7.42578125" style="21" customWidth="1"/>
    <col min="11786" max="11786" width="36.5703125" style="21" customWidth="1"/>
    <col min="11787" max="11787" width="15.7109375" style="21" customWidth="1"/>
    <col min="11788" max="12035" width="9.140625" style="21"/>
    <col min="12036" max="12036" width="11.42578125" style="21" customWidth="1"/>
    <col min="12037" max="12037" width="4.85546875" style="21" customWidth="1"/>
    <col min="12038" max="12038" width="29.85546875" style="21" customWidth="1"/>
    <col min="12039" max="12039" width="5.42578125" style="21" customWidth="1"/>
    <col min="12040" max="12040" width="6.5703125" style="21" customWidth="1"/>
    <col min="12041" max="12041" width="7.42578125" style="21" customWidth="1"/>
    <col min="12042" max="12042" width="36.5703125" style="21" customWidth="1"/>
    <col min="12043" max="12043" width="15.7109375" style="21" customWidth="1"/>
    <col min="12044" max="12291" width="9.140625" style="21"/>
    <col min="12292" max="12292" width="11.42578125" style="21" customWidth="1"/>
    <col min="12293" max="12293" width="4.85546875" style="21" customWidth="1"/>
    <col min="12294" max="12294" width="29.85546875" style="21" customWidth="1"/>
    <col min="12295" max="12295" width="5.42578125" style="21" customWidth="1"/>
    <col min="12296" max="12296" width="6.5703125" style="21" customWidth="1"/>
    <col min="12297" max="12297" width="7.42578125" style="21" customWidth="1"/>
    <col min="12298" max="12298" width="36.5703125" style="21" customWidth="1"/>
    <col min="12299" max="12299" width="15.7109375" style="21" customWidth="1"/>
    <col min="12300" max="12547" width="9.140625" style="21"/>
    <col min="12548" max="12548" width="11.42578125" style="21" customWidth="1"/>
    <col min="12549" max="12549" width="4.85546875" style="21" customWidth="1"/>
    <col min="12550" max="12550" width="29.85546875" style="21" customWidth="1"/>
    <col min="12551" max="12551" width="5.42578125" style="21" customWidth="1"/>
    <col min="12552" max="12552" width="6.5703125" style="21" customWidth="1"/>
    <col min="12553" max="12553" width="7.42578125" style="21" customWidth="1"/>
    <col min="12554" max="12554" width="36.5703125" style="21" customWidth="1"/>
    <col min="12555" max="12555" width="15.7109375" style="21" customWidth="1"/>
    <col min="12556" max="12803" width="9.140625" style="21"/>
    <col min="12804" max="12804" width="11.42578125" style="21" customWidth="1"/>
    <col min="12805" max="12805" width="4.85546875" style="21" customWidth="1"/>
    <col min="12806" max="12806" width="29.85546875" style="21" customWidth="1"/>
    <col min="12807" max="12807" width="5.42578125" style="21" customWidth="1"/>
    <col min="12808" max="12808" width="6.5703125" style="21" customWidth="1"/>
    <col min="12809" max="12809" width="7.42578125" style="21" customWidth="1"/>
    <col min="12810" max="12810" width="36.5703125" style="21" customWidth="1"/>
    <col min="12811" max="12811" width="15.7109375" style="21" customWidth="1"/>
    <col min="12812" max="13059" width="9.140625" style="21"/>
    <col min="13060" max="13060" width="11.42578125" style="21" customWidth="1"/>
    <col min="13061" max="13061" width="4.85546875" style="21" customWidth="1"/>
    <col min="13062" max="13062" width="29.85546875" style="21" customWidth="1"/>
    <col min="13063" max="13063" width="5.42578125" style="21" customWidth="1"/>
    <col min="13064" max="13064" width="6.5703125" style="21" customWidth="1"/>
    <col min="13065" max="13065" width="7.42578125" style="21" customWidth="1"/>
    <col min="13066" max="13066" width="36.5703125" style="21" customWidth="1"/>
    <col min="13067" max="13067" width="15.7109375" style="21" customWidth="1"/>
    <col min="13068" max="13315" width="9.140625" style="21"/>
    <col min="13316" max="13316" width="11.42578125" style="21" customWidth="1"/>
    <col min="13317" max="13317" width="4.85546875" style="21" customWidth="1"/>
    <col min="13318" max="13318" width="29.85546875" style="21" customWidth="1"/>
    <col min="13319" max="13319" width="5.42578125" style="21" customWidth="1"/>
    <col min="13320" max="13320" width="6.5703125" style="21" customWidth="1"/>
    <col min="13321" max="13321" width="7.42578125" style="21" customWidth="1"/>
    <col min="13322" max="13322" width="36.5703125" style="21" customWidth="1"/>
    <col min="13323" max="13323" width="15.7109375" style="21" customWidth="1"/>
    <col min="13324" max="13571" width="9.140625" style="21"/>
    <col min="13572" max="13572" width="11.42578125" style="21" customWidth="1"/>
    <col min="13573" max="13573" width="4.85546875" style="21" customWidth="1"/>
    <col min="13574" max="13574" width="29.85546875" style="21" customWidth="1"/>
    <col min="13575" max="13575" width="5.42578125" style="21" customWidth="1"/>
    <col min="13576" max="13576" width="6.5703125" style="21" customWidth="1"/>
    <col min="13577" max="13577" width="7.42578125" style="21" customWidth="1"/>
    <col min="13578" max="13578" width="36.5703125" style="21" customWidth="1"/>
    <col min="13579" max="13579" width="15.7109375" style="21" customWidth="1"/>
    <col min="13580" max="13827" width="9.140625" style="21"/>
    <col min="13828" max="13828" width="11.42578125" style="21" customWidth="1"/>
    <col min="13829" max="13829" width="4.85546875" style="21" customWidth="1"/>
    <col min="13830" max="13830" width="29.85546875" style="21" customWidth="1"/>
    <col min="13831" max="13831" width="5.42578125" style="21" customWidth="1"/>
    <col min="13832" max="13832" width="6.5703125" style="21" customWidth="1"/>
    <col min="13833" max="13833" width="7.42578125" style="21" customWidth="1"/>
    <col min="13834" max="13834" width="36.5703125" style="21" customWidth="1"/>
    <col min="13835" max="13835" width="15.7109375" style="21" customWidth="1"/>
    <col min="13836" max="14083" width="9.140625" style="21"/>
    <col min="14084" max="14084" width="11.42578125" style="21" customWidth="1"/>
    <col min="14085" max="14085" width="4.85546875" style="21" customWidth="1"/>
    <col min="14086" max="14086" width="29.85546875" style="21" customWidth="1"/>
    <col min="14087" max="14087" width="5.42578125" style="21" customWidth="1"/>
    <col min="14088" max="14088" width="6.5703125" style="21" customWidth="1"/>
    <col min="14089" max="14089" width="7.42578125" style="21" customWidth="1"/>
    <col min="14090" max="14090" width="36.5703125" style="21" customWidth="1"/>
    <col min="14091" max="14091" width="15.7109375" style="21" customWidth="1"/>
    <col min="14092" max="14339" width="9.140625" style="21"/>
    <col min="14340" max="14340" width="11.42578125" style="21" customWidth="1"/>
    <col min="14341" max="14341" width="4.85546875" style="21" customWidth="1"/>
    <col min="14342" max="14342" width="29.85546875" style="21" customWidth="1"/>
    <col min="14343" max="14343" width="5.42578125" style="21" customWidth="1"/>
    <col min="14344" max="14344" width="6.5703125" style="21" customWidth="1"/>
    <col min="14345" max="14345" width="7.42578125" style="21" customWidth="1"/>
    <col min="14346" max="14346" width="36.5703125" style="21" customWidth="1"/>
    <col min="14347" max="14347" width="15.7109375" style="21" customWidth="1"/>
    <col min="14348" max="14595" width="9.140625" style="21"/>
    <col min="14596" max="14596" width="11.42578125" style="21" customWidth="1"/>
    <col min="14597" max="14597" width="4.85546875" style="21" customWidth="1"/>
    <col min="14598" max="14598" width="29.85546875" style="21" customWidth="1"/>
    <col min="14599" max="14599" width="5.42578125" style="21" customWidth="1"/>
    <col min="14600" max="14600" width="6.5703125" style="21" customWidth="1"/>
    <col min="14601" max="14601" width="7.42578125" style="21" customWidth="1"/>
    <col min="14602" max="14602" width="36.5703125" style="21" customWidth="1"/>
    <col min="14603" max="14603" width="15.7109375" style="21" customWidth="1"/>
    <col min="14604" max="14851" width="9.140625" style="21"/>
    <col min="14852" max="14852" width="11.42578125" style="21" customWidth="1"/>
    <col min="14853" max="14853" width="4.85546875" style="21" customWidth="1"/>
    <col min="14854" max="14854" width="29.85546875" style="21" customWidth="1"/>
    <col min="14855" max="14855" width="5.42578125" style="21" customWidth="1"/>
    <col min="14856" max="14856" width="6.5703125" style="21" customWidth="1"/>
    <col min="14857" max="14857" width="7.42578125" style="21" customWidth="1"/>
    <col min="14858" max="14858" width="36.5703125" style="21" customWidth="1"/>
    <col min="14859" max="14859" width="15.7109375" style="21" customWidth="1"/>
    <col min="14860" max="15107" width="9.140625" style="21"/>
    <col min="15108" max="15108" width="11.42578125" style="21" customWidth="1"/>
    <col min="15109" max="15109" width="4.85546875" style="21" customWidth="1"/>
    <col min="15110" max="15110" width="29.85546875" style="21" customWidth="1"/>
    <col min="15111" max="15111" width="5.42578125" style="21" customWidth="1"/>
    <col min="15112" max="15112" width="6.5703125" style="21" customWidth="1"/>
    <col min="15113" max="15113" width="7.42578125" style="21" customWidth="1"/>
    <col min="15114" max="15114" width="36.5703125" style="21" customWidth="1"/>
    <col min="15115" max="15115" width="15.7109375" style="21" customWidth="1"/>
    <col min="15116" max="15363" width="9.140625" style="21"/>
    <col min="15364" max="15364" width="11.42578125" style="21" customWidth="1"/>
    <col min="15365" max="15365" width="4.85546875" style="21" customWidth="1"/>
    <col min="15366" max="15366" width="29.85546875" style="21" customWidth="1"/>
    <col min="15367" max="15367" width="5.42578125" style="21" customWidth="1"/>
    <col min="15368" max="15368" width="6.5703125" style="21" customWidth="1"/>
    <col min="15369" max="15369" width="7.42578125" style="21" customWidth="1"/>
    <col min="15370" max="15370" width="36.5703125" style="21" customWidth="1"/>
    <col min="15371" max="15371" width="15.7109375" style="21" customWidth="1"/>
    <col min="15372" max="15619" width="9.140625" style="21"/>
    <col min="15620" max="15620" width="11.42578125" style="21" customWidth="1"/>
    <col min="15621" max="15621" width="4.85546875" style="21" customWidth="1"/>
    <col min="15622" max="15622" width="29.85546875" style="21" customWidth="1"/>
    <col min="15623" max="15623" width="5.42578125" style="21" customWidth="1"/>
    <col min="15624" max="15624" width="6.5703125" style="21" customWidth="1"/>
    <col min="15625" max="15625" width="7.42578125" style="21" customWidth="1"/>
    <col min="15626" max="15626" width="36.5703125" style="21" customWidth="1"/>
    <col min="15627" max="15627" width="15.7109375" style="21" customWidth="1"/>
    <col min="15628" max="15875" width="9.140625" style="21"/>
    <col min="15876" max="15876" width="11.42578125" style="21" customWidth="1"/>
    <col min="15877" max="15877" width="4.85546875" style="21" customWidth="1"/>
    <col min="15878" max="15878" width="29.85546875" style="21" customWidth="1"/>
    <col min="15879" max="15879" width="5.42578125" style="21" customWidth="1"/>
    <col min="15880" max="15880" width="6.5703125" style="21" customWidth="1"/>
    <col min="15881" max="15881" width="7.42578125" style="21" customWidth="1"/>
    <col min="15882" max="15882" width="36.5703125" style="21" customWidth="1"/>
    <col min="15883" max="15883" width="15.7109375" style="21" customWidth="1"/>
    <col min="15884" max="16131" width="9.140625" style="21"/>
    <col min="16132" max="16132" width="11.42578125" style="21" customWidth="1"/>
    <col min="16133" max="16133" width="4.85546875" style="21" customWidth="1"/>
    <col min="16134" max="16134" width="29.85546875" style="21" customWidth="1"/>
    <col min="16135" max="16135" width="5.42578125" style="21" customWidth="1"/>
    <col min="16136" max="16136" width="6.5703125" style="21" customWidth="1"/>
    <col min="16137" max="16137" width="7.42578125" style="21" customWidth="1"/>
    <col min="16138" max="16138" width="36.5703125" style="21" customWidth="1"/>
    <col min="16139" max="16139" width="15.7109375" style="21" customWidth="1"/>
    <col min="16140" max="16384" width="9.140625" style="21"/>
  </cols>
  <sheetData>
    <row r="1" spans="1:11">
      <c r="A1" s="416"/>
      <c r="B1" s="416"/>
      <c r="C1" s="416"/>
      <c r="D1" s="416"/>
      <c r="E1" s="416"/>
      <c r="F1" s="416"/>
      <c r="G1" s="416"/>
      <c r="H1" s="416"/>
      <c r="I1" s="416"/>
      <c r="J1" s="416"/>
    </row>
    <row r="2" spans="1:11" ht="15" customHeight="1">
      <c r="B2" s="17"/>
      <c r="C2" s="18"/>
      <c r="D2" s="19" t="s">
        <v>141</v>
      </c>
      <c r="E2" s="19"/>
      <c r="F2" s="19"/>
      <c r="G2" s="19"/>
      <c r="H2" s="472" t="s">
        <v>169</v>
      </c>
      <c r="I2" s="472"/>
      <c r="J2" s="472"/>
      <c r="K2" s="20"/>
    </row>
    <row r="3" spans="1:11" ht="15" customHeight="1">
      <c r="B3" s="17"/>
      <c r="C3" s="18"/>
      <c r="D3" s="19" t="s">
        <v>142</v>
      </c>
      <c r="E3" s="19"/>
      <c r="F3" s="19"/>
      <c r="G3" s="19"/>
      <c r="H3" s="472" t="s">
        <v>177</v>
      </c>
      <c r="I3" s="472"/>
      <c r="J3" s="472"/>
      <c r="K3" s="22"/>
    </row>
    <row r="4" spans="1:11" ht="14.25" customHeight="1">
      <c r="B4" s="17"/>
      <c r="C4" s="18"/>
      <c r="D4" s="88"/>
      <c r="E4" s="88"/>
      <c r="F4" s="88"/>
      <c r="G4" s="88"/>
      <c r="H4" s="472" t="s">
        <v>99</v>
      </c>
      <c r="I4" s="472"/>
      <c r="J4" s="472"/>
      <c r="K4" s="22"/>
    </row>
    <row r="5" spans="1:11" ht="14.25" customHeight="1">
      <c r="B5" s="17"/>
      <c r="C5" s="18"/>
      <c r="D5" s="88"/>
      <c r="E5" s="88"/>
      <c r="F5" s="88"/>
      <c r="G5" s="88"/>
      <c r="H5" s="472" t="s">
        <v>178</v>
      </c>
      <c r="I5" s="472"/>
      <c r="J5" s="472"/>
      <c r="K5" s="22"/>
    </row>
    <row r="6" spans="1:11" ht="30" customHeight="1">
      <c r="A6" s="476" t="s">
        <v>167</v>
      </c>
      <c r="B6" s="476"/>
      <c r="C6" s="476"/>
      <c r="D6" s="476"/>
      <c r="E6" s="476"/>
      <c r="F6" s="476"/>
      <c r="G6" s="476"/>
      <c r="H6" s="476"/>
      <c r="I6" s="476"/>
      <c r="J6" s="476"/>
      <c r="K6" s="89"/>
    </row>
    <row r="7" spans="1:11" s="24" customFormat="1" ht="26.25" customHeight="1">
      <c r="A7" s="477" t="s">
        <v>16</v>
      </c>
      <c r="B7" s="477"/>
      <c r="C7" s="477"/>
      <c r="D7" s="477"/>
      <c r="E7" s="477"/>
      <c r="F7" s="477"/>
      <c r="G7" s="477"/>
      <c r="H7" s="477"/>
      <c r="I7" s="477"/>
      <c r="J7" s="477"/>
      <c r="K7" s="23"/>
    </row>
    <row r="8" spans="1:11" ht="25.5">
      <c r="A8" s="25" t="s">
        <v>17</v>
      </c>
      <c r="B8" s="26" t="s">
        <v>18</v>
      </c>
      <c r="C8" s="27" t="s">
        <v>19</v>
      </c>
      <c r="D8" s="27" t="s">
        <v>20</v>
      </c>
      <c r="E8" s="25" t="s">
        <v>21</v>
      </c>
      <c r="F8" s="25" t="s">
        <v>22</v>
      </c>
      <c r="G8" s="25" t="s">
        <v>3</v>
      </c>
      <c r="H8" s="25" t="s">
        <v>23</v>
      </c>
      <c r="I8" s="28" t="s">
        <v>95</v>
      </c>
      <c r="J8" s="28" t="s">
        <v>96</v>
      </c>
      <c r="K8" s="28"/>
    </row>
    <row r="9" spans="1:11">
      <c r="A9" s="29" t="s">
        <v>24</v>
      </c>
      <c r="B9" s="29" t="s">
        <v>25</v>
      </c>
      <c r="C9" s="30" t="s">
        <v>26</v>
      </c>
      <c r="D9" s="30" t="s">
        <v>27</v>
      </c>
      <c r="E9" s="31" t="s">
        <v>28</v>
      </c>
      <c r="F9" s="31" t="s">
        <v>29</v>
      </c>
      <c r="G9" s="31" t="s">
        <v>30</v>
      </c>
      <c r="H9" s="31" t="s">
        <v>31</v>
      </c>
      <c r="I9" s="31" t="s">
        <v>72</v>
      </c>
      <c r="J9" s="31" t="s">
        <v>75</v>
      </c>
      <c r="K9" s="32"/>
    </row>
    <row r="10" spans="1:11">
      <c r="A10" s="33">
        <v>1</v>
      </c>
      <c r="B10" s="34" t="s">
        <v>32</v>
      </c>
      <c r="C10" s="35"/>
      <c r="D10" s="35"/>
      <c r="E10" s="36"/>
      <c r="F10" s="36"/>
      <c r="G10" s="36"/>
      <c r="H10" s="46">
        <f>SUM(H11:H12)</f>
        <v>11638.91</v>
      </c>
      <c r="I10" s="38"/>
      <c r="J10" s="38">
        <f>H10+I10</f>
        <v>11638.91</v>
      </c>
      <c r="K10" s="38"/>
    </row>
    <row r="11" spans="1:11" s="41" customFormat="1">
      <c r="A11" s="471"/>
      <c r="B11" s="428"/>
      <c r="C11" s="435" t="s">
        <v>33</v>
      </c>
      <c r="D11" s="436">
        <f>H11+H12</f>
        <v>11638.91</v>
      </c>
      <c r="E11" s="86" t="s">
        <v>34</v>
      </c>
      <c r="F11" s="86" t="s">
        <v>35</v>
      </c>
      <c r="G11" s="86" t="s">
        <v>36</v>
      </c>
      <c r="H11" s="39">
        <v>11188.91</v>
      </c>
      <c r="I11" s="39"/>
      <c r="J11" s="39">
        <f>H11+I11</f>
        <v>11188.91</v>
      </c>
      <c r="K11" s="40"/>
    </row>
    <row r="12" spans="1:11" s="41" customFormat="1" ht="27.75" customHeight="1">
      <c r="A12" s="471"/>
      <c r="B12" s="428"/>
      <c r="C12" s="435"/>
      <c r="D12" s="436"/>
      <c r="E12" s="86" t="s">
        <v>37</v>
      </c>
      <c r="F12" s="86" t="s">
        <v>38</v>
      </c>
      <c r="G12" s="86" t="s">
        <v>39</v>
      </c>
      <c r="H12" s="39">
        <v>450</v>
      </c>
      <c r="I12" s="39"/>
      <c r="J12" s="39">
        <f>H12+I12</f>
        <v>450</v>
      </c>
      <c r="K12" s="40"/>
    </row>
    <row r="13" spans="1:11" s="41" customFormat="1">
      <c r="A13" s="42" t="s">
        <v>25</v>
      </c>
      <c r="B13" s="43" t="s">
        <v>40</v>
      </c>
      <c r="C13" s="44"/>
      <c r="D13" s="44"/>
      <c r="E13" s="45"/>
      <c r="F13" s="45"/>
      <c r="G13" s="45"/>
      <c r="H13" s="46">
        <f>SUM(H14:H20)</f>
        <v>41716.5</v>
      </c>
      <c r="I13" s="47"/>
      <c r="J13" s="47">
        <f>H13+I13</f>
        <v>41716.5</v>
      </c>
      <c r="K13" s="47"/>
    </row>
    <row r="14" spans="1:11" s="41" customFormat="1" ht="15" customHeight="1">
      <c r="A14" s="473"/>
      <c r="B14" s="473"/>
      <c r="C14" s="459" t="s">
        <v>41</v>
      </c>
      <c r="D14" s="438">
        <f>SUM(H14:H20)</f>
        <v>41716.5</v>
      </c>
      <c r="E14" s="48" t="s">
        <v>42</v>
      </c>
      <c r="F14" s="48" t="s">
        <v>43</v>
      </c>
      <c r="G14" s="48" t="s">
        <v>39</v>
      </c>
      <c r="H14" s="39">
        <v>0</v>
      </c>
      <c r="I14" s="39"/>
      <c r="J14" s="39">
        <f>H14+I14</f>
        <v>0</v>
      </c>
      <c r="K14" s="40"/>
    </row>
    <row r="15" spans="1:11" s="41" customFormat="1" ht="15" customHeight="1">
      <c r="A15" s="473"/>
      <c r="B15" s="473"/>
      <c r="C15" s="460"/>
      <c r="D15" s="439"/>
      <c r="E15" s="48" t="s">
        <v>42</v>
      </c>
      <c r="F15" s="48" t="s">
        <v>43</v>
      </c>
      <c r="G15" s="48" t="s">
        <v>44</v>
      </c>
      <c r="H15" s="39">
        <v>1716.5</v>
      </c>
      <c r="I15" s="39"/>
      <c r="J15" s="39">
        <f t="shared" ref="J15:J21" si="0">H15+I15</f>
        <v>1716.5</v>
      </c>
      <c r="K15" s="40"/>
    </row>
    <row r="16" spans="1:11" s="41" customFormat="1" ht="15" customHeight="1">
      <c r="A16" s="473"/>
      <c r="B16" s="473"/>
      <c r="C16" s="460"/>
      <c r="D16" s="439"/>
      <c r="E16" s="48" t="s">
        <v>45</v>
      </c>
      <c r="F16" s="48" t="s">
        <v>46</v>
      </c>
      <c r="G16" s="48" t="s">
        <v>47</v>
      </c>
      <c r="H16" s="49">
        <v>10000</v>
      </c>
      <c r="I16" s="49"/>
      <c r="J16" s="49">
        <f t="shared" si="0"/>
        <v>10000</v>
      </c>
      <c r="K16" s="40"/>
    </row>
    <row r="17" spans="1:19" s="41" customFormat="1" ht="15" customHeight="1">
      <c r="A17" s="473"/>
      <c r="B17" s="473"/>
      <c r="C17" s="460"/>
      <c r="D17" s="439"/>
      <c r="E17" s="48" t="s">
        <v>37</v>
      </c>
      <c r="F17" s="48" t="s">
        <v>48</v>
      </c>
      <c r="G17" s="48" t="s">
        <v>49</v>
      </c>
      <c r="H17" s="49">
        <v>0</v>
      </c>
      <c r="I17" s="49"/>
      <c r="J17" s="49">
        <f t="shared" si="0"/>
        <v>0</v>
      </c>
      <c r="K17" s="40"/>
    </row>
    <row r="18" spans="1:19" s="50" customFormat="1" ht="15" customHeight="1">
      <c r="A18" s="473"/>
      <c r="B18" s="473"/>
      <c r="C18" s="460"/>
      <c r="D18" s="439"/>
      <c r="E18" s="48" t="s">
        <v>50</v>
      </c>
      <c r="F18" s="48" t="s">
        <v>51</v>
      </c>
      <c r="G18" s="48" t="s">
        <v>39</v>
      </c>
      <c r="H18" s="49">
        <v>216</v>
      </c>
      <c r="I18" s="49"/>
      <c r="J18" s="49">
        <f t="shared" si="0"/>
        <v>216</v>
      </c>
      <c r="K18" s="40"/>
    </row>
    <row r="19" spans="1:19" s="50" customFormat="1" ht="15" customHeight="1">
      <c r="A19" s="473"/>
      <c r="B19" s="473"/>
      <c r="C19" s="460"/>
      <c r="D19" s="439"/>
      <c r="E19" s="48" t="s">
        <v>50</v>
      </c>
      <c r="F19" s="48" t="s">
        <v>51</v>
      </c>
      <c r="G19" s="48" t="s">
        <v>44</v>
      </c>
      <c r="H19" s="49">
        <v>3913</v>
      </c>
      <c r="I19" s="49"/>
      <c r="J19" s="49">
        <f t="shared" si="0"/>
        <v>3913</v>
      </c>
      <c r="K19" s="40"/>
    </row>
    <row r="20" spans="1:19" s="50" customFormat="1" ht="15" customHeight="1">
      <c r="A20" s="474"/>
      <c r="B20" s="474"/>
      <c r="C20" s="475"/>
      <c r="D20" s="440"/>
      <c r="E20" s="48" t="s">
        <v>52</v>
      </c>
      <c r="F20" s="48" t="s">
        <v>53</v>
      </c>
      <c r="G20" s="48" t="s">
        <v>49</v>
      </c>
      <c r="H20" s="49">
        <v>25871</v>
      </c>
      <c r="I20" s="49"/>
      <c r="J20" s="49">
        <f t="shared" si="0"/>
        <v>25871</v>
      </c>
      <c r="K20" s="40"/>
    </row>
    <row r="21" spans="1:19" s="56" customFormat="1">
      <c r="A21" s="51" t="s">
        <v>26</v>
      </c>
      <c r="B21" s="43" t="s">
        <v>54</v>
      </c>
      <c r="C21" s="52"/>
      <c r="D21" s="52"/>
      <c r="E21" s="53"/>
      <c r="F21" s="53"/>
      <c r="G21" s="53"/>
      <c r="H21" s="54">
        <f>SUM(H22:H24)</f>
        <v>36084.78</v>
      </c>
      <c r="I21" s="55"/>
      <c r="J21" s="54">
        <f t="shared" si="0"/>
        <v>36084.78</v>
      </c>
      <c r="K21" s="55"/>
    </row>
    <row r="22" spans="1:19" s="56" customFormat="1" ht="24" customHeight="1">
      <c r="A22" s="466"/>
      <c r="B22" s="467"/>
      <c r="C22" s="57" t="s">
        <v>55</v>
      </c>
      <c r="D22" s="58">
        <f>H22</f>
        <v>200</v>
      </c>
      <c r="E22" s="85" t="s">
        <v>42</v>
      </c>
      <c r="F22" s="85" t="s">
        <v>43</v>
      </c>
      <c r="G22" s="85" t="s">
        <v>39</v>
      </c>
      <c r="H22" s="59">
        <v>200</v>
      </c>
      <c r="I22" s="59"/>
      <c r="J22" s="59">
        <f>H22+I22</f>
        <v>200</v>
      </c>
      <c r="K22" s="60"/>
      <c r="Q22" s="56" t="s">
        <v>2</v>
      </c>
    </row>
    <row r="23" spans="1:19" s="56" customFormat="1" ht="36" customHeight="1">
      <c r="A23" s="466"/>
      <c r="B23" s="468"/>
      <c r="C23" s="459" t="s">
        <v>56</v>
      </c>
      <c r="D23" s="469">
        <f>H23+H24</f>
        <v>35884.78</v>
      </c>
      <c r="E23" s="85" t="s">
        <v>37</v>
      </c>
      <c r="F23" s="85" t="s">
        <v>38</v>
      </c>
      <c r="G23" s="85" t="s">
        <v>39</v>
      </c>
      <c r="H23" s="59">
        <v>2200</v>
      </c>
      <c r="I23" s="59"/>
      <c r="J23" s="59">
        <f t="shared" ref="J23:J24" si="1">H23+I23</f>
        <v>2200</v>
      </c>
      <c r="K23" s="60"/>
    </row>
    <row r="24" spans="1:19" s="56" customFormat="1" ht="15" customHeight="1">
      <c r="A24" s="466"/>
      <c r="B24" s="468"/>
      <c r="C24" s="460"/>
      <c r="D24" s="470"/>
      <c r="E24" s="85" t="s">
        <v>50</v>
      </c>
      <c r="F24" s="85" t="s">
        <v>57</v>
      </c>
      <c r="G24" s="85" t="s">
        <v>58</v>
      </c>
      <c r="H24" s="59">
        <v>33684.78</v>
      </c>
      <c r="I24" s="59"/>
      <c r="J24" s="59">
        <f t="shared" si="1"/>
        <v>33684.78</v>
      </c>
      <c r="K24" s="60"/>
    </row>
    <row r="25" spans="1:19" s="56" customFormat="1">
      <c r="A25" s="51" t="s">
        <v>27</v>
      </c>
      <c r="B25" s="43" t="s">
        <v>59</v>
      </c>
      <c r="C25" s="61"/>
      <c r="D25" s="52"/>
      <c r="E25" s="53"/>
      <c r="F25" s="53"/>
      <c r="G25" s="53"/>
      <c r="H25" s="54">
        <f>SUM(H26:H37)</f>
        <v>23444.68</v>
      </c>
      <c r="I25" s="54">
        <f>SUM(I26:I37)</f>
        <v>0</v>
      </c>
      <c r="J25" s="54">
        <f>SUM(J26:J37)</f>
        <v>23444.68</v>
      </c>
      <c r="K25" s="55"/>
    </row>
    <row r="26" spans="1:19" s="56" customFormat="1" ht="22.5" customHeight="1">
      <c r="A26" s="454"/>
      <c r="B26" s="454"/>
      <c r="C26" s="450" t="s">
        <v>60</v>
      </c>
      <c r="D26" s="452">
        <f>H26+H27</f>
        <v>1500</v>
      </c>
      <c r="E26" s="86" t="s">
        <v>42</v>
      </c>
      <c r="F26" s="86" t="s">
        <v>43</v>
      </c>
      <c r="G26" s="86" t="s">
        <v>39</v>
      </c>
      <c r="H26" s="39">
        <v>721</v>
      </c>
      <c r="I26" s="39"/>
      <c r="J26" s="39">
        <f>H26+I26</f>
        <v>721</v>
      </c>
      <c r="K26" s="55"/>
    </row>
    <row r="27" spans="1:19" s="56" customFormat="1" ht="22.5" customHeight="1">
      <c r="A27" s="455"/>
      <c r="B27" s="455"/>
      <c r="C27" s="451"/>
      <c r="D27" s="453"/>
      <c r="E27" s="100" t="s">
        <v>42</v>
      </c>
      <c r="F27" s="100" t="s">
        <v>43</v>
      </c>
      <c r="G27" s="100" t="s">
        <v>44</v>
      </c>
      <c r="H27" s="39">
        <v>779</v>
      </c>
      <c r="I27" s="39"/>
      <c r="J27" s="39">
        <f t="shared" ref="J27:J29" si="2">H27+I27</f>
        <v>779</v>
      </c>
      <c r="K27" s="55"/>
    </row>
    <row r="28" spans="1:19" s="56" customFormat="1" ht="12.75" customHeight="1">
      <c r="A28" s="463"/>
      <c r="B28" s="417"/>
      <c r="C28" s="459" t="s">
        <v>61</v>
      </c>
      <c r="D28" s="456">
        <f>SUM(H28:H37)</f>
        <v>21944.68</v>
      </c>
      <c r="E28" s="86" t="s">
        <v>34</v>
      </c>
      <c r="F28" s="86" t="s">
        <v>35</v>
      </c>
      <c r="G28" s="86" t="s">
        <v>36</v>
      </c>
      <c r="H28" s="39">
        <v>630</v>
      </c>
      <c r="I28" s="39"/>
      <c r="J28" s="39">
        <f t="shared" si="2"/>
        <v>630</v>
      </c>
      <c r="K28" s="55"/>
    </row>
    <row r="29" spans="1:19" s="50" customFormat="1" ht="14.45" customHeight="1">
      <c r="A29" s="464"/>
      <c r="B29" s="418"/>
      <c r="C29" s="460"/>
      <c r="D29" s="457"/>
      <c r="E29" s="86" t="s">
        <v>45</v>
      </c>
      <c r="F29" s="86" t="s">
        <v>46</v>
      </c>
      <c r="G29" s="86" t="s">
        <v>39</v>
      </c>
      <c r="H29" s="39">
        <v>3944.68</v>
      </c>
      <c r="I29" s="39"/>
      <c r="J29" s="39">
        <f t="shared" si="2"/>
        <v>3944.68</v>
      </c>
      <c r="K29" s="40"/>
      <c r="L29" s="41"/>
      <c r="M29" s="41"/>
      <c r="N29" s="41"/>
      <c r="O29" s="41"/>
      <c r="P29" s="41"/>
      <c r="Q29" s="41"/>
      <c r="R29" s="41"/>
      <c r="S29" s="41"/>
    </row>
    <row r="30" spans="1:19" s="50" customFormat="1" ht="14.45" customHeight="1">
      <c r="A30" s="464"/>
      <c r="B30" s="418"/>
      <c r="C30" s="460"/>
      <c r="D30" s="457"/>
      <c r="E30" s="86" t="s">
        <v>45</v>
      </c>
      <c r="F30" s="86" t="s">
        <v>46</v>
      </c>
      <c r="G30" s="86" t="s">
        <v>44</v>
      </c>
      <c r="H30" s="39">
        <v>0</v>
      </c>
      <c r="I30" s="39"/>
      <c r="J30" s="39">
        <f>H30+I30</f>
        <v>0</v>
      </c>
      <c r="K30" s="40"/>
      <c r="L30" s="41"/>
      <c r="M30" s="41"/>
      <c r="N30" s="41"/>
      <c r="O30" s="41"/>
      <c r="P30" s="41"/>
      <c r="Q30" s="41"/>
      <c r="R30" s="41"/>
      <c r="S30" s="41"/>
    </row>
    <row r="31" spans="1:19" s="50" customFormat="1" ht="14.45" customHeight="1">
      <c r="A31" s="464"/>
      <c r="B31" s="418"/>
      <c r="C31" s="460"/>
      <c r="D31" s="457"/>
      <c r="E31" s="86" t="s">
        <v>37</v>
      </c>
      <c r="F31" s="86" t="s">
        <v>38</v>
      </c>
      <c r="G31" s="86" t="s">
        <v>39</v>
      </c>
      <c r="H31" s="39">
        <v>1500</v>
      </c>
      <c r="I31" s="39"/>
      <c r="J31" s="39">
        <f t="shared" ref="J31:J34" si="3">H31+I31</f>
        <v>1500</v>
      </c>
      <c r="K31" s="40"/>
      <c r="L31" s="41"/>
      <c r="M31" s="41"/>
      <c r="N31" s="41"/>
      <c r="O31" s="41"/>
      <c r="P31" s="41"/>
      <c r="Q31" s="41"/>
      <c r="R31" s="41"/>
      <c r="S31" s="41"/>
    </row>
    <row r="32" spans="1:19" s="50" customFormat="1" ht="14.45" customHeight="1">
      <c r="A32" s="464"/>
      <c r="B32" s="418"/>
      <c r="C32" s="460"/>
      <c r="D32" s="457"/>
      <c r="E32" s="86" t="s">
        <v>37</v>
      </c>
      <c r="F32" s="86" t="s">
        <v>38</v>
      </c>
      <c r="G32" s="86" t="s">
        <v>44</v>
      </c>
      <c r="H32" s="39">
        <v>1500</v>
      </c>
      <c r="I32" s="39"/>
      <c r="J32" s="39">
        <f t="shared" si="3"/>
        <v>1500</v>
      </c>
      <c r="K32" s="40"/>
      <c r="L32" s="41"/>
      <c r="M32" s="41"/>
      <c r="N32" s="41"/>
      <c r="O32" s="41"/>
      <c r="P32" s="41"/>
      <c r="Q32" s="41"/>
      <c r="R32" s="41"/>
      <c r="S32" s="41"/>
    </row>
    <row r="33" spans="1:19" s="50" customFormat="1" ht="14.45" customHeight="1">
      <c r="A33" s="464"/>
      <c r="B33" s="418"/>
      <c r="C33" s="460"/>
      <c r="D33" s="457"/>
      <c r="E33" s="86" t="s">
        <v>37</v>
      </c>
      <c r="F33" s="86" t="s">
        <v>48</v>
      </c>
      <c r="G33" s="86" t="s">
        <v>44</v>
      </c>
      <c r="H33" s="39">
        <v>500</v>
      </c>
      <c r="I33" s="39"/>
      <c r="J33" s="39">
        <f t="shared" si="3"/>
        <v>500</v>
      </c>
      <c r="K33" s="40"/>
      <c r="L33" s="41"/>
      <c r="M33" s="41"/>
      <c r="N33" s="41"/>
      <c r="O33" s="41"/>
      <c r="P33" s="41"/>
      <c r="Q33" s="41"/>
      <c r="R33" s="41"/>
      <c r="S33" s="41"/>
    </row>
    <row r="34" spans="1:19" s="50" customFormat="1" ht="14.45" customHeight="1">
      <c r="A34" s="464"/>
      <c r="B34" s="418"/>
      <c r="C34" s="460"/>
      <c r="D34" s="457"/>
      <c r="E34" s="86" t="s">
        <v>37</v>
      </c>
      <c r="F34" s="86" t="s">
        <v>48</v>
      </c>
      <c r="G34" s="86" t="s">
        <v>49</v>
      </c>
      <c r="H34" s="39">
        <v>9500</v>
      </c>
      <c r="I34" s="39"/>
      <c r="J34" s="39">
        <f t="shared" si="3"/>
        <v>9500</v>
      </c>
      <c r="K34" s="40"/>
      <c r="L34" s="41"/>
      <c r="M34" s="41"/>
      <c r="N34" s="41"/>
      <c r="O34" s="41"/>
      <c r="P34" s="41"/>
      <c r="Q34" s="41"/>
      <c r="R34" s="41"/>
      <c r="S34" s="41"/>
    </row>
    <row r="35" spans="1:19" s="50" customFormat="1" ht="14.45" customHeight="1">
      <c r="A35" s="464"/>
      <c r="B35" s="418"/>
      <c r="C35" s="460"/>
      <c r="D35" s="457"/>
      <c r="E35" s="86" t="s">
        <v>52</v>
      </c>
      <c r="F35" s="86" t="s">
        <v>53</v>
      </c>
      <c r="G35" s="86" t="s">
        <v>39</v>
      </c>
      <c r="H35" s="39">
        <v>3333</v>
      </c>
      <c r="I35" s="39"/>
      <c r="J35" s="39">
        <f>H35+I35</f>
        <v>3333</v>
      </c>
      <c r="K35" s="40"/>
      <c r="L35" s="41"/>
      <c r="M35" s="41"/>
      <c r="N35" s="41"/>
      <c r="O35" s="41"/>
      <c r="P35" s="41"/>
      <c r="Q35" s="41"/>
      <c r="R35" s="41"/>
      <c r="S35" s="41"/>
    </row>
    <row r="36" spans="1:19" s="50" customFormat="1" ht="14.45" customHeight="1">
      <c r="A36" s="464"/>
      <c r="B36" s="418"/>
      <c r="C36" s="460"/>
      <c r="D36" s="457"/>
      <c r="E36" s="86" t="s">
        <v>52</v>
      </c>
      <c r="F36" s="86" t="s">
        <v>53</v>
      </c>
      <c r="G36" s="86" t="s">
        <v>36</v>
      </c>
      <c r="H36" s="39">
        <v>736</v>
      </c>
      <c r="I36" s="39"/>
      <c r="J36" s="39">
        <f>H36+I36</f>
        <v>736</v>
      </c>
      <c r="K36" s="40"/>
      <c r="L36" s="41"/>
      <c r="M36" s="41"/>
      <c r="N36" s="41"/>
      <c r="O36" s="41"/>
      <c r="P36" s="41"/>
      <c r="Q36" s="41"/>
      <c r="R36" s="41"/>
      <c r="S36" s="41"/>
    </row>
    <row r="37" spans="1:19" s="50" customFormat="1" ht="14.45" customHeight="1">
      <c r="A37" s="465"/>
      <c r="B37" s="462"/>
      <c r="C37" s="461"/>
      <c r="D37" s="458"/>
      <c r="E37" s="96" t="s">
        <v>52</v>
      </c>
      <c r="F37" s="96" t="s">
        <v>53</v>
      </c>
      <c r="G37" s="96" t="s">
        <v>44</v>
      </c>
      <c r="H37" s="39">
        <v>301</v>
      </c>
      <c r="I37" s="40"/>
      <c r="J37" s="40">
        <f>H37+I37</f>
        <v>301</v>
      </c>
      <c r="K37" s="40"/>
      <c r="L37" s="41"/>
      <c r="M37" s="41"/>
      <c r="N37" s="41"/>
      <c r="O37" s="41"/>
      <c r="P37" s="41"/>
      <c r="Q37" s="41"/>
      <c r="R37" s="41"/>
      <c r="S37" s="41"/>
    </row>
    <row r="38" spans="1:19" s="41" customFormat="1">
      <c r="A38" s="51" t="s">
        <v>28</v>
      </c>
      <c r="B38" s="62" t="s">
        <v>62</v>
      </c>
      <c r="C38" s="63"/>
      <c r="D38" s="63"/>
      <c r="E38" s="53"/>
      <c r="F38" s="53"/>
      <c r="G38" s="53"/>
      <c r="H38" s="54">
        <f>SUM(H39:H46)</f>
        <v>19439.89</v>
      </c>
      <c r="I38" s="55">
        <f>SUM(I39:I46)</f>
        <v>0</v>
      </c>
      <c r="J38" s="55">
        <f>SUM(J39:J46)</f>
        <v>19439.89</v>
      </c>
      <c r="K38" s="55"/>
    </row>
    <row r="39" spans="1:19">
      <c r="A39" s="426"/>
      <c r="B39" s="449"/>
      <c r="C39" s="435" t="s">
        <v>63</v>
      </c>
      <c r="D39" s="436">
        <f>SUM(H39:H40)</f>
        <v>1900</v>
      </c>
      <c r="E39" s="86" t="s">
        <v>42</v>
      </c>
      <c r="F39" s="86" t="s">
        <v>43</v>
      </c>
      <c r="G39" s="86" t="s">
        <v>39</v>
      </c>
      <c r="H39" s="87">
        <v>1430</v>
      </c>
      <c r="I39" s="90"/>
      <c r="J39" s="90">
        <f>H39+I39</f>
        <v>1430</v>
      </c>
      <c r="K39" s="64"/>
    </row>
    <row r="40" spans="1:19">
      <c r="A40" s="426"/>
      <c r="B40" s="449"/>
      <c r="C40" s="435"/>
      <c r="D40" s="437"/>
      <c r="E40" s="86" t="s">
        <v>42</v>
      </c>
      <c r="F40" s="86" t="s">
        <v>43</v>
      </c>
      <c r="G40" s="86" t="s">
        <v>44</v>
      </c>
      <c r="H40" s="87">
        <v>470</v>
      </c>
      <c r="I40" s="90"/>
      <c r="J40" s="90">
        <f t="shared" ref="J40:J46" si="4">H40+I40</f>
        <v>470</v>
      </c>
      <c r="K40" s="64"/>
    </row>
    <row r="41" spans="1:19">
      <c r="A41" s="426"/>
      <c r="B41" s="449"/>
      <c r="C41" s="435" t="s">
        <v>64</v>
      </c>
      <c r="D41" s="438">
        <f>SUM(H41:H46)</f>
        <v>17539.89</v>
      </c>
      <c r="E41" s="86" t="s">
        <v>34</v>
      </c>
      <c r="F41" s="86" t="s">
        <v>35</v>
      </c>
      <c r="G41" s="86" t="s">
        <v>49</v>
      </c>
      <c r="H41" s="87">
        <v>12839.89</v>
      </c>
      <c r="I41" s="90"/>
      <c r="J41" s="90">
        <f t="shared" si="4"/>
        <v>12839.89</v>
      </c>
      <c r="K41" s="64"/>
    </row>
    <row r="42" spans="1:19" ht="15" customHeight="1">
      <c r="A42" s="426"/>
      <c r="B42" s="449"/>
      <c r="C42" s="435"/>
      <c r="D42" s="439"/>
      <c r="E42" s="86" t="s">
        <v>37</v>
      </c>
      <c r="F42" s="86" t="s">
        <v>38</v>
      </c>
      <c r="G42" s="86" t="s">
        <v>39</v>
      </c>
      <c r="H42" s="87">
        <v>700</v>
      </c>
      <c r="I42" s="90"/>
      <c r="J42" s="90">
        <f t="shared" si="4"/>
        <v>700</v>
      </c>
      <c r="K42" s="64"/>
    </row>
    <row r="43" spans="1:19" ht="15" customHeight="1">
      <c r="A43" s="426"/>
      <c r="B43" s="449"/>
      <c r="C43" s="435"/>
      <c r="D43" s="439"/>
      <c r="E43" s="86" t="s">
        <v>50</v>
      </c>
      <c r="F43" s="86" t="s">
        <v>51</v>
      </c>
      <c r="G43" s="86" t="s">
        <v>39</v>
      </c>
      <c r="H43" s="87">
        <v>0</v>
      </c>
      <c r="I43" s="90"/>
      <c r="J43" s="90">
        <f t="shared" si="4"/>
        <v>0</v>
      </c>
      <c r="K43" s="64"/>
    </row>
    <row r="44" spans="1:19" ht="15" customHeight="1">
      <c r="A44" s="426"/>
      <c r="B44" s="449"/>
      <c r="C44" s="435"/>
      <c r="D44" s="439"/>
      <c r="E44" s="101" t="s">
        <v>50</v>
      </c>
      <c r="F44" s="101" t="s">
        <v>51</v>
      </c>
      <c r="G44" s="101" t="s">
        <v>164</v>
      </c>
      <c r="H44" s="90">
        <v>500</v>
      </c>
      <c r="I44" s="90"/>
      <c r="J44" s="90">
        <f t="shared" si="4"/>
        <v>500</v>
      </c>
      <c r="K44" s="64"/>
    </row>
    <row r="45" spans="1:19" ht="15" customHeight="1">
      <c r="A45" s="426"/>
      <c r="B45" s="449"/>
      <c r="C45" s="435"/>
      <c r="D45" s="439"/>
      <c r="E45" s="86" t="s">
        <v>52</v>
      </c>
      <c r="F45" s="86" t="s">
        <v>53</v>
      </c>
      <c r="G45" s="86" t="s">
        <v>39</v>
      </c>
      <c r="H45" s="90">
        <v>3434.42</v>
      </c>
      <c r="I45" s="137"/>
      <c r="J45" s="90">
        <f t="shared" si="4"/>
        <v>3434.42</v>
      </c>
      <c r="K45" s="64"/>
    </row>
    <row r="46" spans="1:19" ht="15" customHeight="1">
      <c r="A46" s="94"/>
      <c r="B46" s="97"/>
      <c r="C46" s="95"/>
      <c r="D46" s="440"/>
      <c r="E46" s="96" t="s">
        <v>52</v>
      </c>
      <c r="F46" s="96" t="s">
        <v>53</v>
      </c>
      <c r="G46" s="96" t="s">
        <v>44</v>
      </c>
      <c r="H46" s="90">
        <v>65.58</v>
      </c>
      <c r="I46" s="138"/>
      <c r="J46" s="90">
        <f t="shared" si="4"/>
        <v>65.58</v>
      </c>
      <c r="K46" s="64"/>
    </row>
    <row r="47" spans="1:19" s="41" customFormat="1">
      <c r="A47" s="51" t="s">
        <v>29</v>
      </c>
      <c r="B47" s="62" t="s">
        <v>65</v>
      </c>
      <c r="C47" s="63"/>
      <c r="D47" s="63"/>
      <c r="E47" s="53" t="s">
        <v>2</v>
      </c>
      <c r="F47" s="53"/>
      <c r="G47" s="53"/>
      <c r="H47" s="54">
        <f>SUM(H48:H54)</f>
        <v>17938.099999999999</v>
      </c>
      <c r="I47" s="55">
        <f>SUM(I48:I54)</f>
        <v>0</v>
      </c>
      <c r="J47" s="55">
        <f>H47+I47</f>
        <v>17938.099999999999</v>
      </c>
      <c r="K47" s="55"/>
    </row>
    <row r="48" spans="1:19" s="41" customFormat="1">
      <c r="A48" s="426"/>
      <c r="B48" s="443"/>
      <c r="C48" s="435" t="s">
        <v>63</v>
      </c>
      <c r="D48" s="436">
        <f>H48+H49</f>
        <v>1700</v>
      </c>
      <c r="E48" s="86" t="s">
        <v>42</v>
      </c>
      <c r="F48" s="86" t="s">
        <v>43</v>
      </c>
      <c r="G48" s="86" t="s">
        <v>39</v>
      </c>
      <c r="H48" s="65">
        <v>900</v>
      </c>
      <c r="I48" s="65">
        <v>-700</v>
      </c>
      <c r="J48" s="65">
        <f>H48+I48</f>
        <v>200</v>
      </c>
      <c r="K48" s="66"/>
    </row>
    <row r="49" spans="1:11" s="41" customFormat="1">
      <c r="A49" s="426"/>
      <c r="B49" s="443"/>
      <c r="C49" s="435"/>
      <c r="D49" s="437"/>
      <c r="E49" s="86" t="s">
        <v>42</v>
      </c>
      <c r="F49" s="86" t="s">
        <v>43</v>
      </c>
      <c r="G49" s="86" t="s">
        <v>44</v>
      </c>
      <c r="H49" s="65">
        <v>800</v>
      </c>
      <c r="I49" s="65">
        <v>700</v>
      </c>
      <c r="J49" s="65">
        <f t="shared" ref="J49:J54" si="5">H49+I49</f>
        <v>1500</v>
      </c>
      <c r="K49" s="66"/>
    </row>
    <row r="50" spans="1:11" s="67" customFormat="1">
      <c r="A50" s="426"/>
      <c r="B50" s="443"/>
      <c r="C50" s="437" t="s">
        <v>64</v>
      </c>
      <c r="D50" s="436">
        <f>H50+H54+H52+H53+H51</f>
        <v>16238.1</v>
      </c>
      <c r="E50" s="86" t="s">
        <v>45</v>
      </c>
      <c r="F50" s="86" t="s">
        <v>46</v>
      </c>
      <c r="G50" s="86" t="s">
        <v>39</v>
      </c>
      <c r="H50" s="39">
        <v>375</v>
      </c>
      <c r="I50" s="65"/>
      <c r="J50" s="65">
        <f t="shared" si="5"/>
        <v>375</v>
      </c>
      <c r="K50" s="40"/>
    </row>
    <row r="51" spans="1:11" s="67" customFormat="1">
      <c r="A51" s="426"/>
      <c r="B51" s="443"/>
      <c r="C51" s="437"/>
      <c r="D51" s="436"/>
      <c r="E51" s="100" t="s">
        <v>45</v>
      </c>
      <c r="F51" s="100" t="s">
        <v>46</v>
      </c>
      <c r="G51" s="100" t="s">
        <v>47</v>
      </c>
      <c r="H51" s="39">
        <v>2625</v>
      </c>
      <c r="I51" s="65"/>
      <c r="J51" s="65">
        <f t="shared" si="5"/>
        <v>2625</v>
      </c>
      <c r="K51" s="40"/>
    </row>
    <row r="52" spans="1:11" s="67" customFormat="1">
      <c r="A52" s="426"/>
      <c r="B52" s="443"/>
      <c r="C52" s="437"/>
      <c r="D52" s="436"/>
      <c r="E52" s="86" t="s">
        <v>37</v>
      </c>
      <c r="F52" s="86" t="s">
        <v>38</v>
      </c>
      <c r="G52" s="86" t="s">
        <v>39</v>
      </c>
      <c r="H52" s="39">
        <v>600</v>
      </c>
      <c r="I52" s="65"/>
      <c r="J52" s="65">
        <f t="shared" si="5"/>
        <v>600</v>
      </c>
      <c r="K52" s="40"/>
    </row>
    <row r="53" spans="1:11" s="67" customFormat="1">
      <c r="A53" s="426"/>
      <c r="B53" s="443"/>
      <c r="C53" s="437"/>
      <c r="D53" s="436"/>
      <c r="E53" s="86" t="s">
        <v>50</v>
      </c>
      <c r="F53" s="86" t="s">
        <v>51</v>
      </c>
      <c r="G53" s="86" t="s">
        <v>39</v>
      </c>
      <c r="H53" s="39">
        <v>3138.1</v>
      </c>
      <c r="I53" s="65">
        <v>664</v>
      </c>
      <c r="J53" s="65">
        <f t="shared" si="5"/>
        <v>3802.1</v>
      </c>
      <c r="K53" s="40"/>
    </row>
    <row r="54" spans="1:11" s="41" customFormat="1" ht="30.75" customHeight="1">
      <c r="A54" s="426"/>
      <c r="B54" s="443"/>
      <c r="C54" s="437"/>
      <c r="D54" s="437"/>
      <c r="E54" s="68" t="s">
        <v>52</v>
      </c>
      <c r="F54" s="68" t="s">
        <v>53</v>
      </c>
      <c r="G54" s="68" t="s">
        <v>49</v>
      </c>
      <c r="H54" s="65">
        <v>9500</v>
      </c>
      <c r="I54" s="65">
        <v>-664</v>
      </c>
      <c r="J54" s="65">
        <f t="shared" si="5"/>
        <v>8836</v>
      </c>
      <c r="K54" s="66"/>
    </row>
    <row r="55" spans="1:11" s="41" customFormat="1">
      <c r="A55" s="42" t="s">
        <v>30</v>
      </c>
      <c r="B55" s="34" t="s">
        <v>66</v>
      </c>
      <c r="C55" s="35"/>
      <c r="D55" s="35"/>
      <c r="E55" s="45"/>
      <c r="F55" s="45"/>
      <c r="G55" s="45"/>
      <c r="H55" s="37">
        <f>SUM(H56:H63)</f>
        <v>18688.989999999998</v>
      </c>
      <c r="I55" s="38">
        <f>SUM(I56:I63)</f>
        <v>0</v>
      </c>
      <c r="J55" s="38">
        <f>H55+I55</f>
        <v>18688.989999999998</v>
      </c>
      <c r="K55" s="38"/>
    </row>
    <row r="56" spans="1:11" s="41" customFormat="1" ht="12.75" customHeight="1">
      <c r="A56" s="444"/>
      <c r="B56" s="445"/>
      <c r="C56" s="441" t="s">
        <v>67</v>
      </c>
      <c r="D56" s="438">
        <f>SUM(H56:H58)</f>
        <v>1860</v>
      </c>
      <c r="E56" s="68" t="s">
        <v>42</v>
      </c>
      <c r="F56" s="68" t="s">
        <v>43</v>
      </c>
      <c r="G56" s="68" t="s">
        <v>68</v>
      </c>
      <c r="H56" s="65">
        <v>100</v>
      </c>
      <c r="I56" s="65"/>
      <c r="J56" s="65">
        <f>H56+I56</f>
        <v>100</v>
      </c>
      <c r="K56" s="66"/>
    </row>
    <row r="57" spans="1:11" s="41" customFormat="1" ht="15" customHeight="1">
      <c r="A57" s="444"/>
      <c r="B57" s="446"/>
      <c r="C57" s="442"/>
      <c r="D57" s="439"/>
      <c r="E57" s="68" t="s">
        <v>42</v>
      </c>
      <c r="F57" s="68" t="s">
        <v>43</v>
      </c>
      <c r="G57" s="68" t="s">
        <v>39</v>
      </c>
      <c r="H57" s="65">
        <v>830</v>
      </c>
      <c r="I57" s="65"/>
      <c r="J57" s="65">
        <f t="shared" ref="J57:J130" si="6">H57+I57</f>
        <v>830</v>
      </c>
      <c r="K57" s="66"/>
    </row>
    <row r="58" spans="1:11" s="41" customFormat="1" ht="15" customHeight="1">
      <c r="A58" s="444"/>
      <c r="B58" s="446"/>
      <c r="C58" s="448"/>
      <c r="D58" s="440"/>
      <c r="E58" s="68" t="s">
        <v>42</v>
      </c>
      <c r="F58" s="68" t="s">
        <v>43</v>
      </c>
      <c r="G58" s="68" t="s">
        <v>44</v>
      </c>
      <c r="H58" s="65">
        <v>930</v>
      </c>
      <c r="I58" s="65"/>
      <c r="J58" s="65">
        <f t="shared" si="6"/>
        <v>930</v>
      </c>
      <c r="K58" s="66"/>
    </row>
    <row r="59" spans="1:11" s="41" customFormat="1" ht="12.75" customHeight="1">
      <c r="A59" s="444"/>
      <c r="B59" s="446"/>
      <c r="C59" s="441" t="s">
        <v>69</v>
      </c>
      <c r="D59" s="438">
        <f>SUM(H59:H63)</f>
        <v>16828.989999999998</v>
      </c>
      <c r="E59" s="68" t="s">
        <v>50</v>
      </c>
      <c r="F59" s="68" t="s">
        <v>51</v>
      </c>
      <c r="G59" s="68" t="s">
        <v>39</v>
      </c>
      <c r="H59" s="65">
        <v>700</v>
      </c>
      <c r="I59" s="65"/>
      <c r="J59" s="65">
        <f t="shared" si="6"/>
        <v>700</v>
      </c>
      <c r="K59" s="66"/>
    </row>
    <row r="60" spans="1:11" s="41" customFormat="1" ht="12.75" customHeight="1">
      <c r="A60" s="444"/>
      <c r="B60" s="446"/>
      <c r="C60" s="442"/>
      <c r="D60" s="439"/>
      <c r="E60" s="68" t="s">
        <v>50</v>
      </c>
      <c r="F60" s="68" t="s">
        <v>51</v>
      </c>
      <c r="G60" s="68" t="s">
        <v>44</v>
      </c>
      <c r="H60" s="65">
        <v>500</v>
      </c>
      <c r="I60" s="65">
        <v>0</v>
      </c>
      <c r="J60" s="65">
        <f t="shared" si="6"/>
        <v>500</v>
      </c>
      <c r="K60" s="66"/>
    </row>
    <row r="61" spans="1:11" s="41" customFormat="1" ht="15" customHeight="1">
      <c r="A61" s="444"/>
      <c r="B61" s="446"/>
      <c r="C61" s="442"/>
      <c r="D61" s="439"/>
      <c r="E61" s="68" t="s">
        <v>37</v>
      </c>
      <c r="F61" s="68" t="s">
        <v>38</v>
      </c>
      <c r="G61" s="68" t="s">
        <v>39</v>
      </c>
      <c r="H61" s="65">
        <v>1300</v>
      </c>
      <c r="I61" s="65"/>
      <c r="J61" s="65">
        <f t="shared" si="6"/>
        <v>1300</v>
      </c>
      <c r="K61" s="66"/>
    </row>
    <row r="62" spans="1:11" s="41" customFormat="1" ht="15" customHeight="1">
      <c r="A62" s="444"/>
      <c r="B62" s="446"/>
      <c r="C62" s="442"/>
      <c r="D62" s="439"/>
      <c r="E62" s="68" t="s">
        <v>37</v>
      </c>
      <c r="F62" s="68" t="s">
        <v>86</v>
      </c>
      <c r="G62" s="68" t="s">
        <v>49</v>
      </c>
      <c r="H62" s="65">
        <v>14328.99</v>
      </c>
      <c r="I62" s="65"/>
      <c r="J62" s="65">
        <f t="shared" si="6"/>
        <v>14328.99</v>
      </c>
      <c r="K62" s="66"/>
    </row>
    <row r="63" spans="1:11" s="41" customFormat="1" ht="12" customHeight="1">
      <c r="A63" s="444"/>
      <c r="B63" s="447"/>
      <c r="C63" s="442"/>
      <c r="D63" s="439"/>
      <c r="E63" s="68" t="s">
        <v>52</v>
      </c>
      <c r="F63" s="68" t="s">
        <v>53</v>
      </c>
      <c r="G63" s="68" t="s">
        <v>49</v>
      </c>
      <c r="H63" s="65">
        <v>0</v>
      </c>
      <c r="I63" s="65"/>
      <c r="J63" s="65">
        <f t="shared" si="6"/>
        <v>0</v>
      </c>
      <c r="K63" s="66"/>
    </row>
    <row r="64" spans="1:11" s="67" customFormat="1">
      <c r="A64" s="42" t="s">
        <v>31</v>
      </c>
      <c r="B64" s="34" t="s">
        <v>70</v>
      </c>
      <c r="C64" s="69"/>
      <c r="D64" s="69"/>
      <c r="E64" s="45"/>
      <c r="F64" s="45"/>
      <c r="G64" s="45"/>
      <c r="H64" s="37">
        <f>SUM(H65:H69)</f>
        <v>23694.98</v>
      </c>
      <c r="I64" s="37">
        <f>SUM(I65:I69)</f>
        <v>0</v>
      </c>
      <c r="J64" s="70">
        <f t="shared" si="6"/>
        <v>23694.98</v>
      </c>
      <c r="K64" s="38"/>
    </row>
    <row r="65" spans="1:11" s="67" customFormat="1">
      <c r="A65" s="426"/>
      <c r="B65" s="428"/>
      <c r="C65" s="435" t="s">
        <v>71</v>
      </c>
      <c r="D65" s="436">
        <f>SUM(H65:H69)</f>
        <v>23694.98</v>
      </c>
      <c r="E65" s="86" t="s">
        <v>42</v>
      </c>
      <c r="F65" s="86" t="s">
        <v>43</v>
      </c>
      <c r="G65" s="86" t="s">
        <v>44</v>
      </c>
      <c r="H65" s="39">
        <v>2000</v>
      </c>
      <c r="I65" s="39"/>
      <c r="J65" s="65">
        <f t="shared" si="6"/>
        <v>2000</v>
      </c>
      <c r="K65" s="40"/>
    </row>
    <row r="66" spans="1:11" s="67" customFormat="1">
      <c r="A66" s="426"/>
      <c r="B66" s="428"/>
      <c r="C66" s="435"/>
      <c r="D66" s="437"/>
      <c r="E66" s="86" t="s">
        <v>50</v>
      </c>
      <c r="F66" s="86" t="s">
        <v>51</v>
      </c>
      <c r="G66" s="86" t="s">
        <v>39</v>
      </c>
      <c r="H66" s="39">
        <v>300</v>
      </c>
      <c r="I66" s="39"/>
      <c r="J66" s="65">
        <f t="shared" si="6"/>
        <v>300</v>
      </c>
      <c r="K66" s="40"/>
    </row>
    <row r="67" spans="1:11" s="67" customFormat="1">
      <c r="A67" s="426"/>
      <c r="B67" s="428"/>
      <c r="C67" s="435"/>
      <c r="D67" s="437"/>
      <c r="E67" s="86" t="s">
        <v>50</v>
      </c>
      <c r="F67" s="86" t="s">
        <v>57</v>
      </c>
      <c r="G67" s="86" t="s">
        <v>58</v>
      </c>
      <c r="H67" s="39">
        <v>5294.98</v>
      </c>
      <c r="I67" s="39"/>
      <c r="J67" s="65">
        <f t="shared" si="6"/>
        <v>5294.98</v>
      </c>
      <c r="K67" s="40"/>
    </row>
    <row r="68" spans="1:11" s="67" customFormat="1">
      <c r="A68" s="426"/>
      <c r="B68" s="428"/>
      <c r="C68" s="435"/>
      <c r="D68" s="437"/>
      <c r="E68" s="86" t="s">
        <v>52</v>
      </c>
      <c r="F68" s="86" t="s">
        <v>53</v>
      </c>
      <c r="G68" s="86" t="s">
        <v>39</v>
      </c>
      <c r="H68" s="39">
        <v>400</v>
      </c>
      <c r="I68" s="39"/>
      <c r="J68" s="65">
        <f t="shared" si="6"/>
        <v>400</v>
      </c>
      <c r="K68" s="40"/>
    </row>
    <row r="69" spans="1:11" s="67" customFormat="1">
      <c r="A69" s="426"/>
      <c r="B69" s="428"/>
      <c r="C69" s="435"/>
      <c r="D69" s="437"/>
      <c r="E69" s="86" t="s">
        <v>52</v>
      </c>
      <c r="F69" s="86" t="s">
        <v>53</v>
      </c>
      <c r="G69" s="86" t="s">
        <v>49</v>
      </c>
      <c r="H69" s="39">
        <v>15700</v>
      </c>
      <c r="I69" s="39"/>
      <c r="J69" s="65">
        <f t="shared" si="6"/>
        <v>15700</v>
      </c>
      <c r="K69" s="40"/>
    </row>
    <row r="70" spans="1:11" s="67" customFormat="1">
      <c r="A70" s="42" t="s">
        <v>72</v>
      </c>
      <c r="B70" s="34" t="s">
        <v>73</v>
      </c>
      <c r="C70" s="69"/>
      <c r="D70" s="69"/>
      <c r="E70" s="45"/>
      <c r="F70" s="45"/>
      <c r="G70" s="45"/>
      <c r="H70" s="37">
        <f>SUM(H71:H75)</f>
        <v>16352.87</v>
      </c>
      <c r="I70" s="37"/>
      <c r="J70" s="70">
        <f t="shared" si="6"/>
        <v>16352.87</v>
      </c>
      <c r="K70" s="38"/>
    </row>
    <row r="71" spans="1:11" s="41" customFormat="1">
      <c r="A71" s="426"/>
      <c r="B71" s="428"/>
      <c r="C71" s="430" t="s">
        <v>74</v>
      </c>
      <c r="D71" s="431">
        <f>SUM(H71:H75)</f>
        <v>16352.87</v>
      </c>
      <c r="E71" s="86" t="s">
        <v>34</v>
      </c>
      <c r="F71" s="86" t="s">
        <v>35</v>
      </c>
      <c r="G71" s="86" t="s">
        <v>49</v>
      </c>
      <c r="H71" s="39">
        <v>14252.87</v>
      </c>
      <c r="I71" s="39"/>
      <c r="J71" s="65">
        <f t="shared" si="6"/>
        <v>14252.87</v>
      </c>
      <c r="K71" s="40"/>
    </row>
    <row r="72" spans="1:11" s="41" customFormat="1">
      <c r="A72" s="426"/>
      <c r="B72" s="428"/>
      <c r="C72" s="430"/>
      <c r="D72" s="431"/>
      <c r="E72" s="101" t="s">
        <v>34</v>
      </c>
      <c r="F72" s="101" t="s">
        <v>35</v>
      </c>
      <c r="G72" s="101" t="s">
        <v>47</v>
      </c>
      <c r="H72" s="39">
        <v>1500</v>
      </c>
      <c r="I72" s="39"/>
      <c r="J72" s="65">
        <f t="shared" si="6"/>
        <v>1500</v>
      </c>
      <c r="K72" s="40"/>
    </row>
    <row r="73" spans="1:11" s="67" customFormat="1">
      <c r="A73" s="426"/>
      <c r="B73" s="428"/>
      <c r="C73" s="430"/>
      <c r="D73" s="431"/>
      <c r="E73" s="86" t="s">
        <v>42</v>
      </c>
      <c r="F73" s="86" t="s">
        <v>43</v>
      </c>
      <c r="G73" s="86" t="s">
        <v>39</v>
      </c>
      <c r="H73" s="39">
        <v>0</v>
      </c>
      <c r="I73" s="39"/>
      <c r="J73" s="65">
        <f t="shared" si="6"/>
        <v>0</v>
      </c>
      <c r="K73" s="40"/>
    </row>
    <row r="74" spans="1:11" s="67" customFormat="1">
      <c r="A74" s="426"/>
      <c r="B74" s="428"/>
      <c r="C74" s="430"/>
      <c r="D74" s="431"/>
      <c r="E74" s="86" t="s">
        <v>42</v>
      </c>
      <c r="F74" s="86" t="s">
        <v>43</v>
      </c>
      <c r="G74" s="86" t="s">
        <v>44</v>
      </c>
      <c r="H74" s="39">
        <v>0</v>
      </c>
      <c r="I74" s="39"/>
      <c r="J74" s="65">
        <f t="shared" si="6"/>
        <v>0</v>
      </c>
      <c r="K74" s="40"/>
    </row>
    <row r="75" spans="1:11" s="67" customFormat="1">
      <c r="A75" s="426"/>
      <c r="B75" s="428"/>
      <c r="C75" s="430"/>
      <c r="D75" s="431"/>
      <c r="E75" s="86" t="s">
        <v>37</v>
      </c>
      <c r="F75" s="86" t="s">
        <v>38</v>
      </c>
      <c r="G75" s="86" t="s">
        <v>39</v>
      </c>
      <c r="H75" s="39">
        <v>600</v>
      </c>
      <c r="I75" s="39"/>
      <c r="J75" s="65">
        <f t="shared" si="6"/>
        <v>600</v>
      </c>
      <c r="K75" s="40"/>
    </row>
    <row r="76" spans="1:11" s="67" customFormat="1">
      <c r="A76" s="42" t="s">
        <v>75</v>
      </c>
      <c r="B76" s="34" t="s">
        <v>76</v>
      </c>
      <c r="C76" s="69"/>
      <c r="D76" s="69"/>
      <c r="E76" s="45"/>
      <c r="F76" s="45"/>
      <c r="G76" s="45"/>
      <c r="H76" s="37">
        <f>SUM(H77:H90)</f>
        <v>20524.52</v>
      </c>
      <c r="I76" s="37">
        <f>SUM(I77:I90)</f>
        <v>0</v>
      </c>
      <c r="J76" s="70">
        <f>SUM(J77:J90)</f>
        <v>20524.52</v>
      </c>
      <c r="K76" s="38"/>
    </row>
    <row r="77" spans="1:11" s="67" customFormat="1">
      <c r="A77" s="463"/>
      <c r="B77" s="417"/>
      <c r="C77" s="423" t="s">
        <v>77</v>
      </c>
      <c r="D77" s="432">
        <f>H77+H78+H79+H80+H82+H83+H81</f>
        <v>6524.52</v>
      </c>
      <c r="E77" s="86" t="s">
        <v>42</v>
      </c>
      <c r="F77" s="86" t="s">
        <v>43</v>
      </c>
      <c r="G77" s="86" t="s">
        <v>68</v>
      </c>
      <c r="H77" s="39">
        <v>100</v>
      </c>
      <c r="I77" s="39"/>
      <c r="J77" s="65">
        <f t="shared" si="6"/>
        <v>100</v>
      </c>
      <c r="K77" s="40"/>
    </row>
    <row r="78" spans="1:11" s="67" customFormat="1" ht="15" customHeight="1">
      <c r="A78" s="464"/>
      <c r="B78" s="418"/>
      <c r="C78" s="424"/>
      <c r="D78" s="433"/>
      <c r="E78" s="86" t="s">
        <v>42</v>
      </c>
      <c r="F78" s="86" t="s">
        <v>43</v>
      </c>
      <c r="G78" s="86" t="s">
        <v>39</v>
      </c>
      <c r="H78" s="39">
        <v>280</v>
      </c>
      <c r="I78" s="39"/>
      <c r="J78" s="65">
        <f t="shared" si="6"/>
        <v>280</v>
      </c>
      <c r="K78" s="40"/>
    </row>
    <row r="79" spans="1:11" s="67" customFormat="1" ht="15" customHeight="1">
      <c r="A79" s="464"/>
      <c r="B79" s="418"/>
      <c r="C79" s="424"/>
      <c r="D79" s="433"/>
      <c r="E79" s="86" t="s">
        <v>42</v>
      </c>
      <c r="F79" s="86" t="s">
        <v>43</v>
      </c>
      <c r="G79" s="86" t="s">
        <v>44</v>
      </c>
      <c r="H79" s="39">
        <v>1400</v>
      </c>
      <c r="I79" s="39"/>
      <c r="J79" s="65">
        <f t="shared" si="6"/>
        <v>1400</v>
      </c>
      <c r="K79" s="40"/>
    </row>
    <row r="80" spans="1:11" s="67" customFormat="1" ht="15" customHeight="1">
      <c r="A80" s="464"/>
      <c r="B80" s="418"/>
      <c r="C80" s="424"/>
      <c r="D80" s="433"/>
      <c r="E80" s="86" t="s">
        <v>50</v>
      </c>
      <c r="F80" s="86" t="s">
        <v>51</v>
      </c>
      <c r="G80" s="86" t="s">
        <v>39</v>
      </c>
      <c r="H80" s="39">
        <v>524.52</v>
      </c>
      <c r="I80" s="39"/>
      <c r="J80" s="65">
        <f t="shared" si="6"/>
        <v>524.52</v>
      </c>
      <c r="K80" s="40"/>
    </row>
    <row r="81" spans="1:11" s="67" customFormat="1" ht="15" customHeight="1">
      <c r="A81" s="464"/>
      <c r="B81" s="418"/>
      <c r="C81" s="424"/>
      <c r="D81" s="433"/>
      <c r="E81" s="100" t="s">
        <v>50</v>
      </c>
      <c r="F81" s="100" t="s">
        <v>78</v>
      </c>
      <c r="G81" s="100" t="s">
        <v>68</v>
      </c>
      <c r="H81" s="39">
        <v>91</v>
      </c>
      <c r="I81" s="39"/>
      <c r="J81" s="65">
        <f t="shared" si="6"/>
        <v>91</v>
      </c>
      <c r="K81" s="40"/>
    </row>
    <row r="82" spans="1:11" s="67" customFormat="1" ht="15" customHeight="1">
      <c r="A82" s="464"/>
      <c r="B82" s="418"/>
      <c r="C82" s="424"/>
      <c r="D82" s="433"/>
      <c r="E82" s="86" t="s">
        <v>50</v>
      </c>
      <c r="F82" s="86" t="s">
        <v>78</v>
      </c>
      <c r="G82" s="86" t="s">
        <v>39</v>
      </c>
      <c r="H82" s="39">
        <v>1029</v>
      </c>
      <c r="I82" s="39">
        <v>-14</v>
      </c>
      <c r="J82" s="65">
        <f t="shared" si="6"/>
        <v>1015</v>
      </c>
      <c r="K82" s="40"/>
    </row>
    <row r="83" spans="1:11" s="67" customFormat="1" ht="15" customHeight="1">
      <c r="A83" s="464"/>
      <c r="B83" s="418"/>
      <c r="C83" s="425"/>
      <c r="D83" s="434"/>
      <c r="E83" s="86" t="s">
        <v>50</v>
      </c>
      <c r="F83" s="86" t="s">
        <v>78</v>
      </c>
      <c r="G83" s="86" t="s">
        <v>44</v>
      </c>
      <c r="H83" s="39">
        <v>3100</v>
      </c>
      <c r="I83" s="39">
        <v>14</v>
      </c>
      <c r="J83" s="65">
        <f t="shared" si="6"/>
        <v>3114</v>
      </c>
      <c r="K83" s="40"/>
    </row>
    <row r="84" spans="1:11" s="67" customFormat="1" ht="12.75" customHeight="1">
      <c r="A84" s="464"/>
      <c r="B84" s="418"/>
      <c r="C84" s="479" t="s">
        <v>33</v>
      </c>
      <c r="D84" s="432">
        <f>SUM(H84:H90)</f>
        <v>14000</v>
      </c>
      <c r="E84" s="86" t="s">
        <v>34</v>
      </c>
      <c r="F84" s="86" t="s">
        <v>35</v>
      </c>
      <c r="G84" s="86" t="s">
        <v>39</v>
      </c>
      <c r="H84" s="39">
        <v>3000</v>
      </c>
      <c r="I84" s="39">
        <v>357.6</v>
      </c>
      <c r="J84" s="65">
        <f t="shared" si="6"/>
        <v>3357.6</v>
      </c>
      <c r="K84" s="40"/>
    </row>
    <row r="85" spans="1:11" s="67" customFormat="1" ht="15" customHeight="1">
      <c r="A85" s="464"/>
      <c r="B85" s="418"/>
      <c r="C85" s="480"/>
      <c r="D85" s="433"/>
      <c r="E85" s="86" t="s">
        <v>34</v>
      </c>
      <c r="F85" s="86" t="s">
        <v>35</v>
      </c>
      <c r="G85" s="86" t="s">
        <v>44</v>
      </c>
      <c r="H85" s="39">
        <v>1900</v>
      </c>
      <c r="I85" s="39">
        <v>-325.60000000000002</v>
      </c>
      <c r="J85" s="65">
        <f t="shared" si="6"/>
        <v>1574.4</v>
      </c>
      <c r="K85" s="40"/>
    </row>
    <row r="86" spans="1:11" s="67" customFormat="1" ht="15" customHeight="1">
      <c r="A86" s="464"/>
      <c r="B86" s="418"/>
      <c r="C86" s="480"/>
      <c r="D86" s="433"/>
      <c r="E86" s="86" t="s">
        <v>34</v>
      </c>
      <c r="F86" s="86" t="s">
        <v>35</v>
      </c>
      <c r="G86" s="86" t="s">
        <v>47</v>
      </c>
      <c r="H86" s="39">
        <v>4000</v>
      </c>
      <c r="I86" s="39"/>
      <c r="J86" s="65">
        <f t="shared" si="6"/>
        <v>4000</v>
      </c>
      <c r="K86" s="40"/>
    </row>
    <row r="87" spans="1:11" s="67" customFormat="1" ht="15" customHeight="1">
      <c r="A87" s="464"/>
      <c r="B87" s="418"/>
      <c r="C87" s="480"/>
      <c r="D87" s="433"/>
      <c r="E87" s="86" t="s">
        <v>45</v>
      </c>
      <c r="F87" s="86" t="s">
        <v>46</v>
      </c>
      <c r="G87" s="86" t="s">
        <v>39</v>
      </c>
      <c r="H87" s="39">
        <v>375</v>
      </c>
      <c r="I87" s="39"/>
      <c r="J87" s="65">
        <f t="shared" si="6"/>
        <v>375</v>
      </c>
      <c r="K87" s="40"/>
    </row>
    <row r="88" spans="1:11" s="67" customFormat="1" ht="15" customHeight="1">
      <c r="A88" s="464"/>
      <c r="B88" s="418"/>
      <c r="C88" s="480"/>
      <c r="D88" s="433"/>
      <c r="E88" s="100" t="s">
        <v>45</v>
      </c>
      <c r="F88" s="100" t="s">
        <v>46</v>
      </c>
      <c r="G88" s="100" t="s">
        <v>47</v>
      </c>
      <c r="H88" s="39">
        <v>2625</v>
      </c>
      <c r="I88" s="39"/>
      <c r="J88" s="65">
        <f t="shared" si="6"/>
        <v>2625</v>
      </c>
      <c r="K88" s="40"/>
    </row>
    <row r="89" spans="1:11" s="67" customFormat="1" ht="15" customHeight="1">
      <c r="A89" s="464"/>
      <c r="B89" s="418"/>
      <c r="C89" s="480"/>
      <c r="D89" s="433"/>
      <c r="E89" s="86" t="s">
        <v>37</v>
      </c>
      <c r="F89" s="86" t="s">
        <v>38</v>
      </c>
      <c r="G89" s="86" t="s">
        <v>39</v>
      </c>
      <c r="H89" s="39">
        <v>1000</v>
      </c>
      <c r="I89" s="39">
        <v>-32</v>
      </c>
      <c r="J89" s="65">
        <f t="shared" si="6"/>
        <v>968</v>
      </c>
      <c r="K89" s="40"/>
    </row>
    <row r="90" spans="1:11" s="67" customFormat="1" ht="15" customHeight="1">
      <c r="A90" s="465"/>
      <c r="B90" s="462"/>
      <c r="C90" s="481"/>
      <c r="D90" s="482"/>
      <c r="E90" s="101" t="s">
        <v>37</v>
      </c>
      <c r="F90" s="101" t="s">
        <v>48</v>
      </c>
      <c r="G90" s="101" t="s">
        <v>39</v>
      </c>
      <c r="H90" s="39">
        <v>1100</v>
      </c>
      <c r="I90" s="39"/>
      <c r="J90" s="65">
        <f t="shared" si="6"/>
        <v>1100</v>
      </c>
      <c r="K90" s="40"/>
    </row>
    <row r="91" spans="1:11" s="67" customFormat="1">
      <c r="A91" s="42" t="s">
        <v>79</v>
      </c>
      <c r="B91" s="34" t="s">
        <v>80</v>
      </c>
      <c r="C91" s="69"/>
      <c r="D91" s="69"/>
      <c r="E91" s="45"/>
      <c r="F91" s="45"/>
      <c r="G91" s="45"/>
      <c r="H91" s="70">
        <f>SUM(H92:H106)</f>
        <v>41716.5</v>
      </c>
      <c r="I91" s="70">
        <f>SUM(I92:I106)</f>
        <v>0</v>
      </c>
      <c r="J91" s="70">
        <f>SUM(J92:J106)</f>
        <v>41716.5</v>
      </c>
      <c r="K91" s="71"/>
    </row>
    <row r="92" spans="1:11" s="67" customFormat="1">
      <c r="A92" s="426"/>
      <c r="B92" s="428"/>
      <c r="C92" s="430" t="s">
        <v>81</v>
      </c>
      <c r="D92" s="431">
        <f>SUM(H92:H106)</f>
        <v>41716.5</v>
      </c>
      <c r="E92" s="86" t="s">
        <v>42</v>
      </c>
      <c r="F92" s="86" t="s">
        <v>43</v>
      </c>
      <c r="G92" s="86" t="s">
        <v>39</v>
      </c>
      <c r="H92" s="39">
        <v>3092</v>
      </c>
      <c r="I92" s="39"/>
      <c r="J92" s="65">
        <f t="shared" si="6"/>
        <v>3092</v>
      </c>
      <c r="K92" s="40"/>
    </row>
    <row r="93" spans="1:11" s="67" customFormat="1">
      <c r="A93" s="427"/>
      <c r="B93" s="429"/>
      <c r="C93" s="430"/>
      <c r="D93" s="431"/>
      <c r="E93" s="86" t="s">
        <v>42</v>
      </c>
      <c r="F93" s="86" t="s">
        <v>43</v>
      </c>
      <c r="G93" s="86" t="s">
        <v>44</v>
      </c>
      <c r="H93" s="39">
        <v>0</v>
      </c>
      <c r="I93" s="39"/>
      <c r="J93" s="65">
        <f t="shared" si="6"/>
        <v>0</v>
      </c>
      <c r="K93" s="40"/>
    </row>
    <row r="94" spans="1:11" s="67" customFormat="1">
      <c r="A94" s="427"/>
      <c r="B94" s="429"/>
      <c r="C94" s="430"/>
      <c r="D94" s="431"/>
      <c r="E94" s="98" t="s">
        <v>42</v>
      </c>
      <c r="F94" s="98" t="s">
        <v>43</v>
      </c>
      <c r="G94" s="98" t="s">
        <v>98</v>
      </c>
      <c r="H94" s="39">
        <v>1008</v>
      </c>
      <c r="I94" s="39"/>
      <c r="J94" s="65">
        <f t="shared" si="6"/>
        <v>1008</v>
      </c>
      <c r="K94" s="40"/>
    </row>
    <row r="95" spans="1:11" s="67" customFormat="1">
      <c r="A95" s="427"/>
      <c r="B95" s="429"/>
      <c r="C95" s="430"/>
      <c r="D95" s="431"/>
      <c r="E95" s="86" t="s">
        <v>34</v>
      </c>
      <c r="F95" s="86" t="s">
        <v>35</v>
      </c>
      <c r="G95" s="86" t="s">
        <v>44</v>
      </c>
      <c r="H95" s="39">
        <v>500</v>
      </c>
      <c r="I95" s="39"/>
      <c r="J95" s="65">
        <f t="shared" si="6"/>
        <v>500</v>
      </c>
      <c r="K95" s="40"/>
    </row>
    <row r="96" spans="1:11" s="67" customFormat="1">
      <c r="A96" s="427"/>
      <c r="B96" s="429"/>
      <c r="C96" s="430"/>
      <c r="D96" s="431"/>
      <c r="E96" s="86" t="s">
        <v>34</v>
      </c>
      <c r="F96" s="86" t="s">
        <v>35</v>
      </c>
      <c r="G96" s="86" t="s">
        <v>47</v>
      </c>
      <c r="H96" s="39">
        <v>9416.5</v>
      </c>
      <c r="I96" s="39"/>
      <c r="J96" s="65">
        <f t="shared" si="6"/>
        <v>9416.5</v>
      </c>
      <c r="K96" s="40"/>
    </row>
    <row r="97" spans="1:11" s="67" customFormat="1">
      <c r="A97" s="427"/>
      <c r="B97" s="429"/>
      <c r="C97" s="430"/>
      <c r="D97" s="431"/>
      <c r="E97" s="86" t="s">
        <v>37</v>
      </c>
      <c r="F97" s="86" t="s">
        <v>38</v>
      </c>
      <c r="G97" s="86" t="s">
        <v>39</v>
      </c>
      <c r="H97" s="39">
        <v>4212</v>
      </c>
      <c r="I97" s="39"/>
      <c r="J97" s="65">
        <f t="shared" si="6"/>
        <v>4212</v>
      </c>
      <c r="K97" s="40"/>
    </row>
    <row r="98" spans="1:11" s="67" customFormat="1">
      <c r="A98" s="427"/>
      <c r="B98" s="429"/>
      <c r="C98" s="430"/>
      <c r="D98" s="431"/>
      <c r="E98" s="86" t="s">
        <v>37</v>
      </c>
      <c r="F98" s="86" t="s">
        <v>38</v>
      </c>
      <c r="G98" s="86" t="s">
        <v>44</v>
      </c>
      <c r="H98" s="39">
        <v>2488</v>
      </c>
      <c r="I98" s="39"/>
      <c r="J98" s="65">
        <f t="shared" si="6"/>
        <v>2488</v>
      </c>
      <c r="K98" s="40"/>
    </row>
    <row r="99" spans="1:11" s="67" customFormat="1">
      <c r="A99" s="427"/>
      <c r="B99" s="429"/>
      <c r="C99" s="430"/>
      <c r="D99" s="431"/>
      <c r="E99" s="86" t="s">
        <v>37</v>
      </c>
      <c r="F99" s="86" t="s">
        <v>48</v>
      </c>
      <c r="G99" s="86" t="s">
        <v>39</v>
      </c>
      <c r="H99" s="39">
        <v>700</v>
      </c>
      <c r="I99" s="39"/>
      <c r="J99" s="65">
        <f t="shared" si="6"/>
        <v>700</v>
      </c>
      <c r="K99" s="40"/>
    </row>
    <row r="100" spans="1:11" s="67" customFormat="1">
      <c r="A100" s="427"/>
      <c r="B100" s="429"/>
      <c r="C100" s="430"/>
      <c r="D100" s="431"/>
      <c r="E100" s="86" t="s">
        <v>37</v>
      </c>
      <c r="F100" s="86" t="s">
        <v>82</v>
      </c>
      <c r="G100" s="86" t="s">
        <v>39</v>
      </c>
      <c r="H100" s="39">
        <v>2042</v>
      </c>
      <c r="I100" s="39"/>
      <c r="J100" s="65">
        <f t="shared" si="6"/>
        <v>2042</v>
      </c>
      <c r="K100" s="40"/>
    </row>
    <row r="101" spans="1:11" s="67" customFormat="1">
      <c r="A101" s="427"/>
      <c r="B101" s="429"/>
      <c r="C101" s="430"/>
      <c r="D101" s="431"/>
      <c r="E101" s="101" t="s">
        <v>37</v>
      </c>
      <c r="F101" s="101" t="s">
        <v>82</v>
      </c>
      <c r="G101" s="101" t="s">
        <v>44</v>
      </c>
      <c r="H101" s="39">
        <v>170</v>
      </c>
      <c r="I101" s="39"/>
      <c r="J101" s="65">
        <f t="shared" si="6"/>
        <v>170</v>
      </c>
      <c r="K101" s="40"/>
    </row>
    <row r="102" spans="1:11" s="67" customFormat="1">
      <c r="A102" s="427"/>
      <c r="B102" s="429"/>
      <c r="C102" s="430"/>
      <c r="D102" s="431"/>
      <c r="E102" s="86" t="s">
        <v>50</v>
      </c>
      <c r="F102" s="86" t="s">
        <v>51</v>
      </c>
      <c r="G102" s="86" t="s">
        <v>39</v>
      </c>
      <c r="H102" s="39">
        <v>4000</v>
      </c>
      <c r="I102" s="39"/>
      <c r="J102" s="65">
        <f t="shared" si="6"/>
        <v>4000</v>
      </c>
      <c r="K102" s="40"/>
    </row>
    <row r="103" spans="1:11" s="67" customFormat="1">
      <c r="A103" s="427"/>
      <c r="B103" s="429"/>
      <c r="C103" s="430"/>
      <c r="D103" s="431"/>
      <c r="E103" s="86" t="s">
        <v>52</v>
      </c>
      <c r="F103" s="86" t="s">
        <v>53</v>
      </c>
      <c r="G103" s="86" t="s">
        <v>39</v>
      </c>
      <c r="H103" s="39">
        <v>280</v>
      </c>
      <c r="I103" s="39"/>
      <c r="J103" s="65">
        <f t="shared" si="6"/>
        <v>280</v>
      </c>
      <c r="K103" s="40"/>
    </row>
    <row r="104" spans="1:11" s="67" customFormat="1">
      <c r="A104" s="427"/>
      <c r="B104" s="429"/>
      <c r="C104" s="430"/>
      <c r="D104" s="431"/>
      <c r="E104" s="98" t="s">
        <v>52</v>
      </c>
      <c r="F104" s="98" t="s">
        <v>53</v>
      </c>
      <c r="G104" s="98" t="s">
        <v>44</v>
      </c>
      <c r="H104" s="39">
        <v>808</v>
      </c>
      <c r="I104" s="39"/>
      <c r="J104" s="65">
        <f t="shared" si="6"/>
        <v>808</v>
      </c>
      <c r="K104" s="40"/>
    </row>
    <row r="105" spans="1:11" s="67" customFormat="1">
      <c r="A105" s="427"/>
      <c r="B105" s="429"/>
      <c r="C105" s="430"/>
      <c r="D105" s="431"/>
      <c r="E105" s="86" t="s">
        <v>52</v>
      </c>
      <c r="F105" s="86" t="s">
        <v>53</v>
      </c>
      <c r="G105" s="86" t="s">
        <v>49</v>
      </c>
      <c r="H105" s="39">
        <v>8000</v>
      </c>
      <c r="I105" s="39"/>
      <c r="J105" s="65">
        <f t="shared" si="6"/>
        <v>8000</v>
      </c>
      <c r="K105" s="40"/>
    </row>
    <row r="106" spans="1:11" s="67" customFormat="1">
      <c r="A106" s="427"/>
      <c r="B106" s="429"/>
      <c r="C106" s="430"/>
      <c r="D106" s="431"/>
      <c r="E106" s="86" t="s">
        <v>52</v>
      </c>
      <c r="F106" s="86" t="s">
        <v>53</v>
      </c>
      <c r="G106" s="86" t="s">
        <v>47</v>
      </c>
      <c r="H106" s="39">
        <v>5000</v>
      </c>
      <c r="I106" s="39"/>
      <c r="J106" s="65">
        <f t="shared" si="6"/>
        <v>5000</v>
      </c>
      <c r="K106" s="40"/>
    </row>
    <row r="107" spans="1:11" s="72" customFormat="1">
      <c r="A107" s="42" t="s">
        <v>83</v>
      </c>
      <c r="B107" s="34" t="s">
        <v>84</v>
      </c>
      <c r="C107" s="69"/>
      <c r="D107" s="69"/>
      <c r="E107" s="45"/>
      <c r="F107" s="45"/>
      <c r="G107" s="45"/>
      <c r="H107" s="70">
        <f>SUM(H108:H115)</f>
        <v>21525.72</v>
      </c>
      <c r="I107" s="70">
        <f>SUM(I108:I115)</f>
        <v>0</v>
      </c>
      <c r="J107" s="70">
        <f>H107+I107</f>
        <v>21525.72</v>
      </c>
      <c r="K107" s="71"/>
    </row>
    <row r="108" spans="1:11" s="72" customFormat="1">
      <c r="A108" s="426"/>
      <c r="B108" s="428"/>
      <c r="C108" s="430" t="s">
        <v>85</v>
      </c>
      <c r="D108" s="431">
        <f>SUM(H108:H115)</f>
        <v>21525.72</v>
      </c>
      <c r="E108" s="86" t="s">
        <v>42</v>
      </c>
      <c r="F108" s="86" t="s">
        <v>43</v>
      </c>
      <c r="G108" s="86" t="s">
        <v>68</v>
      </c>
      <c r="H108" s="39">
        <v>140</v>
      </c>
      <c r="I108" s="39"/>
      <c r="J108" s="65">
        <f t="shared" si="6"/>
        <v>140</v>
      </c>
      <c r="K108" s="40"/>
    </row>
    <row r="109" spans="1:11" s="72" customFormat="1">
      <c r="A109" s="427"/>
      <c r="B109" s="429"/>
      <c r="C109" s="430"/>
      <c r="D109" s="431"/>
      <c r="E109" s="86" t="s">
        <v>42</v>
      </c>
      <c r="F109" s="86" t="s">
        <v>43</v>
      </c>
      <c r="G109" s="86" t="s">
        <v>39</v>
      </c>
      <c r="H109" s="39">
        <v>770</v>
      </c>
      <c r="I109" s="39"/>
      <c r="J109" s="65">
        <f t="shared" si="6"/>
        <v>770</v>
      </c>
      <c r="K109" s="40"/>
    </row>
    <row r="110" spans="1:11">
      <c r="A110" s="427"/>
      <c r="B110" s="429"/>
      <c r="C110" s="430"/>
      <c r="D110" s="431"/>
      <c r="E110" s="86" t="s">
        <v>42</v>
      </c>
      <c r="F110" s="86" t="s">
        <v>43</v>
      </c>
      <c r="G110" s="86" t="s">
        <v>44</v>
      </c>
      <c r="H110" s="39">
        <v>2090</v>
      </c>
      <c r="I110" s="39"/>
      <c r="J110" s="65">
        <f t="shared" si="6"/>
        <v>2090</v>
      </c>
      <c r="K110" s="40"/>
    </row>
    <row r="111" spans="1:11">
      <c r="A111" s="427"/>
      <c r="B111" s="429"/>
      <c r="C111" s="430"/>
      <c r="D111" s="431"/>
      <c r="E111" s="91" t="s">
        <v>45</v>
      </c>
      <c r="F111" s="91" t="s">
        <v>46</v>
      </c>
      <c r="G111" s="91" t="s">
        <v>39</v>
      </c>
      <c r="H111" s="39">
        <v>4062.42</v>
      </c>
      <c r="I111" s="39">
        <v>-449</v>
      </c>
      <c r="J111" s="65">
        <f>H111+I111</f>
        <v>3613.42</v>
      </c>
      <c r="K111" s="40"/>
    </row>
    <row r="112" spans="1:11">
      <c r="A112" s="427"/>
      <c r="B112" s="429"/>
      <c r="C112" s="430"/>
      <c r="D112" s="431"/>
      <c r="E112" s="86" t="s">
        <v>45</v>
      </c>
      <c r="F112" s="86" t="s">
        <v>46</v>
      </c>
      <c r="G112" s="86" t="s">
        <v>36</v>
      </c>
      <c r="H112" s="39">
        <v>9463.2999999999993</v>
      </c>
      <c r="I112" s="39">
        <v>449</v>
      </c>
      <c r="J112" s="65">
        <f t="shared" si="6"/>
        <v>9912.2999999999993</v>
      </c>
      <c r="K112" s="40"/>
    </row>
    <row r="113" spans="1:11" s="72" customFormat="1">
      <c r="A113" s="427"/>
      <c r="B113" s="429"/>
      <c r="C113" s="430"/>
      <c r="D113" s="431"/>
      <c r="E113" s="86" t="s">
        <v>37</v>
      </c>
      <c r="F113" s="86" t="s">
        <v>38</v>
      </c>
      <c r="G113" s="86" t="s">
        <v>39</v>
      </c>
      <c r="H113" s="39">
        <v>1000</v>
      </c>
      <c r="I113" s="39"/>
      <c r="J113" s="65">
        <f t="shared" si="6"/>
        <v>1000</v>
      </c>
      <c r="K113" s="40"/>
    </row>
    <row r="114" spans="1:11" s="72" customFormat="1">
      <c r="A114" s="427"/>
      <c r="B114" s="429"/>
      <c r="C114" s="430"/>
      <c r="D114" s="431"/>
      <c r="E114" s="86" t="s">
        <v>37</v>
      </c>
      <c r="F114" s="86" t="s">
        <v>86</v>
      </c>
      <c r="G114" s="86" t="s">
        <v>39</v>
      </c>
      <c r="H114" s="39">
        <v>3000</v>
      </c>
      <c r="I114" s="39">
        <v>-3000</v>
      </c>
      <c r="J114" s="65">
        <f t="shared" si="6"/>
        <v>0</v>
      </c>
      <c r="K114" s="40"/>
    </row>
    <row r="115" spans="1:11" s="72" customFormat="1">
      <c r="A115" s="427"/>
      <c r="B115" s="429"/>
      <c r="C115" s="430"/>
      <c r="D115" s="431"/>
      <c r="E115" s="86" t="s">
        <v>37</v>
      </c>
      <c r="F115" s="86" t="s">
        <v>86</v>
      </c>
      <c r="G115" s="86" t="s">
        <v>44</v>
      </c>
      <c r="H115" s="39">
        <v>1000</v>
      </c>
      <c r="I115" s="39">
        <v>3000</v>
      </c>
      <c r="J115" s="65">
        <f t="shared" si="6"/>
        <v>4000</v>
      </c>
      <c r="K115" s="40"/>
    </row>
    <row r="116" spans="1:11" s="67" customFormat="1">
      <c r="A116" s="42" t="s">
        <v>87</v>
      </c>
      <c r="B116" s="34" t="s">
        <v>88</v>
      </c>
      <c r="C116" s="69"/>
      <c r="D116" s="69"/>
      <c r="E116" s="45"/>
      <c r="F116" s="45"/>
      <c r="G116" s="45"/>
      <c r="H116" s="70">
        <f>SUM(H117:H123)</f>
        <v>12014.35</v>
      </c>
      <c r="I116" s="70">
        <f>SUM(I117:I123)</f>
        <v>0</v>
      </c>
      <c r="J116" s="70">
        <f>SUM(J117:J123)</f>
        <v>12014.35</v>
      </c>
      <c r="K116" s="71"/>
    </row>
    <row r="117" spans="1:11" s="67" customFormat="1" ht="12.75" customHeight="1">
      <c r="A117" s="420"/>
      <c r="B117" s="417"/>
      <c r="C117" s="423" t="s">
        <v>89</v>
      </c>
      <c r="D117" s="423">
        <f>SUM(H117:H121)</f>
        <v>4514.3500000000004</v>
      </c>
      <c r="E117" s="86" t="s">
        <v>34</v>
      </c>
      <c r="F117" s="86" t="s">
        <v>35</v>
      </c>
      <c r="G117" s="86" t="s">
        <v>44</v>
      </c>
      <c r="H117" s="39">
        <v>0</v>
      </c>
      <c r="I117" s="39">
        <v>0</v>
      </c>
      <c r="J117" s="65">
        <f>H117+I117</f>
        <v>0</v>
      </c>
      <c r="K117" s="71"/>
    </row>
    <row r="118" spans="1:11" s="67" customFormat="1" ht="15" customHeight="1">
      <c r="A118" s="421"/>
      <c r="B118" s="418"/>
      <c r="C118" s="424"/>
      <c r="D118" s="424"/>
      <c r="E118" s="86" t="s">
        <v>42</v>
      </c>
      <c r="F118" s="86" t="s">
        <v>43</v>
      </c>
      <c r="G118" s="86" t="s">
        <v>68</v>
      </c>
      <c r="H118" s="39">
        <v>0</v>
      </c>
      <c r="I118" s="39"/>
      <c r="J118" s="65">
        <f t="shared" ref="J118:J123" si="7">H118+I118</f>
        <v>0</v>
      </c>
      <c r="K118" s="71"/>
    </row>
    <row r="119" spans="1:11" s="67" customFormat="1" ht="15" customHeight="1">
      <c r="A119" s="421"/>
      <c r="B119" s="418"/>
      <c r="C119" s="424"/>
      <c r="D119" s="424"/>
      <c r="E119" s="86" t="s">
        <v>42</v>
      </c>
      <c r="F119" s="86" t="s">
        <v>43</v>
      </c>
      <c r="G119" s="86" t="s">
        <v>39</v>
      </c>
      <c r="H119" s="39">
        <v>681.35</v>
      </c>
      <c r="I119" s="39"/>
      <c r="J119" s="65">
        <f t="shared" si="7"/>
        <v>681.35</v>
      </c>
      <c r="K119" s="71"/>
    </row>
    <row r="120" spans="1:11" s="67" customFormat="1" ht="15" customHeight="1">
      <c r="A120" s="421"/>
      <c r="B120" s="418"/>
      <c r="C120" s="424"/>
      <c r="D120" s="424"/>
      <c r="E120" s="86" t="s">
        <v>42</v>
      </c>
      <c r="F120" s="86" t="s">
        <v>43</v>
      </c>
      <c r="G120" s="86" t="s">
        <v>44</v>
      </c>
      <c r="H120" s="39">
        <v>500</v>
      </c>
      <c r="I120" s="39"/>
      <c r="J120" s="65">
        <f t="shared" si="7"/>
        <v>500</v>
      </c>
      <c r="K120" s="71"/>
    </row>
    <row r="121" spans="1:11" s="67" customFormat="1" ht="15" customHeight="1">
      <c r="A121" s="421"/>
      <c r="B121" s="418"/>
      <c r="C121" s="424"/>
      <c r="D121" s="424"/>
      <c r="E121" s="86" t="s">
        <v>52</v>
      </c>
      <c r="F121" s="86" t="s">
        <v>53</v>
      </c>
      <c r="G121" s="86" t="s">
        <v>39</v>
      </c>
      <c r="H121" s="39">
        <v>3333</v>
      </c>
      <c r="I121" s="39">
        <v>0</v>
      </c>
      <c r="J121" s="65">
        <f t="shared" si="7"/>
        <v>3333</v>
      </c>
      <c r="K121" s="40"/>
    </row>
    <row r="122" spans="1:11" s="67" customFormat="1" ht="15" customHeight="1">
      <c r="A122" s="421"/>
      <c r="B122" s="418"/>
      <c r="C122" s="425"/>
      <c r="D122" s="425"/>
      <c r="E122" s="96" t="s">
        <v>52</v>
      </c>
      <c r="F122" s="96" t="s">
        <v>53</v>
      </c>
      <c r="G122" s="96" t="s">
        <v>44</v>
      </c>
      <c r="H122" s="39">
        <v>0</v>
      </c>
      <c r="I122" s="39"/>
      <c r="J122" s="65">
        <f t="shared" si="7"/>
        <v>0</v>
      </c>
      <c r="K122" s="40"/>
    </row>
    <row r="123" spans="1:11" s="67" customFormat="1" ht="24" customHeight="1">
      <c r="A123" s="422"/>
      <c r="B123" s="419"/>
      <c r="C123" s="92" t="s">
        <v>176</v>
      </c>
      <c r="D123" s="92">
        <f>J123</f>
        <v>7500</v>
      </c>
      <c r="E123" s="93" t="s">
        <v>52</v>
      </c>
      <c r="F123" s="93" t="s">
        <v>53</v>
      </c>
      <c r="G123" s="93" t="s">
        <v>49</v>
      </c>
      <c r="H123" s="39">
        <v>7500</v>
      </c>
      <c r="I123" s="39">
        <v>0</v>
      </c>
      <c r="J123" s="65">
        <f t="shared" si="7"/>
        <v>7500</v>
      </c>
      <c r="K123" s="40"/>
    </row>
    <row r="124" spans="1:11" s="67" customFormat="1">
      <c r="A124" s="42" t="s">
        <v>90</v>
      </c>
      <c r="B124" s="34" t="s">
        <v>91</v>
      </c>
      <c r="C124" s="69"/>
      <c r="D124" s="69"/>
      <c r="E124" s="45"/>
      <c r="F124" s="45"/>
      <c r="G124" s="45"/>
      <c r="H124" s="70">
        <f>SUM(H125:H130)</f>
        <v>12848.68</v>
      </c>
      <c r="I124" s="70">
        <f>SUM(I125:I130)</f>
        <v>0</v>
      </c>
      <c r="J124" s="70">
        <f t="shared" si="6"/>
        <v>12848.68</v>
      </c>
      <c r="K124" s="71"/>
    </row>
    <row r="125" spans="1:11" s="67" customFormat="1" ht="12.75" customHeight="1">
      <c r="A125" s="484"/>
      <c r="B125" s="428"/>
      <c r="C125" s="423" t="s">
        <v>92</v>
      </c>
      <c r="D125" s="423">
        <f>H125+H126</f>
        <v>1285</v>
      </c>
      <c r="E125" s="86" t="s">
        <v>42</v>
      </c>
      <c r="F125" s="86" t="s">
        <v>43</v>
      </c>
      <c r="G125" s="86" t="s">
        <v>39</v>
      </c>
      <c r="H125" s="39">
        <v>424</v>
      </c>
      <c r="I125" s="39"/>
      <c r="J125" s="65">
        <f t="shared" si="6"/>
        <v>424</v>
      </c>
      <c r="K125" s="40"/>
    </row>
    <row r="126" spans="1:11" s="67" customFormat="1" ht="15" customHeight="1">
      <c r="A126" s="484"/>
      <c r="B126" s="428"/>
      <c r="C126" s="424"/>
      <c r="D126" s="425"/>
      <c r="E126" s="86" t="s">
        <v>42</v>
      </c>
      <c r="F126" s="86" t="s">
        <v>43</v>
      </c>
      <c r="G126" s="86" t="s">
        <v>44</v>
      </c>
      <c r="H126" s="39">
        <v>861</v>
      </c>
      <c r="I126" s="39"/>
      <c r="J126" s="65">
        <f t="shared" si="6"/>
        <v>861</v>
      </c>
      <c r="K126" s="40"/>
    </row>
    <row r="127" spans="1:11" s="67" customFormat="1" ht="15" customHeight="1">
      <c r="A127" s="484"/>
      <c r="B127" s="429"/>
      <c r="C127" s="424"/>
      <c r="D127" s="431">
        <f>H127+H130+H128+H129</f>
        <v>11563.68</v>
      </c>
      <c r="E127" s="86" t="s">
        <v>37</v>
      </c>
      <c r="F127" s="86" t="s">
        <v>38</v>
      </c>
      <c r="G127" s="86" t="s">
        <v>39</v>
      </c>
      <c r="H127" s="39">
        <v>524</v>
      </c>
      <c r="I127" s="39"/>
      <c r="J127" s="65">
        <f t="shared" si="6"/>
        <v>524</v>
      </c>
      <c r="K127" s="40"/>
    </row>
    <row r="128" spans="1:11" s="67" customFormat="1" ht="15" customHeight="1">
      <c r="A128" s="484"/>
      <c r="B128" s="429"/>
      <c r="C128" s="424"/>
      <c r="D128" s="431"/>
      <c r="E128" s="86" t="s">
        <v>37</v>
      </c>
      <c r="F128" s="86" t="s">
        <v>38</v>
      </c>
      <c r="G128" s="86" t="s">
        <v>44</v>
      </c>
      <c r="H128" s="39">
        <v>570</v>
      </c>
      <c r="I128" s="39"/>
      <c r="J128" s="65">
        <f t="shared" si="6"/>
        <v>570</v>
      </c>
      <c r="K128" s="40"/>
    </row>
    <row r="129" spans="1:11" s="67" customFormat="1" ht="15" customHeight="1">
      <c r="A129" s="484"/>
      <c r="B129" s="429"/>
      <c r="C129" s="424"/>
      <c r="D129" s="431"/>
      <c r="E129" s="99" t="s">
        <v>52</v>
      </c>
      <c r="F129" s="99" t="s">
        <v>53</v>
      </c>
      <c r="G129" s="99" t="s">
        <v>39</v>
      </c>
      <c r="H129" s="39">
        <v>300</v>
      </c>
      <c r="I129" s="39"/>
      <c r="J129" s="65">
        <f t="shared" si="6"/>
        <v>300</v>
      </c>
      <c r="K129" s="40"/>
    </row>
    <row r="130" spans="1:11" s="67" customFormat="1" ht="15" customHeight="1">
      <c r="A130" s="484"/>
      <c r="B130" s="429"/>
      <c r="C130" s="425"/>
      <c r="D130" s="431"/>
      <c r="E130" s="86" t="s">
        <v>52</v>
      </c>
      <c r="F130" s="86" t="s">
        <v>53</v>
      </c>
      <c r="G130" s="86" t="s">
        <v>49</v>
      </c>
      <c r="H130" s="39">
        <v>10169.68</v>
      </c>
      <c r="I130" s="39"/>
      <c r="J130" s="65">
        <f t="shared" si="6"/>
        <v>10169.68</v>
      </c>
      <c r="K130" s="40"/>
    </row>
    <row r="131" spans="1:11" s="67" customFormat="1">
      <c r="A131" s="73"/>
      <c r="B131" s="34"/>
      <c r="C131" s="74"/>
      <c r="D131" s="74">
        <f>D11++D22++D28+D39+D41+D48+D50+D56+D59++D71+D77++D92+D108+D117+D125+D127+D23+D26+D65+D84+D14+D123</f>
        <v>317629.47000000003</v>
      </c>
      <c r="E131" s="74"/>
      <c r="F131" s="74"/>
      <c r="G131" s="74"/>
      <c r="H131" s="70"/>
      <c r="I131" s="71"/>
      <c r="J131" s="71"/>
      <c r="K131" s="71"/>
    </row>
    <row r="132" spans="1:11" s="182" customFormat="1" ht="18.75">
      <c r="A132" s="179"/>
      <c r="B132" s="483" t="s">
        <v>93</v>
      </c>
      <c r="C132" s="483"/>
      <c r="D132" s="483"/>
      <c r="E132" s="483"/>
      <c r="F132" s="483"/>
      <c r="G132" s="483"/>
      <c r="H132" s="180">
        <f>H10+H13+H21+H25+H38+H47+H55+H64+H70+H76+H91+H107+H116+H124</f>
        <v>317629.46999999991</v>
      </c>
      <c r="I132" s="180">
        <f>I10+I13+I21+I25+I38+I47+I55+I64+I70+I76+I91+I107+I116+I124</f>
        <v>0</v>
      </c>
      <c r="J132" s="180">
        <f>J10+J13+J21+J25+J38+J47+J55+J64+J70+J76+J91+J107+J116+J124</f>
        <v>317629.46999999991</v>
      </c>
      <c r="K132" s="181"/>
    </row>
    <row r="133" spans="1:11" s="178" customFormat="1" ht="42.75" customHeight="1">
      <c r="A133" s="174"/>
      <c r="B133" s="175"/>
      <c r="C133" s="175"/>
      <c r="D133" s="175"/>
      <c r="E133" s="175"/>
      <c r="F133" s="175"/>
      <c r="G133" s="175"/>
      <c r="H133" s="176"/>
      <c r="I133" s="176"/>
      <c r="J133" s="176"/>
      <c r="K133" s="176"/>
    </row>
    <row r="134" spans="1:11" s="41" customFormat="1" ht="44.25" customHeight="1">
      <c r="A134" s="174"/>
      <c r="B134" s="175"/>
      <c r="C134" s="175"/>
      <c r="D134" s="175"/>
      <c r="E134" s="175"/>
      <c r="F134" s="175"/>
      <c r="G134" s="175"/>
      <c r="H134" s="176"/>
      <c r="I134" s="177" t="s">
        <v>173</v>
      </c>
      <c r="J134" s="176"/>
      <c r="K134" s="75"/>
    </row>
    <row r="135" spans="1:11" s="41" customFormat="1" ht="20.25" customHeight="1">
      <c r="A135" s="174"/>
      <c r="B135" s="175"/>
      <c r="C135" s="175"/>
      <c r="D135" s="175"/>
      <c r="E135" s="175"/>
      <c r="F135" s="175"/>
      <c r="G135" s="175"/>
      <c r="H135" s="176"/>
      <c r="I135" s="478" t="s">
        <v>175</v>
      </c>
      <c r="J135" s="478"/>
      <c r="K135" s="75"/>
    </row>
    <row r="136" spans="1:11" s="41" customFormat="1" ht="18.75">
      <c r="A136" s="172"/>
      <c r="B136" s="173"/>
      <c r="C136" s="173"/>
      <c r="D136" s="173"/>
      <c r="E136" s="173"/>
      <c r="F136" s="173"/>
      <c r="G136" s="173"/>
      <c r="H136" s="75"/>
      <c r="I136" s="75"/>
      <c r="J136" s="75"/>
      <c r="K136" s="75"/>
    </row>
    <row r="137" spans="1:11" s="41" customFormat="1" ht="18.75">
      <c r="A137" s="172"/>
      <c r="B137" s="173"/>
      <c r="C137" s="173"/>
      <c r="D137" s="173"/>
      <c r="E137" s="173"/>
      <c r="F137" s="173"/>
      <c r="G137" s="173"/>
      <c r="H137" s="75"/>
      <c r="I137" s="75"/>
      <c r="J137" s="75"/>
      <c r="K137" s="75"/>
    </row>
    <row r="138" spans="1:11" ht="14.25">
      <c r="E138" s="83">
        <v>600</v>
      </c>
      <c r="F138" s="83">
        <v>60016</v>
      </c>
      <c r="G138" s="83">
        <v>4210</v>
      </c>
    </row>
    <row r="139" spans="1:11" ht="14.25">
      <c r="E139" s="83"/>
      <c r="F139" s="83"/>
      <c r="G139" s="83">
        <v>4270</v>
      </c>
    </row>
    <row r="140" spans="1:11" ht="14.25">
      <c r="E140" s="83"/>
      <c r="F140" s="83"/>
      <c r="G140" s="83">
        <v>4300</v>
      </c>
    </row>
    <row r="141" spans="1:11" ht="14.25">
      <c r="E141" s="83"/>
      <c r="F141" s="83"/>
      <c r="G141" s="83"/>
    </row>
    <row r="142" spans="1:11" ht="30" customHeight="1">
      <c r="E142" s="83"/>
      <c r="F142" s="83"/>
      <c r="G142" s="83"/>
    </row>
    <row r="143" spans="1:11" ht="14.25">
      <c r="E143" s="83"/>
      <c r="F143" s="83"/>
      <c r="G143" s="83"/>
    </row>
    <row r="144" spans="1:11" ht="14.25">
      <c r="E144" s="83">
        <v>754</v>
      </c>
      <c r="F144" s="83">
        <v>75412</v>
      </c>
      <c r="G144" s="83">
        <v>2820</v>
      </c>
    </row>
    <row r="145" spans="5:7" ht="14.25">
      <c r="E145" s="83"/>
      <c r="F145" s="83"/>
      <c r="G145" s="83">
        <v>4210</v>
      </c>
    </row>
    <row r="146" spans="5:7" ht="14.25">
      <c r="E146" s="83"/>
      <c r="F146" s="83"/>
      <c r="G146" s="83">
        <v>4300</v>
      </c>
    </row>
    <row r="147" spans="5:7" ht="14.25">
      <c r="E147" s="83"/>
      <c r="F147" s="83"/>
      <c r="G147" s="83"/>
    </row>
    <row r="148" spans="5:7" ht="14.25">
      <c r="E148" s="83">
        <v>801</v>
      </c>
      <c r="F148" s="83">
        <v>80101</v>
      </c>
      <c r="G148" s="83">
        <v>4210</v>
      </c>
    </row>
    <row r="149" spans="5:7" ht="14.25">
      <c r="E149" s="83"/>
      <c r="F149" s="83"/>
      <c r="G149" s="83">
        <v>4300</v>
      </c>
    </row>
    <row r="150" spans="5:7" ht="14.25">
      <c r="E150" s="83"/>
      <c r="F150" s="83"/>
      <c r="G150" s="83"/>
    </row>
    <row r="151" spans="5:7" ht="14.25">
      <c r="E151" s="83"/>
      <c r="F151" s="83"/>
      <c r="G151" s="83"/>
    </row>
    <row r="152" spans="5:7" ht="14.25">
      <c r="E152" s="83"/>
      <c r="F152" s="83"/>
      <c r="G152" s="83"/>
    </row>
    <row r="153" spans="5:7" ht="14.25">
      <c r="E153" s="83">
        <v>900</v>
      </c>
      <c r="F153" s="83">
        <v>90004</v>
      </c>
      <c r="G153" s="83">
        <v>4210</v>
      </c>
    </row>
    <row r="154" spans="5:7" ht="14.25">
      <c r="E154" s="83"/>
      <c r="F154" s="83"/>
      <c r="G154" s="83"/>
    </row>
    <row r="155" spans="5:7" ht="14.25">
      <c r="E155" s="83"/>
      <c r="F155" s="83"/>
      <c r="G155" s="83"/>
    </row>
    <row r="156" spans="5:7" ht="14.25">
      <c r="E156" s="83"/>
      <c r="F156" s="83"/>
      <c r="G156" s="83"/>
    </row>
    <row r="157" spans="5:7" ht="14.25">
      <c r="E157" s="83"/>
      <c r="F157" s="83"/>
      <c r="G157" s="83"/>
    </row>
    <row r="158" spans="5:7" ht="14.25">
      <c r="E158" s="83">
        <v>900</v>
      </c>
      <c r="F158" s="83">
        <v>90015</v>
      </c>
      <c r="G158" s="83">
        <v>4300</v>
      </c>
    </row>
    <row r="159" spans="5:7" ht="14.25">
      <c r="E159" s="83"/>
      <c r="F159" s="83"/>
      <c r="G159" s="83"/>
    </row>
    <row r="160" spans="5:7" ht="14.25">
      <c r="E160" s="83">
        <v>921</v>
      </c>
      <c r="F160" s="83">
        <v>92105</v>
      </c>
      <c r="G160" s="83">
        <v>4300</v>
      </c>
    </row>
    <row r="161" spans="5:7" ht="14.25">
      <c r="E161" s="83"/>
      <c r="F161" s="83"/>
      <c r="G161" s="83"/>
    </row>
    <row r="162" spans="5:7" ht="14.25">
      <c r="E162" s="83">
        <v>921</v>
      </c>
      <c r="F162" s="83">
        <v>92109</v>
      </c>
      <c r="G162" s="83">
        <v>4210</v>
      </c>
    </row>
    <row r="163" spans="5:7" ht="14.25">
      <c r="E163" s="83">
        <v>921</v>
      </c>
      <c r="F163" s="83">
        <v>92109</v>
      </c>
      <c r="G163" s="83">
        <v>4270</v>
      </c>
    </row>
    <row r="164" spans="5:7" ht="14.25">
      <c r="E164" s="83">
        <v>921</v>
      </c>
      <c r="F164" s="83">
        <v>92109</v>
      </c>
      <c r="G164" s="83">
        <v>4300</v>
      </c>
    </row>
    <row r="165" spans="5:7" ht="14.25">
      <c r="E165" s="83"/>
      <c r="F165" s="83"/>
      <c r="G165" s="83"/>
    </row>
    <row r="166" spans="5:7" ht="14.25">
      <c r="E166" s="83"/>
      <c r="F166" s="83"/>
      <c r="G166" s="83"/>
    </row>
    <row r="167" spans="5:7" ht="12" customHeight="1">
      <c r="E167" s="83"/>
      <c r="F167" s="83"/>
      <c r="G167" s="83"/>
    </row>
    <row r="168" spans="5:7" ht="14.25">
      <c r="E168" s="83">
        <v>921</v>
      </c>
      <c r="F168" s="83">
        <v>92195</v>
      </c>
      <c r="G168" s="83">
        <v>4210</v>
      </c>
    </row>
    <row r="169" spans="5:7" ht="14.25">
      <c r="E169" s="83">
        <v>921</v>
      </c>
      <c r="F169" s="83">
        <v>92195</v>
      </c>
      <c r="G169" s="83">
        <v>4300</v>
      </c>
    </row>
    <row r="170" spans="5:7" ht="14.25">
      <c r="E170" s="83"/>
      <c r="F170" s="83"/>
      <c r="G170" s="83"/>
    </row>
    <row r="171" spans="5:7" ht="14.25">
      <c r="E171" s="83"/>
      <c r="F171" s="83"/>
      <c r="G171" s="83"/>
    </row>
    <row r="172" spans="5:7" ht="14.25">
      <c r="E172" s="83">
        <v>926</v>
      </c>
      <c r="F172" s="83">
        <v>92605</v>
      </c>
      <c r="G172" s="83">
        <v>4210</v>
      </c>
    </row>
    <row r="173" spans="5:7" ht="14.25">
      <c r="E173" s="83">
        <v>926</v>
      </c>
      <c r="F173" s="83">
        <v>92605</v>
      </c>
      <c r="G173" s="83">
        <v>4270</v>
      </c>
    </row>
    <row r="174" spans="5:7" ht="14.25">
      <c r="E174" s="83">
        <v>926</v>
      </c>
      <c r="F174" s="83">
        <v>92605</v>
      </c>
      <c r="G174" s="83">
        <v>4300</v>
      </c>
    </row>
    <row r="175" spans="5:7" ht="14.25">
      <c r="E175" s="83"/>
      <c r="F175" s="83"/>
      <c r="G175" s="83"/>
    </row>
    <row r="176" spans="5:7" ht="14.25">
      <c r="E176" s="83"/>
      <c r="F176" s="83"/>
      <c r="G176" s="83"/>
    </row>
    <row r="177" spans="2:19" ht="14.25">
      <c r="E177" s="83"/>
      <c r="F177" s="83"/>
      <c r="G177" s="83"/>
    </row>
    <row r="178" spans="2:19" ht="14.25">
      <c r="E178" s="83">
        <v>926</v>
      </c>
      <c r="F178" s="83">
        <v>92695</v>
      </c>
      <c r="G178" s="83">
        <v>4210</v>
      </c>
    </row>
    <row r="179" spans="2:19" ht="26.25" customHeight="1">
      <c r="E179" s="83">
        <v>926</v>
      </c>
      <c r="F179" s="83">
        <v>92695</v>
      </c>
      <c r="G179" s="83">
        <v>6060</v>
      </c>
    </row>
    <row r="180" spans="2:19" ht="14.25">
      <c r="E180" s="83"/>
      <c r="F180" s="83"/>
      <c r="G180" s="83"/>
    </row>
    <row r="181" spans="2:19">
      <c r="E181" s="84"/>
      <c r="F181" s="84"/>
      <c r="G181" s="84"/>
    </row>
    <row r="183" spans="2:19" ht="16.5" customHeight="1"/>
    <row r="184" spans="2:19" s="16" customFormat="1" ht="16.5" customHeight="1">
      <c r="B184" s="81"/>
      <c r="C184" s="82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8" spans="2:19" s="16" customFormat="1" ht="5.25" customHeight="1">
      <c r="B188" s="81"/>
      <c r="C188" s="82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2:19" s="16" customFormat="1" hidden="1">
      <c r="B189" s="81"/>
      <c r="C189" s="82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2:19" s="16" customFormat="1" ht="12.75" customHeight="1">
      <c r="B190" s="81"/>
      <c r="C190" s="82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2:19" s="16" customFormat="1" ht="40.5" customHeight="1">
      <c r="B191" s="81"/>
      <c r="C191" s="82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217" spans="2:19" s="16" customFormat="1" ht="4.5" hidden="1" customHeight="1" thickBot="1">
      <c r="B217" s="81"/>
      <c r="C217" s="82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2:19" s="16" customFormat="1" hidden="1">
      <c r="B218" s="81"/>
      <c r="C218" s="82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20" spans="2:19" s="16" customFormat="1" ht="45.75" customHeight="1">
      <c r="B220" s="81"/>
      <c r="C220" s="82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5" spans="2:19" s="16" customFormat="1" ht="24" customHeight="1">
      <c r="B225" s="81"/>
      <c r="C225" s="82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30" spans="2:19" s="16" customFormat="1" ht="24" customHeight="1">
      <c r="B230" s="81"/>
      <c r="C230" s="82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2" spans="2:19" ht="24.75" customHeight="1"/>
    <row r="234" spans="2:19" ht="36.75" customHeight="1"/>
    <row r="235" spans="2:19" ht="18" customHeight="1"/>
    <row r="237" spans="2:19" ht="42" customHeight="1"/>
    <row r="239" spans="2:19">
      <c r="L239" s="24" t="s">
        <v>2</v>
      </c>
    </row>
    <row r="240" spans="2:19" ht="19.5" customHeight="1"/>
    <row r="241" spans="2:19" ht="27.75" customHeight="1"/>
    <row r="244" spans="2:19" ht="24" customHeight="1"/>
    <row r="248" spans="2:19" s="16" customFormat="1" hidden="1">
      <c r="B248" s="81"/>
      <c r="C248" s="82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</sheetData>
  <mergeCells count="78">
    <mergeCell ref="I135:J135"/>
    <mergeCell ref="C84:C90"/>
    <mergeCell ref="D84:D90"/>
    <mergeCell ref="B77:B90"/>
    <mergeCell ref="A77:A90"/>
    <mergeCell ref="C77:C83"/>
    <mergeCell ref="B132:G132"/>
    <mergeCell ref="A125:A130"/>
    <mergeCell ref="B125:B130"/>
    <mergeCell ref="C125:C130"/>
    <mergeCell ref="D125:D126"/>
    <mergeCell ref="D127:D130"/>
    <mergeCell ref="H2:J2"/>
    <mergeCell ref="H3:J3"/>
    <mergeCell ref="H4:J4"/>
    <mergeCell ref="H5:J5"/>
    <mergeCell ref="A14:A20"/>
    <mergeCell ref="B14:B20"/>
    <mergeCell ref="C14:C20"/>
    <mergeCell ref="D14:D20"/>
    <mergeCell ref="A6:J6"/>
    <mergeCell ref="A7:J7"/>
    <mergeCell ref="A22:A24"/>
    <mergeCell ref="B22:B24"/>
    <mergeCell ref="C23:C24"/>
    <mergeCell ref="D23:D24"/>
    <mergeCell ref="A11:A12"/>
    <mergeCell ref="B11:B12"/>
    <mergeCell ref="C11:C12"/>
    <mergeCell ref="D11:D12"/>
    <mergeCell ref="C26:C27"/>
    <mergeCell ref="D26:D27"/>
    <mergeCell ref="B26:B27"/>
    <mergeCell ref="A26:A27"/>
    <mergeCell ref="D28:D37"/>
    <mergeCell ref="C28:C37"/>
    <mergeCell ref="B28:B37"/>
    <mergeCell ref="A28:A37"/>
    <mergeCell ref="A39:A45"/>
    <mergeCell ref="B39:B45"/>
    <mergeCell ref="C39:C40"/>
    <mergeCell ref="D39:D40"/>
    <mergeCell ref="C41:C45"/>
    <mergeCell ref="D41:D46"/>
    <mergeCell ref="D56:D58"/>
    <mergeCell ref="C59:C63"/>
    <mergeCell ref="D59:D63"/>
    <mergeCell ref="A48:A54"/>
    <mergeCell ref="B48:B54"/>
    <mergeCell ref="C48:C49"/>
    <mergeCell ref="D48:D49"/>
    <mergeCell ref="C50:C54"/>
    <mergeCell ref="D50:D54"/>
    <mergeCell ref="A56:A63"/>
    <mergeCell ref="B56:B63"/>
    <mergeCell ref="C56:C58"/>
    <mergeCell ref="C65:C69"/>
    <mergeCell ref="D65:D69"/>
    <mergeCell ref="A71:A75"/>
    <mergeCell ref="B71:B75"/>
    <mergeCell ref="C71:C75"/>
    <mergeCell ref="D71:D75"/>
    <mergeCell ref="A1:J1"/>
    <mergeCell ref="B117:B123"/>
    <mergeCell ref="A117:A123"/>
    <mergeCell ref="D117:D122"/>
    <mergeCell ref="C117:C122"/>
    <mergeCell ref="A92:A106"/>
    <mergeCell ref="B92:B106"/>
    <mergeCell ref="C92:C106"/>
    <mergeCell ref="D92:D106"/>
    <mergeCell ref="A108:A115"/>
    <mergeCell ref="B108:B115"/>
    <mergeCell ref="C108:C115"/>
    <mergeCell ref="D108:D115"/>
    <mergeCell ref="D77:D83"/>
    <mergeCell ref="A65:A69"/>
    <mergeCell ref="B65:B6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2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3 zad.zlec. (3)</vt:lpstr>
      <vt:lpstr>5 porozumienia</vt:lpstr>
      <vt:lpstr>6 przychody- stan</vt:lpstr>
      <vt:lpstr>8 dotacje  </vt:lpstr>
      <vt:lpstr>10 wiejskie -zmiany</vt:lpstr>
      <vt:lpstr>'10 wiejskie -zmiany'!Obszar_wydruku</vt:lpstr>
      <vt:lpstr>'3 zad.zlec. (3)'!Obszar_wydruku</vt:lpstr>
      <vt:lpstr>'5 porozumienia'!Obszar_wydruku</vt:lpstr>
      <vt:lpstr>'6 przychody- stan'!Obszar_wydruku</vt:lpstr>
      <vt:lpstr>'8 dotacje  '!Obszar_wydruku</vt:lpstr>
      <vt:lpstr>'10 wiejskie -zmiany'!Tytuły_wydruku</vt:lpstr>
      <vt:lpstr>'3 zad.zlec. (3)'!Tytuły_wydruku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2018-12-19T11:11:45Z</dcterms:modified>
</cp:coreProperties>
</file>