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2.VIII" sheetId="1" r:id="rId1"/>
  </sheets>
  <definedNames/>
  <calcPr fullCalcOnLoad="1"/>
</workbook>
</file>

<file path=xl/sharedStrings.xml><?xml version="1.0" encoding="utf-8"?>
<sst xmlns="http://schemas.openxmlformats.org/spreadsheetml/2006/main" count="583" uniqueCount="260">
  <si>
    <t xml:space="preserve">                                                     Załącznik nr 1</t>
  </si>
  <si>
    <t>Dział</t>
  </si>
  <si>
    <t>Roz-dział</t>
  </si>
  <si>
    <t>Nazwa</t>
  </si>
  <si>
    <t>010</t>
  </si>
  <si>
    <t>Rolnictwo i łowiectwo</t>
  </si>
  <si>
    <t>01010</t>
  </si>
  <si>
    <t>Infrastruktura wodociągowa i sanitacyjna wsi</t>
  </si>
  <si>
    <t>6290</t>
  </si>
  <si>
    <t>Środki na dofinansowanie własnych inwestycji gmin (związku gmin), powiatów (związków powiatów0, samorządów województw, pozyskane z innych zródeł</t>
  </si>
  <si>
    <t>6291</t>
  </si>
  <si>
    <t>Środki na dofinansowaniw własnych inwestycji gmin (związków gmin), powiatów (związków powiatów), samorządów województw, pozyskane z innych źródeł. Finansowanie programów ze środków bezzwtotnych pochodzących z Unii Europejskiej</t>
  </si>
  <si>
    <t>020</t>
  </si>
  <si>
    <t>Leśnictwo</t>
  </si>
  <si>
    <t>02095</t>
  </si>
  <si>
    <t>Pozostała działalność</t>
  </si>
  <si>
    <t>0750</t>
  </si>
  <si>
    <t>Dochody z najmu i dzierżawy składników majątkowych Skarbu Państwa,  jednostek samorządu terytorialnego  lub innych jednostek zaliczanych do sektora finansów  publicznych oraz innych umów o podobnym charakterze</t>
  </si>
  <si>
    <t>Transport i łączność</t>
  </si>
  <si>
    <t>Drogi publiczne gminne</t>
  </si>
  <si>
    <t>0690</t>
  </si>
  <si>
    <t>Wpływy z różnych opłat</t>
  </si>
  <si>
    <t>0970</t>
  </si>
  <si>
    <t>6298</t>
  </si>
  <si>
    <t xml:space="preserve">Środki na dofinansowaniw własnych inwestycji gmin, powiatów,samorządów województw , pozyskane z innych źródeł.Finansowanie programów i projektów ze środków funduszy strukturalnych, Funduszy Spójności oraz Sekcji Gwarancji Europejskiego Funduszu Orientacji i Gwarancji Rolnej </t>
  </si>
  <si>
    <t>6300</t>
  </si>
  <si>
    <t>Wpływy z tytułu pomocy finansowej udzielonej między jednostkami samorządu terytorialnego na dofinansowanie własnych zadań inwestycyjnych i zakupów inwestycyjnych</t>
  </si>
  <si>
    <t>6339</t>
  </si>
  <si>
    <t>Dotacje celowe otrzymane z budżetu państwa na realizację inwestycji i zakupów inwestycyjnych własnych gmin.  Współfinansowanie programów i projektów realizowanych z funduszy strukturalnych, Funduszy Spólności oraz  zSekcji  Gwarancji Europejskiegi Funduszu Orientacji I Gwarancji Rolnej</t>
  </si>
  <si>
    <t>Gospodarka mieszkaniowa</t>
  </si>
  <si>
    <t>Gospodarka gruntami i nieruchomościami</t>
  </si>
  <si>
    <t>0470</t>
  </si>
  <si>
    <t>Wpływy z opłat za zarząd, użytkowanie i użytkowanie wieczyste nieruchomości</t>
  </si>
  <si>
    <t>0760</t>
  </si>
  <si>
    <t>wpływy z tytułu przekształcenia prawa użytkowania wieczystego przysługującego osobom fizycznym w prawo własności</t>
  </si>
  <si>
    <t>0770</t>
  </si>
  <si>
    <t>Wpłaty z tytułu odpłatnego nabycia prawa własności oraz prawa użytkowania wieczystego nieruchomości</t>
  </si>
  <si>
    <t>0920</t>
  </si>
  <si>
    <t>Pozostałe odsetki</t>
  </si>
  <si>
    <t>Administracja publiczna</t>
  </si>
  <si>
    <t>Urzędy wojewódzkie</t>
  </si>
  <si>
    <t>2010</t>
  </si>
  <si>
    <t>Dotacje celowe otrzymane z budżetu państwa na realizację zadań bieżących z zakresu administracji rządowej  oraz innych zadań zleconych gminie (związkom gmin) ustawami</t>
  </si>
  <si>
    <t>2360</t>
  </si>
  <si>
    <t>Dochody jednostek samorządu terytorialnego związane z realizacją zadań z zakresu administracji rządowej oraz innych zadań zleconych ustawami</t>
  </si>
  <si>
    <t xml:space="preserve">Urzędy gmin </t>
  </si>
  <si>
    <t>0830</t>
  </si>
  <si>
    <t>Wpływy z usług</t>
  </si>
  <si>
    <t>Urzędy naczelnych organów władzy państwowej, kontroli i ochrony prawa oraz sądownictwa</t>
  </si>
  <si>
    <t>Urzędy naczelnych organów władzy państwowej, kontroli i ochrony prawa</t>
  </si>
  <si>
    <t>75107</t>
  </si>
  <si>
    <t>75108</t>
  </si>
  <si>
    <t>Wybory do Sejmu i Senatu</t>
  </si>
  <si>
    <t>Bezpieczeństwo publiczne i ochrona przeciwpożarowa</t>
  </si>
  <si>
    <t>Obrona cywilna</t>
  </si>
  <si>
    <t>Dotacje celowe otrzymane z budżetu państwa na realizację zadań bieżących z zakresu administracji rządowej oraz innych zadań zleconych gminie (związkom gmin) ustawami</t>
  </si>
  <si>
    <t>Dochody od osób prawnych, od osób fizycznych i od innych jednostek nieposiadających osobowości prawnej oraz wydatki związane z ich poborem</t>
  </si>
  <si>
    <t>Wpływy z podatku dochodowego od osób fizycznych</t>
  </si>
  <si>
    <t>0350</t>
  </si>
  <si>
    <t>Podatek od działalności gospodarczej osób fizycznych, opłacany w formie karty podatkowej</t>
  </si>
  <si>
    <t>0910</t>
  </si>
  <si>
    <t>Odsetki od nieterminowych wpłat z tytułu podatków i opłat</t>
  </si>
  <si>
    <t>Wpływy z podatku rolnego, podatku leśnego, podatku od czynności cywilnoprawnych, podatków i opłat lokalnych od osób prawnych i innych jednostek organizacyjnych</t>
  </si>
  <si>
    <t>0310</t>
  </si>
  <si>
    <t>Podatek od nieruchomości</t>
  </si>
  <si>
    <t>0320</t>
  </si>
  <si>
    <t>Podatek rolny</t>
  </si>
  <si>
    <t>0330</t>
  </si>
  <si>
    <t>Podatek leśny</t>
  </si>
  <si>
    <t>0340</t>
  </si>
  <si>
    <t>Podatek od środków transportowych</t>
  </si>
  <si>
    <t>0500</t>
  </si>
  <si>
    <t>Podatek od czynności cywilnoprawnych</t>
  </si>
  <si>
    <t>0590</t>
  </si>
  <si>
    <t>Wpływy z opłat za koncesje i licencje</t>
  </si>
  <si>
    <t>Wpływy z podatku rolnego, podatku leśnego, podatku od spadków i darowizn, podatku od czynności cywilnoprawnych oraz podatków i opłat lokalnych od osób fizycznych</t>
  </si>
  <si>
    <t>0360</t>
  </si>
  <si>
    <t>Podatek od spadków i darowizn</t>
  </si>
  <si>
    <t>0370</t>
  </si>
  <si>
    <t>Podatek od posiadania psów</t>
  </si>
  <si>
    <t>0430</t>
  </si>
  <si>
    <t>Wpływy z opłaty targowej</t>
  </si>
  <si>
    <t>0450</t>
  </si>
  <si>
    <t>Wpływy z opłaty administracyjnej za czynności urzędowe</t>
  </si>
  <si>
    <t>Wpływy z innych opłat stanowiących dochody jednostek samorządu terytorialnego na podstawie ustaw</t>
  </si>
  <si>
    <t>0410</t>
  </si>
  <si>
    <t>Wpływy z opłaty skarbowej</t>
  </si>
  <si>
    <t>0480</t>
  </si>
  <si>
    <t>Wpływy z opłat za zezwolenia na sprzedaż alkoholu</t>
  </si>
  <si>
    <t>0490</t>
  </si>
  <si>
    <t>Wpływy z innych lokalnych opałat pobieranych przez jednostki samorządu terytorialnego na podstawie odrębnych ustaw</t>
  </si>
  <si>
    <t>Udziały gmin w podatkach stanowiących dochód budżetu państwa</t>
  </si>
  <si>
    <t>0010</t>
  </si>
  <si>
    <t>Podatek dochodowy od osób fizycznych</t>
  </si>
  <si>
    <t>0020</t>
  </si>
  <si>
    <t>Podatek dochodowy od osób prawnych</t>
  </si>
  <si>
    <t>Różne rozliczenia</t>
  </si>
  <si>
    <t>Część oświatowa subwencji ogólnej dla jednostek samorządu terytorialnego</t>
  </si>
  <si>
    <t>2920</t>
  </si>
  <si>
    <t>Subwencje ogólne z budżetu państwa</t>
  </si>
  <si>
    <t>Część wyrównawcza subwencji ogólnej dla gmin</t>
  </si>
  <si>
    <t>Różne rozliczenia finansowe</t>
  </si>
  <si>
    <t>Wpływy z różnych dochodów</t>
  </si>
  <si>
    <t>Część równoważąca subwencji ogólnej dla gmin</t>
  </si>
  <si>
    <t>Oświata i wychowanie</t>
  </si>
  <si>
    <t>Szkoły podstawowe</t>
  </si>
  <si>
    <t>2030</t>
  </si>
  <si>
    <t>Dotacje celowe otrzymane z budżetu państwa na realizację własnych zadań bieżących gmin (związkom gmin)</t>
  </si>
  <si>
    <t>2033</t>
  </si>
  <si>
    <t>Dotacje celowe otrzymane z budżetu państwa na realizację własnych zadań bieżących gmin (związkom gmin)Finansowanie z pożyczek i kredytów zagranicznych</t>
  </si>
  <si>
    <t>Przedszkola</t>
  </si>
  <si>
    <t>Pomoc społeczna</t>
  </si>
  <si>
    <t>Świadczenia rodzinne oraz składki na ubezpieczenia emerytalne i rentowe z ubezpieczenia społecznego</t>
  </si>
  <si>
    <t>Składki na ubezpieczenie zdrowotne opłacane za osoby pobierające niektóre świadczenia z pomocy społecznej oraz niektóre świadczenia rodzinne</t>
  </si>
  <si>
    <t>Ośrodki pomocy społecznej</t>
  </si>
  <si>
    <t xml:space="preserve">Dotacje celowe otrzymane z budżetu państwa na realizację własnych zadań bieżących gmin (związkom gmin)  </t>
  </si>
  <si>
    <t>Edukacyjna opieka wychowawcza</t>
  </si>
  <si>
    <t>Pomoc materialna dla uczniów</t>
  </si>
  <si>
    <t>Gospodarka komunalna i ochrona środowiska</t>
  </si>
  <si>
    <t>Wpływy i wydatki związane z gromadzeniem środków z opłat produktowych</t>
  </si>
  <si>
    <t>0400</t>
  </si>
  <si>
    <t>Wpływy z opłaty produktowej</t>
  </si>
  <si>
    <t>2440</t>
  </si>
  <si>
    <t>Dotacje otrzymane z funduszy celowych na realizację zadań bieżących jednostek sektora finansów publicznych</t>
  </si>
  <si>
    <t>Kultura fizyczna i sport</t>
  </si>
  <si>
    <t>Obiekty sportowe</t>
  </si>
  <si>
    <t xml:space="preserve"> Środki na dofinansowanie własnych inwestycji gmin (związków gmin), powiatów (związków powiatów), samorządów województw , pozyskane z innych źródeł</t>
  </si>
  <si>
    <t>Razem:</t>
  </si>
  <si>
    <t>Infrastruktura  wodociągowa i sanitacyjna wsi</t>
  </si>
  <si>
    <t>Wydatki inwestycyjne jednostek budżetowych</t>
  </si>
  <si>
    <t>Wydatki inwestycyjne jednostek budżetowych.  Współfinansowanie programów realizowanych ze środków bezzwrotnych pochodących z Unii Europejskiej</t>
  </si>
  <si>
    <t>Wydatki inwestycyjne jednostek budżetowych.  Finansowanie programów ze środków  bezzwrotnych pochodących z Unii Europejskiej</t>
  </si>
  <si>
    <t>Izby rolnicze</t>
  </si>
  <si>
    <t>Wpłaty gmin na rzecz izb  rolniczych  w wysokości  2% uzyskanych wpływów z podatku rolnego</t>
  </si>
  <si>
    <t>Drogi publiczne wojewódzkie</t>
  </si>
  <si>
    <t>Wydatki na pomoc finansową udzielaną między jednostkami samorządu terytorialnego na dofinansowanie własnych zadań inwestycyjnych  i zakupów inwestycyjnych</t>
  </si>
  <si>
    <t>Drogi publiczne powiatowe</t>
  </si>
  <si>
    <t>Zakup materiałów i wyposażenia</t>
  </si>
  <si>
    <t>Zakup usług remontowych</t>
  </si>
  <si>
    <t>Zakup usług pozostałych</t>
  </si>
  <si>
    <t xml:space="preserve">Wydatki inwestycyjne jednostek budżetowych   </t>
  </si>
  <si>
    <t xml:space="preserve">Wydatki inwestycyjne jednostek budżetowych. Finansowanie programów i projektów ze środków funduszy strukturalnych, Funduszy Spójności oraz Sekcji Gwarancji Europejskiego Funduszu Orientacji i Gwarancji Rolnej </t>
  </si>
  <si>
    <t xml:space="preserve">Wydatki inwestycyjne jednostek budżetowych Współfinansowanie programów i projektów realizowanych ze środków z funduszy strukturalnych, Funduszy Spójności oraz z Sekcji Gwarancji Europejskiego funduszu Orientacji i Gwarancji Rolnej </t>
  </si>
  <si>
    <t>Turystyka</t>
  </si>
  <si>
    <t>Różne jednostki obsługi gospodarki mieszkaniowej</t>
  </si>
  <si>
    <t>Różne opłaty i składki</t>
  </si>
  <si>
    <t>Działalność usługowa</t>
  </si>
  <si>
    <t>Plan zagospodarowania przestrzennego</t>
  </si>
  <si>
    <t>Zakup usug pozostaych</t>
  </si>
  <si>
    <t>Opracowania geodezyjne i kartograficzne</t>
  </si>
  <si>
    <t>Wynagrodzenia osobowe pracowników</t>
  </si>
  <si>
    <t>Dodatkowe wynagrodzenie roczne</t>
  </si>
  <si>
    <t>Składki na ubezpieczenia społeczne</t>
  </si>
  <si>
    <t>Składki na Fundusz Pracy</t>
  </si>
  <si>
    <t>Podróże służbowe krajowe</t>
  </si>
  <si>
    <t>Odpisy na zakładowy fundusz świadczeń socjalnych</t>
  </si>
  <si>
    <t xml:space="preserve">Rady gmin </t>
  </si>
  <si>
    <t>Różne wydatki na rzecz osób fizycznych</t>
  </si>
  <si>
    <t>Wydatki osobowe nie zaliczone do wynagrodzeń</t>
  </si>
  <si>
    <t>Wynagrodzenia bezosobowe</t>
  </si>
  <si>
    <t>Zakup energii</t>
  </si>
  <si>
    <t>Zakup usług zdrowotnych</t>
  </si>
  <si>
    <t>Zakup usług dostępu do sieci Internet</t>
  </si>
  <si>
    <t>Podróże służbowe zagraniczne</t>
  </si>
  <si>
    <t>Wydatki na zakupy inwestycyjne jednostek budżetowych</t>
  </si>
  <si>
    <t>Promocja jednostek samorządu terytorialnego</t>
  </si>
  <si>
    <t>Urzędy naczelnych organów władzy państwowej,  kontroli i ochrony prawa</t>
  </si>
  <si>
    <t>Bezpieczeństwo  publiczne  i  ochrona   przeciwpożarowa</t>
  </si>
  <si>
    <t>Ochotnicze straże pożarne</t>
  </si>
  <si>
    <t>Pobór podatków, opłat i niepodatkowych należności  budżetowych</t>
  </si>
  <si>
    <t>Wynagrodzenia agencyjno-prowizyjne</t>
  </si>
  <si>
    <t>Obsługa długu publicznego</t>
  </si>
  <si>
    <t>Obsługa papierów wartościowych, kredytów i pożyczek jednostek samorządu terytorialnego</t>
  </si>
  <si>
    <t>Rozliczenia z bankami związane z obsługą gługu publicznego</t>
  </si>
  <si>
    <t>Odsetki i dyskonto od krajowych skarbowych papierów wartościowych oraz od krajowych pożyczek i kredytów</t>
  </si>
  <si>
    <t>Rezerwy ogólne i celowe</t>
  </si>
  <si>
    <t>Rezerwy</t>
  </si>
  <si>
    <t>Dotacja celowa z budżetu na finansowanie lub dofinansowanie zadań zleconych do realizacji stowarzyszeniom</t>
  </si>
  <si>
    <t>Stypendia dla uczniów</t>
  </si>
  <si>
    <t>Inne formy pomocy dla uczniów</t>
  </si>
  <si>
    <t xml:space="preserve">Wpłaty na Państwowy Fundusz Rehabilitacji Osób Niepełnosprawnych </t>
  </si>
  <si>
    <t>Zakup pomocy naukowych, dydaktycznych i książek</t>
  </si>
  <si>
    <t>Zakup usług remontowych  Współfinansowanie kredytów i pożyczek zagranicznych</t>
  </si>
  <si>
    <t xml:space="preserve">Wydatki inwestycyjne jednostek budżetowych.  </t>
  </si>
  <si>
    <t>Zakup środków żywności</t>
  </si>
  <si>
    <t>Gimnazja</t>
  </si>
  <si>
    <t>Dowożenie uczniów do szkół</t>
  </si>
  <si>
    <t>Dokształcanie i doskonalenie nauczycieli</t>
  </si>
  <si>
    <t>Ochrona zdrowia</t>
  </si>
  <si>
    <t>Przeciwdziałanie alkoholizmowi</t>
  </si>
  <si>
    <t>Dotacja celowa z budżetu na finansowanie lub dofinansowanie zadań zleconych do realizacji pozostałym jednostkom niezaliczanym do sektora finansów publicznych</t>
  </si>
  <si>
    <t xml:space="preserve">Zakup usług remontowych </t>
  </si>
  <si>
    <t>Świadczenia rodzinne oraz składki na ubezpieczenia emerytalne i rentowe  z ubezpieczenia społecznego</t>
  </si>
  <si>
    <t>Świadczenia społeczne</t>
  </si>
  <si>
    <t>Składki na ubezpieczenie zdrowotne</t>
  </si>
  <si>
    <t>Dodatki mieszkaniowe</t>
  </si>
  <si>
    <t>Usługi opiekuńcze i specjalistyczne usługi opiekuńcze</t>
  </si>
  <si>
    <t xml:space="preserve">Świadczenia społeczne </t>
  </si>
  <si>
    <t>Świetlice szkolne</t>
  </si>
  <si>
    <t>Gospodarka ściekowa i ochrona wód</t>
  </si>
  <si>
    <t>Oczyszczanie miast i wsi</t>
  </si>
  <si>
    <t>Utrzymanie zieleni w miastach i gminach</t>
  </si>
  <si>
    <t>Schroniska dla zwierząt</t>
  </si>
  <si>
    <t xml:space="preserve">Wydatki na pomoc finansową udzielaną między jednostkami samorządu terytorialnego na dofinansowanie własnych zadań inwestycyjnych i zakupów inwestycyjnych  </t>
  </si>
  <si>
    <t>Oświetlenie ulic, placów i dróg</t>
  </si>
  <si>
    <t>Zakłady gospodarki komunalnej</t>
  </si>
  <si>
    <t xml:space="preserve">Dotacja przedmiotowa z budżetu dla zakładu budżetowego </t>
  </si>
  <si>
    <t>Dotacje celowe z budżetu na finansowanie lub dofinansowanie kosztów realizacji inwestycji i zakupów inwestycyjnych zakładów budżetowych</t>
  </si>
  <si>
    <t>Kultura i ochrona dziedzictwa narodowego</t>
  </si>
  <si>
    <t>Pozostałe instytucje kultury</t>
  </si>
  <si>
    <t>Dotacja podmiotowa z budżetu dla samorządowej instytucji kultury</t>
  </si>
  <si>
    <t>Biblioteki</t>
  </si>
  <si>
    <t>Ochrona zabytków i opieka nad zabytkami</t>
  </si>
  <si>
    <t>Dotacja podmiotowa z budżetu dla jednostek niezaliczanych do sektora finansów publicznych</t>
  </si>
  <si>
    <t>Dotacje celowe z budżetu na finansowanie lub dofinansowanie  zadań zleconych do realizacji pozostałym jednostkom niezaliczanym do sektora finansów publicznych</t>
  </si>
  <si>
    <t>Razem wydatki:</t>
  </si>
  <si>
    <t>Roz- dział</t>
  </si>
  <si>
    <t>01030</t>
  </si>
  <si>
    <t>Para- graf</t>
  </si>
  <si>
    <t>Pozostala działalnosc</t>
  </si>
  <si>
    <t>Wybory Prezydenta Rzeczypospolitej Polskiej</t>
  </si>
  <si>
    <t>Zasiłki i pomoc w naturze oraz składki na ubezpieczenia emerytalne i rentowe</t>
  </si>
  <si>
    <t>73.500 przed zwiększeniami x1,50%= 74 610</t>
  </si>
  <si>
    <t>Dotacja podmiotowa z budżetu dla niepublicznej jednostki systemu oświaty</t>
  </si>
  <si>
    <t>Para-graf</t>
  </si>
  <si>
    <t xml:space="preserve">                                                    Rady Gminy w Kleszczewie</t>
  </si>
  <si>
    <t>Plan</t>
  </si>
  <si>
    <t xml:space="preserve">                                                    Przewodnicząca Rady Gminy</t>
  </si>
  <si>
    <t xml:space="preserve">                                                           mgr Ewa Lesińska</t>
  </si>
  <si>
    <t xml:space="preserve">Plan </t>
  </si>
  <si>
    <t xml:space="preserve">                                                     Załącznik nr 2</t>
  </si>
  <si>
    <r>
      <t xml:space="preserve">Odsetki i dyskonto od krajowych skarbowych papierów wartościowych oraz od krajowych pożyczek i kredytów. </t>
    </r>
    <r>
      <rPr>
        <sz val="9"/>
        <rFont val="Times New Roman"/>
        <family val="1"/>
      </rPr>
      <t>Współfinansowanie programów i projektów realizowanych ze środków z funduszy strukturalnych, Funduszy Spójności oraz z Selcji Gwarancji Europejskiego Funduszu Orientacji i Gwarancji Rolnej.</t>
    </r>
  </si>
  <si>
    <t>Zmiana planu</t>
  </si>
  <si>
    <t>Plan po zmianie</t>
  </si>
  <si>
    <t>j</t>
  </si>
  <si>
    <t xml:space="preserve">Wydatki inwestycyjne jednostek budżetowych Współfinansowanie programów i projektów realizowanych ze środków z funduszy strukturalnych, Funduszy Spójności oraz z Sekcji Gwarancji Europejskiego Funduszu Orientacji i Gwarancji Rolnej </t>
  </si>
  <si>
    <t>Przedszkola specjalne</t>
  </si>
  <si>
    <t>Dotacja celowa przekazana gminie na zadania bieżące realizowane na podstawie porozumień (umów) między jednostkami samorządu terytorialnego</t>
  </si>
  <si>
    <t>2370</t>
  </si>
  <si>
    <t>Wpływy do budżetu nadwyżki środków obrotowych zakładu budżetowego</t>
  </si>
  <si>
    <t>2310</t>
  </si>
  <si>
    <t>Dotacje celowe otrzymane z gmin na zadania bieżące realizowane na podstawie porozumień (umów) miedzy jednostkami samorządu terytorialnego</t>
  </si>
  <si>
    <t>Domy pomocy społecznej</t>
  </si>
  <si>
    <t>(Zmiana do załącznika Nr 3 Uchwały Nr XL/198/2005 Rady Gminy  w Kleszczewie z dnia 15 grudnia 2005r.)</t>
  </si>
  <si>
    <t>Zmiana planu 29.III</t>
  </si>
  <si>
    <t>Wydatki na pomoc finansową udzieloną między jednostkami samorządu terytorialnego na dofinansowanie własnych zadan bieżących</t>
  </si>
  <si>
    <t>2700</t>
  </si>
  <si>
    <t>zmiana 2.06.2006</t>
  </si>
  <si>
    <t>Środki na dofinansowanie własnych zadań bieżących gmin (związków gmin), powiatów (związków powiatów), samorządów województw, pozyskane z innych źródeł</t>
  </si>
  <si>
    <t>po zmianie</t>
  </si>
  <si>
    <t>zmiana 30.06.</t>
  </si>
  <si>
    <t>0580</t>
  </si>
  <si>
    <t>Grzywny i inne kary pieniężne od osób prawnych i innych jednostek organizacyjnych</t>
  </si>
  <si>
    <t>5.VII Wójt</t>
  </si>
  <si>
    <t xml:space="preserve">                                                     do Uchwały Nr XLVIII/237/2006</t>
  </si>
  <si>
    <t>Zmiana planu dochodów na 2006r.</t>
  </si>
  <si>
    <t xml:space="preserve">     (Zmiana do załącznika Nr 1 Uchwały Nr XL/198/2005 Rady Gminy  w Kleszczewie z dnia 15 grudnia 2005r.)</t>
  </si>
  <si>
    <t xml:space="preserve">     Zmiana planu wydatków na 2006r.</t>
  </si>
  <si>
    <t xml:space="preserve">   mgr Ewa Lesińska</t>
  </si>
  <si>
    <t xml:space="preserve">                                                     z dnia 05 września 2006r.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</si>
</sst>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</numFmts>
  <fonts count="20">
    <font>
      <sz val="10"/>
      <name val="Arial"/>
      <family val="0"/>
    </font>
    <font>
      <b/>
      <sz val="12"/>
      <name val="Times New Roman CE"/>
      <family val="1"/>
    </font>
    <font>
      <sz val="10"/>
      <name val="Times New Roman CE"/>
      <family val="1"/>
    </font>
    <font>
      <b/>
      <sz val="10"/>
      <name val="Arial CE"/>
      <family val="2"/>
    </font>
    <font>
      <sz val="12"/>
      <name val="Times New Roman CE"/>
      <family val="1"/>
    </font>
    <font>
      <sz val="9"/>
      <name val="Times New Roman CE"/>
      <family val="1"/>
    </font>
    <font>
      <sz val="9"/>
      <name val="Arial CE"/>
      <family val="2"/>
    </font>
    <font>
      <b/>
      <sz val="9"/>
      <name val="Times New Roman CE"/>
      <family val="1"/>
    </font>
    <font>
      <sz val="8"/>
      <name val="Arial"/>
      <family val="0"/>
    </font>
    <font>
      <sz val="10"/>
      <name val="Times New Roman"/>
      <family val="1"/>
    </font>
    <font>
      <b/>
      <sz val="10"/>
      <name val="Arial"/>
      <family val="2"/>
    </font>
    <font>
      <b/>
      <sz val="12"/>
      <name val="Times New Roman"/>
      <family val="1"/>
    </font>
    <font>
      <b/>
      <sz val="11"/>
      <name val="Times New Roman CE"/>
      <family val="1"/>
    </font>
    <font>
      <sz val="11"/>
      <name val="Arial"/>
      <family val="0"/>
    </font>
    <font>
      <sz val="11"/>
      <name val="Times New Roman CE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 CE"/>
      <family val="1"/>
    </font>
    <font>
      <b/>
      <sz val="10"/>
      <name val="Times New Roman"/>
      <family val="1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5" fillId="0" borderId="1" xfId="0" applyFont="1" applyBorder="1" applyAlignment="1">
      <alignment/>
    </xf>
    <xf numFmtId="49" fontId="5" fillId="0" borderId="1" xfId="0" applyNumberFormat="1" applyFont="1" applyBorder="1" applyAlignment="1">
      <alignment/>
    </xf>
    <xf numFmtId="3" fontId="0" fillId="0" borderId="0" xfId="0" applyNumberFormat="1" applyAlignment="1">
      <alignment/>
    </xf>
    <xf numFmtId="0" fontId="0" fillId="0" borderId="0" xfId="0" applyBorder="1" applyAlignment="1">
      <alignment/>
    </xf>
    <xf numFmtId="3" fontId="7" fillId="0" borderId="0" xfId="0" applyNumberFormat="1" applyFont="1" applyBorder="1" applyAlignment="1">
      <alignment horizontal="right" vertical="center"/>
    </xf>
    <xf numFmtId="0" fontId="9" fillId="0" borderId="0" xfId="0" applyFont="1" applyAlignment="1">
      <alignment/>
    </xf>
    <xf numFmtId="3" fontId="9" fillId="0" borderId="0" xfId="0" applyNumberFormat="1" applyFont="1" applyAlignment="1">
      <alignment/>
    </xf>
    <xf numFmtId="0" fontId="0" fillId="0" borderId="1" xfId="0" applyBorder="1" applyAlignment="1">
      <alignment/>
    </xf>
    <xf numFmtId="0" fontId="12" fillId="0" borderId="1" xfId="0" applyFont="1" applyBorder="1" applyAlignment="1">
      <alignment/>
    </xf>
    <xf numFmtId="49" fontId="12" fillId="0" borderId="1" xfId="0" applyNumberFormat="1" applyFont="1" applyBorder="1" applyAlignment="1">
      <alignment vertical="top"/>
    </xf>
    <xf numFmtId="0" fontId="12" fillId="0" borderId="1" xfId="0" applyFont="1" applyBorder="1" applyAlignment="1">
      <alignment vertical="top" wrapText="1"/>
    </xf>
    <xf numFmtId="0" fontId="14" fillId="0" borderId="1" xfId="0" applyFont="1" applyBorder="1" applyAlignment="1">
      <alignment/>
    </xf>
    <xf numFmtId="49" fontId="14" fillId="0" borderId="1" xfId="0" applyNumberFormat="1" applyFont="1" applyBorder="1" applyAlignment="1">
      <alignment vertical="top"/>
    </xf>
    <xf numFmtId="0" fontId="14" fillId="0" borderId="1" xfId="0" applyFont="1" applyBorder="1" applyAlignment="1">
      <alignment vertical="top" wrapText="1"/>
    </xf>
    <xf numFmtId="0" fontId="12" fillId="0" borderId="1" xfId="0" applyFont="1" applyBorder="1" applyAlignment="1">
      <alignment vertical="top"/>
    </xf>
    <xf numFmtId="0" fontId="14" fillId="0" borderId="1" xfId="0" applyFont="1" applyBorder="1" applyAlignment="1">
      <alignment vertical="top"/>
    </xf>
    <xf numFmtId="0" fontId="12" fillId="0" borderId="1" xfId="0" applyFont="1" applyBorder="1" applyAlignment="1">
      <alignment vertical="center"/>
    </xf>
    <xf numFmtId="49" fontId="12" fillId="0" borderId="1" xfId="0" applyNumberFormat="1" applyFont="1" applyBorder="1" applyAlignment="1">
      <alignment vertical="center"/>
    </xf>
    <xf numFmtId="0" fontId="12" fillId="0" borderId="1" xfId="0" applyFont="1" applyBorder="1" applyAlignment="1">
      <alignment vertical="center" wrapText="1"/>
    </xf>
    <xf numFmtId="0" fontId="13" fillId="0" borderId="1" xfId="0" applyFont="1" applyBorder="1" applyAlignment="1">
      <alignment/>
    </xf>
    <xf numFmtId="3" fontId="16" fillId="0" borderId="1" xfId="0" applyNumberFormat="1" applyFont="1" applyBorder="1" applyAlignment="1">
      <alignment/>
    </xf>
    <xf numFmtId="0" fontId="15" fillId="0" borderId="0" xfId="0" applyFont="1" applyAlignment="1">
      <alignment/>
    </xf>
    <xf numFmtId="49" fontId="12" fillId="0" borderId="1" xfId="0" applyNumberFormat="1" applyFont="1" applyBorder="1" applyAlignment="1">
      <alignment/>
    </xf>
    <xf numFmtId="49" fontId="14" fillId="0" borderId="1" xfId="0" applyNumberFormat="1" applyFont="1" applyBorder="1" applyAlignment="1">
      <alignment/>
    </xf>
    <xf numFmtId="3" fontId="16" fillId="0" borderId="1" xfId="0" applyNumberFormat="1" applyFont="1" applyBorder="1" applyAlignment="1">
      <alignment vertical="center"/>
    </xf>
    <xf numFmtId="3" fontId="15" fillId="0" borderId="1" xfId="0" applyNumberFormat="1" applyFont="1" applyBorder="1" applyAlignment="1">
      <alignment/>
    </xf>
    <xf numFmtId="2" fontId="12" fillId="0" borderId="1" xfId="0" applyNumberFormat="1" applyFont="1" applyBorder="1" applyAlignment="1">
      <alignment/>
    </xf>
    <xf numFmtId="49" fontId="14" fillId="0" borderId="1" xfId="0" applyNumberFormat="1" applyFont="1" applyBorder="1" applyAlignment="1">
      <alignment horizontal="right" vertical="top"/>
    </xf>
    <xf numFmtId="49" fontId="14" fillId="0" borderId="1" xfId="0" applyNumberFormat="1" applyFont="1" applyBorder="1" applyAlignment="1">
      <alignment horizontal="right"/>
    </xf>
    <xf numFmtId="49" fontId="12" fillId="0" borderId="1" xfId="0" applyNumberFormat="1" applyFont="1" applyBorder="1" applyAlignment="1">
      <alignment horizontal="right"/>
    </xf>
    <xf numFmtId="0" fontId="14" fillId="0" borderId="1" xfId="0" applyFont="1" applyBorder="1" applyAlignment="1">
      <alignment/>
    </xf>
    <xf numFmtId="49" fontId="14" fillId="0" borderId="1" xfId="0" applyNumberFormat="1" applyFont="1" applyBorder="1" applyAlignment="1">
      <alignment vertical="top"/>
    </xf>
    <xf numFmtId="0" fontId="14" fillId="0" borderId="1" xfId="0" applyFont="1" applyBorder="1" applyAlignment="1">
      <alignment vertical="top" wrapText="1"/>
    </xf>
    <xf numFmtId="49" fontId="12" fillId="0" borderId="1" xfId="0" applyNumberFormat="1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0" fontId="0" fillId="0" borderId="0" xfId="0" applyAlignment="1">
      <alignment vertical="top"/>
    </xf>
    <xf numFmtId="0" fontId="9" fillId="0" borderId="0" xfId="0" applyFont="1" applyAlignment="1">
      <alignment vertical="top"/>
    </xf>
    <xf numFmtId="0" fontId="16" fillId="0" borderId="1" xfId="0" applyFont="1" applyBorder="1" applyAlignment="1">
      <alignment vertical="top" wrapText="1"/>
    </xf>
    <xf numFmtId="0" fontId="15" fillId="0" borderId="1" xfId="0" applyFont="1" applyBorder="1" applyAlignment="1">
      <alignment vertical="top" wrapText="1"/>
    </xf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49" fontId="15" fillId="0" borderId="1" xfId="0" applyNumberFormat="1" applyFont="1" applyBorder="1" applyAlignment="1">
      <alignment vertical="top"/>
    </xf>
    <xf numFmtId="0" fontId="15" fillId="0" borderId="1" xfId="0" applyFont="1" applyBorder="1" applyAlignment="1">
      <alignment vertical="top"/>
    </xf>
    <xf numFmtId="49" fontId="16" fillId="0" borderId="1" xfId="0" applyNumberFormat="1" applyFont="1" applyBorder="1" applyAlignment="1">
      <alignment vertical="top"/>
    </xf>
    <xf numFmtId="0" fontId="16" fillId="0" borderId="1" xfId="0" applyFont="1" applyBorder="1" applyAlignment="1">
      <alignment vertical="top"/>
    </xf>
    <xf numFmtId="0" fontId="11" fillId="0" borderId="0" xfId="0" applyFont="1" applyAlignment="1">
      <alignment vertical="top"/>
    </xf>
    <xf numFmtId="0" fontId="15" fillId="0" borderId="1" xfId="0" applyFont="1" applyBorder="1" applyAlignment="1">
      <alignment horizontal="center" vertical="top"/>
    </xf>
    <xf numFmtId="3" fontId="16" fillId="0" borderId="1" xfId="0" applyNumberFormat="1" applyFont="1" applyBorder="1" applyAlignment="1">
      <alignment vertical="top"/>
    </xf>
    <xf numFmtId="3" fontId="14" fillId="0" borderId="1" xfId="0" applyNumberFormat="1" applyFont="1" applyBorder="1" applyAlignment="1">
      <alignment horizontal="right" vertical="top"/>
    </xf>
    <xf numFmtId="3" fontId="12" fillId="0" borderId="1" xfId="0" applyNumberFormat="1" applyFont="1" applyBorder="1" applyAlignment="1">
      <alignment horizontal="right" vertical="top"/>
    </xf>
    <xf numFmtId="3" fontId="14" fillId="0" borderId="1" xfId="0" applyNumberFormat="1" applyFont="1" applyBorder="1" applyAlignment="1">
      <alignment horizontal="right" vertical="top"/>
    </xf>
    <xf numFmtId="3" fontId="15" fillId="0" borderId="1" xfId="0" applyNumberFormat="1" applyFont="1" applyBorder="1" applyAlignment="1">
      <alignment vertical="top"/>
    </xf>
    <xf numFmtId="3" fontId="16" fillId="0" borderId="2" xfId="0" applyNumberFormat="1" applyFont="1" applyFill="1" applyBorder="1" applyAlignment="1">
      <alignment vertical="top"/>
    </xf>
    <xf numFmtId="3" fontId="18" fillId="0" borderId="1" xfId="0" applyNumberFormat="1" applyFont="1" applyBorder="1" applyAlignment="1">
      <alignment vertical="top"/>
    </xf>
    <xf numFmtId="3" fontId="16" fillId="0" borderId="1" xfId="0" applyNumberFormat="1" applyFont="1" applyFill="1" applyBorder="1" applyAlignment="1">
      <alignment vertical="top"/>
    </xf>
    <xf numFmtId="3" fontId="17" fillId="0" borderId="1" xfId="0" applyNumberFormat="1" applyFont="1" applyBorder="1" applyAlignment="1">
      <alignment horizontal="right" vertical="top"/>
    </xf>
    <xf numFmtId="0" fontId="6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3" fontId="7" fillId="0" borderId="1" xfId="0" applyNumberFormat="1" applyFont="1" applyBorder="1" applyAlignment="1">
      <alignment horizontal="right" vertical="center"/>
    </xf>
    <xf numFmtId="3" fontId="5" fillId="0" borderId="1" xfId="0" applyNumberFormat="1" applyFont="1" applyBorder="1" applyAlignment="1">
      <alignment horizontal="right" vertical="center"/>
    </xf>
    <xf numFmtId="3" fontId="6" fillId="0" borderId="1" xfId="0" applyNumberFormat="1" applyFont="1" applyBorder="1" applyAlignment="1">
      <alignment vertical="center"/>
    </xf>
    <xf numFmtId="3" fontId="5" fillId="0" borderId="1" xfId="0" applyNumberFormat="1" applyFont="1" applyBorder="1" applyAlignment="1">
      <alignment horizontal="right" vertical="top"/>
    </xf>
    <xf numFmtId="3" fontId="6" fillId="0" borderId="1" xfId="15" applyNumberFormat="1" applyFont="1" applyBorder="1" applyAlignment="1">
      <alignment vertical="top"/>
    </xf>
    <xf numFmtId="3" fontId="6" fillId="0" borderId="1" xfId="0" applyNumberFormat="1" applyFont="1" applyBorder="1" applyAlignment="1">
      <alignment vertical="top"/>
    </xf>
    <xf numFmtId="0" fontId="0" fillId="0" borderId="1" xfId="0" applyBorder="1" applyAlignment="1">
      <alignment vertical="top"/>
    </xf>
    <xf numFmtId="3" fontId="6" fillId="0" borderId="1" xfId="0" applyNumberFormat="1" applyFont="1" applyBorder="1" applyAlignment="1">
      <alignment vertical="top"/>
    </xf>
    <xf numFmtId="3" fontId="0" fillId="0" borderId="1" xfId="0" applyNumberFormat="1" applyBorder="1" applyAlignment="1">
      <alignment vertical="top"/>
    </xf>
    <xf numFmtId="3" fontId="9" fillId="0" borderId="1" xfId="0" applyNumberFormat="1" applyFont="1" applyBorder="1" applyAlignment="1">
      <alignment vertical="top"/>
    </xf>
    <xf numFmtId="3" fontId="0" fillId="0" borderId="1" xfId="0" applyNumberFormat="1" applyBorder="1" applyAlignment="1">
      <alignment/>
    </xf>
    <xf numFmtId="0" fontId="15" fillId="0" borderId="1" xfId="0" applyFont="1" applyBorder="1" applyAlignment="1">
      <alignment wrapText="1"/>
    </xf>
    <xf numFmtId="3" fontId="16" fillId="0" borderId="0" xfId="0" applyNumberFormat="1" applyFont="1" applyAlignment="1">
      <alignment/>
    </xf>
    <xf numFmtId="0" fontId="16" fillId="0" borderId="0" xfId="0" applyFont="1" applyAlignment="1">
      <alignment/>
    </xf>
    <xf numFmtId="3" fontId="16" fillId="0" borderId="0" xfId="0" applyNumberFormat="1" applyFont="1" applyBorder="1" applyAlignment="1">
      <alignment vertical="top"/>
    </xf>
    <xf numFmtId="3" fontId="16" fillId="0" borderId="1" xfId="0" applyNumberFormat="1" applyFont="1" applyBorder="1" applyAlignment="1" quotePrefix="1">
      <alignment vertical="top"/>
    </xf>
    <xf numFmtId="3" fontId="15" fillId="0" borderId="1" xfId="0" applyNumberFormat="1" applyFont="1" applyBorder="1" applyAlignment="1">
      <alignment vertical="center"/>
    </xf>
    <xf numFmtId="3" fontId="0" fillId="0" borderId="1" xfId="0" applyNumberFormat="1" applyFont="1" applyBorder="1" applyAlignment="1">
      <alignment vertical="top"/>
    </xf>
    <xf numFmtId="0" fontId="15" fillId="0" borderId="0" xfId="0" applyFont="1" applyAlignment="1">
      <alignment/>
    </xf>
    <xf numFmtId="0" fontId="0" fillId="0" borderId="0" xfId="0" applyAlignment="1">
      <alignment/>
    </xf>
    <xf numFmtId="3" fontId="16" fillId="0" borderId="0" xfId="0" applyNumberFormat="1" applyFont="1" applyAlignment="1">
      <alignment horizontal="center"/>
    </xf>
    <xf numFmtId="3" fontId="16" fillId="0" borderId="1" xfId="0" applyNumberFormat="1" applyFont="1" applyBorder="1" applyAlignment="1">
      <alignment/>
    </xf>
    <xf numFmtId="3" fontId="16" fillId="0" borderId="1" xfId="0" applyNumberFormat="1" applyFont="1" applyBorder="1" applyAlignment="1">
      <alignment horizontal="center"/>
    </xf>
    <xf numFmtId="3" fontId="16" fillId="0" borderId="0" xfId="0" applyNumberFormat="1" applyFont="1" applyBorder="1" applyAlignment="1">
      <alignment/>
    </xf>
    <xf numFmtId="3" fontId="16" fillId="0" borderId="0" xfId="0" applyNumberFormat="1" applyFont="1" applyBorder="1" applyAlignment="1">
      <alignment vertical="center"/>
    </xf>
    <xf numFmtId="3" fontId="16" fillId="0" borderId="0" xfId="0" applyNumberFormat="1" applyFont="1" applyAlignment="1">
      <alignment vertical="center"/>
    </xf>
    <xf numFmtId="3" fontId="6" fillId="0" borderId="1" xfId="15" applyNumberFormat="1" applyFont="1" applyBorder="1" applyAlignment="1">
      <alignment/>
    </xf>
    <xf numFmtId="3" fontId="18" fillId="0" borderId="3" xfId="0" applyNumberFormat="1" applyFont="1" applyBorder="1" applyAlignment="1">
      <alignment vertical="top"/>
    </xf>
    <xf numFmtId="3" fontId="15" fillId="0" borderId="3" xfId="0" applyNumberFormat="1" applyFont="1" applyBorder="1" applyAlignment="1">
      <alignment vertical="top"/>
    </xf>
    <xf numFmtId="3" fontId="16" fillId="0" borderId="3" xfId="0" applyNumberFormat="1" applyFont="1" applyBorder="1" applyAlignment="1">
      <alignment vertical="top"/>
    </xf>
    <xf numFmtId="0" fontId="0" fillId="0" borderId="1" xfId="0" applyFill="1" applyBorder="1" applyAlignment="1">
      <alignment wrapText="1"/>
    </xf>
    <xf numFmtId="3" fontId="5" fillId="0" borderId="1" xfId="0" applyNumberFormat="1" applyFont="1" applyBorder="1" applyAlignment="1">
      <alignment horizontal="right" vertical="center"/>
    </xf>
    <xf numFmtId="3" fontId="6" fillId="0" borderId="1" xfId="0" applyNumberFormat="1" applyFont="1" applyBorder="1" applyAlignment="1">
      <alignment/>
    </xf>
    <xf numFmtId="3" fontId="15" fillId="0" borderId="3" xfId="0" applyNumberFormat="1" applyFont="1" applyBorder="1" applyAlignment="1">
      <alignment/>
    </xf>
    <xf numFmtId="3" fontId="16" fillId="0" borderId="3" xfId="0" applyNumberFormat="1" applyFont="1" applyBorder="1" applyAlignment="1">
      <alignment vertical="center"/>
    </xf>
    <xf numFmtId="3" fontId="16" fillId="0" borderId="3" xfId="0" applyNumberFormat="1" applyFont="1" applyBorder="1" applyAlignment="1">
      <alignment/>
    </xf>
    <xf numFmtId="3" fontId="3" fillId="0" borderId="1" xfId="0" applyNumberFormat="1" applyFont="1" applyBorder="1" applyAlignment="1">
      <alignment/>
    </xf>
    <xf numFmtId="3" fontId="6" fillId="0" borderId="1" xfId="0" applyNumberFormat="1" applyFont="1" applyBorder="1" applyAlignment="1">
      <alignment/>
    </xf>
    <xf numFmtId="3" fontId="5" fillId="0" borderId="1" xfId="0" applyNumberFormat="1" applyFont="1" applyBorder="1" applyAlignment="1">
      <alignment horizontal="right" vertical="top"/>
    </xf>
    <xf numFmtId="0" fontId="10" fillId="0" borderId="1" xfId="0" applyFont="1" applyFill="1" applyBorder="1" applyAlignment="1">
      <alignment wrapText="1"/>
    </xf>
    <xf numFmtId="0" fontId="15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horizontal="center" vertical="top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95"/>
  <sheetViews>
    <sheetView tabSelected="1" workbookViewId="0" topLeftCell="B557">
      <selection activeCell="R161" sqref="R161"/>
    </sheetView>
  </sheetViews>
  <sheetFormatPr defaultColWidth="9.140625" defaultRowHeight="12.75"/>
  <cols>
    <col min="1" max="1" width="6.8515625" style="0" customWidth="1"/>
    <col min="2" max="2" width="7.28125" style="0" customWidth="1"/>
    <col min="3" max="3" width="7.7109375" style="0" customWidth="1"/>
    <col min="4" max="4" width="31.28125" style="0" customWidth="1"/>
    <col min="5" max="5" width="14.7109375" style="0" hidden="1" customWidth="1"/>
    <col min="6" max="6" width="12.140625" style="0" hidden="1" customWidth="1"/>
    <col min="7" max="7" width="11.57421875" style="0" hidden="1" customWidth="1"/>
    <col min="8" max="12" width="0" style="0" hidden="1" customWidth="1"/>
    <col min="13" max="13" width="12.140625" style="0" customWidth="1"/>
    <col min="15" max="15" width="12.421875" style="0" customWidth="1"/>
  </cols>
  <sheetData>
    <row r="1" spans="4:15" ht="15.75">
      <c r="D1" s="106" t="s">
        <v>0</v>
      </c>
      <c r="E1" s="107"/>
      <c r="F1" s="105"/>
      <c r="G1" s="105"/>
      <c r="H1" s="105"/>
      <c r="I1" s="105"/>
      <c r="J1" s="105"/>
      <c r="K1" s="105"/>
      <c r="L1" s="105"/>
      <c r="M1" s="105"/>
      <c r="N1" s="105"/>
      <c r="O1" s="105"/>
    </row>
    <row r="2" spans="4:15" ht="15.75">
      <c r="D2" s="106" t="s">
        <v>254</v>
      </c>
      <c r="E2" s="107"/>
      <c r="F2" s="105"/>
      <c r="G2" s="105"/>
      <c r="H2" s="105"/>
      <c r="I2" s="105"/>
      <c r="J2" s="105"/>
      <c r="K2" s="105"/>
      <c r="L2" s="105"/>
      <c r="M2" s="105"/>
      <c r="N2" s="105"/>
      <c r="O2" s="105"/>
    </row>
    <row r="3" spans="4:15" ht="15.75">
      <c r="D3" s="106" t="s">
        <v>225</v>
      </c>
      <c r="E3" s="107"/>
      <c r="F3" s="105"/>
      <c r="G3" s="105"/>
      <c r="H3" s="105"/>
      <c r="I3" s="105"/>
      <c r="J3" s="105"/>
      <c r="K3" s="105"/>
      <c r="L3" s="105"/>
      <c r="M3" s="105"/>
      <c r="N3" s="105"/>
      <c r="O3" s="105"/>
    </row>
    <row r="4" spans="4:15" ht="15.75">
      <c r="D4" s="106" t="s">
        <v>259</v>
      </c>
      <c r="E4" s="107"/>
      <c r="F4" s="105"/>
      <c r="G4" s="105"/>
      <c r="H4" s="105"/>
      <c r="I4" s="105"/>
      <c r="J4" s="105"/>
      <c r="K4" s="105"/>
      <c r="L4" s="105"/>
      <c r="M4" s="105"/>
      <c r="N4" s="105"/>
      <c r="O4" s="105"/>
    </row>
    <row r="5" ht="12.75">
      <c r="E5" s="1"/>
    </row>
    <row r="6" ht="12.75">
      <c r="E6" s="1"/>
    </row>
    <row r="7" spans="1:5" ht="15.75">
      <c r="A7" s="2"/>
      <c r="B7" s="2"/>
      <c r="C7" s="3"/>
      <c r="D7" s="4" t="s">
        <v>255</v>
      </c>
      <c r="E7" s="2"/>
    </row>
    <row r="8" spans="1:15" ht="12.75">
      <c r="A8" s="107" t="s">
        <v>256</v>
      </c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</row>
    <row r="9" spans="1:5" ht="15.75">
      <c r="A9" s="2"/>
      <c r="B9" s="2"/>
      <c r="C9" s="3"/>
      <c r="D9" s="4"/>
      <c r="E9" s="2"/>
    </row>
    <row r="10" spans="1:5" ht="15.75">
      <c r="A10" s="5"/>
      <c r="B10" s="2"/>
      <c r="C10" s="3"/>
      <c r="D10" s="2"/>
      <c r="E10" s="2"/>
    </row>
    <row r="11" spans="1:15" ht="28.5">
      <c r="A11" s="22" t="s">
        <v>1</v>
      </c>
      <c r="B11" s="24" t="s">
        <v>2</v>
      </c>
      <c r="C11" s="39" t="s">
        <v>224</v>
      </c>
      <c r="D11" s="22" t="s">
        <v>3</v>
      </c>
      <c r="E11" s="40" t="s">
        <v>226</v>
      </c>
      <c r="F11" s="62" t="s">
        <v>244</v>
      </c>
      <c r="G11" s="63" t="s">
        <v>233</v>
      </c>
      <c r="H11" s="63" t="s">
        <v>247</v>
      </c>
      <c r="I11" s="63" t="s">
        <v>249</v>
      </c>
      <c r="J11" s="63" t="s">
        <v>250</v>
      </c>
      <c r="K11" s="94"/>
      <c r="L11" s="94" t="s">
        <v>253</v>
      </c>
      <c r="M11" s="103" t="s">
        <v>226</v>
      </c>
      <c r="N11" s="103" t="s">
        <v>232</v>
      </c>
      <c r="O11" s="103" t="s">
        <v>233</v>
      </c>
    </row>
    <row r="12" spans="1:15" ht="14.25" hidden="1">
      <c r="A12" s="32" t="s">
        <v>4</v>
      </c>
      <c r="B12" s="14"/>
      <c r="C12" s="28"/>
      <c r="D12" s="16" t="s">
        <v>5</v>
      </c>
      <c r="E12" s="55">
        <f>E13</f>
        <v>0</v>
      </c>
      <c r="F12" s="64"/>
      <c r="G12" s="64"/>
      <c r="H12" s="64"/>
      <c r="I12" s="64"/>
      <c r="J12" s="64"/>
      <c r="K12" s="64"/>
      <c r="L12" s="64"/>
      <c r="M12" s="64"/>
      <c r="N12" s="100"/>
      <c r="O12" s="64"/>
    </row>
    <row r="13" spans="1:15" ht="30" hidden="1">
      <c r="A13" s="17"/>
      <c r="B13" s="33" t="s">
        <v>6</v>
      </c>
      <c r="C13" s="29"/>
      <c r="D13" s="19" t="s">
        <v>7</v>
      </c>
      <c r="E13" s="54">
        <f>SUM(E14:E15)</f>
        <v>0</v>
      </c>
      <c r="F13" s="65"/>
      <c r="G13" s="65"/>
      <c r="H13" s="65"/>
      <c r="I13" s="65"/>
      <c r="J13" s="65"/>
      <c r="K13" s="65"/>
      <c r="L13" s="65"/>
      <c r="M13" s="65"/>
      <c r="N13" s="74"/>
      <c r="O13" s="65"/>
    </row>
    <row r="14" spans="1:15" ht="90" hidden="1">
      <c r="A14" s="17"/>
      <c r="B14" s="33"/>
      <c r="C14" s="29" t="s">
        <v>8</v>
      </c>
      <c r="D14" s="19" t="s">
        <v>9</v>
      </c>
      <c r="E14" s="54">
        <v>0</v>
      </c>
      <c r="F14" s="65"/>
      <c r="G14" s="65"/>
      <c r="H14" s="65"/>
      <c r="I14" s="65"/>
      <c r="J14" s="65"/>
      <c r="K14" s="65"/>
      <c r="L14" s="65"/>
      <c r="M14" s="65"/>
      <c r="N14" s="74"/>
      <c r="O14" s="65"/>
    </row>
    <row r="15" spans="1:15" ht="135" hidden="1">
      <c r="A15" s="17"/>
      <c r="B15" s="34"/>
      <c r="C15" s="18" t="s">
        <v>10</v>
      </c>
      <c r="D15" s="19" t="s">
        <v>11</v>
      </c>
      <c r="E15" s="54">
        <v>0</v>
      </c>
      <c r="F15" s="65"/>
      <c r="G15" s="66"/>
      <c r="H15" s="66"/>
      <c r="I15" s="13"/>
      <c r="J15" s="74"/>
      <c r="K15" s="13"/>
      <c r="L15" s="74"/>
      <c r="M15" s="13"/>
      <c r="N15" s="74"/>
      <c r="O15" s="13"/>
    </row>
    <row r="16" spans="1:15" ht="14.25" hidden="1">
      <c r="A16" s="35" t="s">
        <v>12</v>
      </c>
      <c r="B16" s="35"/>
      <c r="C16" s="15"/>
      <c r="D16" s="16" t="s">
        <v>13</v>
      </c>
      <c r="E16" s="55">
        <f>E17</f>
        <v>600</v>
      </c>
      <c r="F16" s="55">
        <f aca="true" t="shared" si="0" ref="F16:O17">F17</f>
        <v>0</v>
      </c>
      <c r="G16" s="55">
        <f t="shared" si="0"/>
        <v>600</v>
      </c>
      <c r="H16" s="55">
        <f t="shared" si="0"/>
        <v>0</v>
      </c>
      <c r="I16" s="55">
        <f t="shared" si="0"/>
        <v>600</v>
      </c>
      <c r="J16" s="55">
        <f t="shared" si="0"/>
        <v>0</v>
      </c>
      <c r="K16" s="55">
        <f t="shared" si="0"/>
        <v>600</v>
      </c>
      <c r="L16" s="55">
        <f t="shared" si="0"/>
        <v>0</v>
      </c>
      <c r="M16" s="55">
        <f t="shared" si="0"/>
        <v>600</v>
      </c>
      <c r="N16" s="55">
        <f t="shared" si="0"/>
        <v>0</v>
      </c>
      <c r="O16" s="55">
        <f t="shared" si="0"/>
        <v>600</v>
      </c>
    </row>
    <row r="17" spans="1:15" ht="15" hidden="1">
      <c r="A17" s="17"/>
      <c r="B17" s="34" t="s">
        <v>14</v>
      </c>
      <c r="C17" s="18"/>
      <c r="D17" s="19" t="s">
        <v>15</v>
      </c>
      <c r="E17" s="54">
        <f>E18</f>
        <v>600</v>
      </c>
      <c r="F17" s="54">
        <f t="shared" si="0"/>
        <v>0</v>
      </c>
      <c r="G17" s="54">
        <f t="shared" si="0"/>
        <v>600</v>
      </c>
      <c r="H17" s="54">
        <f t="shared" si="0"/>
        <v>0</v>
      </c>
      <c r="I17" s="54">
        <f t="shared" si="0"/>
        <v>600</v>
      </c>
      <c r="J17" s="54">
        <f t="shared" si="0"/>
        <v>0</v>
      </c>
      <c r="K17" s="54">
        <f t="shared" si="0"/>
        <v>600</v>
      </c>
      <c r="L17" s="54">
        <f t="shared" si="0"/>
        <v>0</v>
      </c>
      <c r="M17" s="54">
        <f t="shared" si="0"/>
        <v>600</v>
      </c>
      <c r="N17" s="54">
        <f t="shared" si="0"/>
        <v>0</v>
      </c>
      <c r="O17" s="54">
        <f t="shared" si="0"/>
        <v>600</v>
      </c>
    </row>
    <row r="18" spans="1:15" ht="105" hidden="1">
      <c r="A18" s="17"/>
      <c r="B18" s="17"/>
      <c r="C18" s="18" t="s">
        <v>16</v>
      </c>
      <c r="D18" s="19" t="s">
        <v>17</v>
      </c>
      <c r="E18" s="54">
        <v>600</v>
      </c>
      <c r="F18" s="67"/>
      <c r="G18" s="67">
        <v>600</v>
      </c>
      <c r="H18" s="65"/>
      <c r="I18" s="74">
        <f>G18+H18</f>
        <v>600</v>
      </c>
      <c r="J18" s="74"/>
      <c r="K18" s="74">
        <f>I18+J18</f>
        <v>600</v>
      </c>
      <c r="L18" s="74"/>
      <c r="M18" s="74">
        <f>K18+L18</f>
        <v>600</v>
      </c>
      <c r="N18" s="74"/>
      <c r="O18" s="74">
        <f>M18+N18</f>
        <v>600</v>
      </c>
    </row>
    <row r="19" spans="1:15" ht="14.25" hidden="1">
      <c r="A19" s="14">
        <v>600</v>
      </c>
      <c r="B19" s="14"/>
      <c r="C19" s="15"/>
      <c r="D19" s="16" t="s">
        <v>18</v>
      </c>
      <c r="E19" s="55">
        <f>E20</f>
        <v>2100</v>
      </c>
      <c r="F19" s="55">
        <f aca="true" t="shared" si="1" ref="F19:O19">F20</f>
        <v>738816</v>
      </c>
      <c r="G19" s="55">
        <f t="shared" si="1"/>
        <v>740916</v>
      </c>
      <c r="H19" s="55">
        <f t="shared" si="1"/>
        <v>0</v>
      </c>
      <c r="I19" s="55">
        <f t="shared" si="1"/>
        <v>740916</v>
      </c>
      <c r="J19" s="55">
        <f t="shared" si="1"/>
        <v>3000</v>
      </c>
      <c r="K19" s="55">
        <f t="shared" si="1"/>
        <v>743916</v>
      </c>
      <c r="L19" s="55">
        <f t="shared" si="1"/>
        <v>0</v>
      </c>
      <c r="M19" s="55">
        <f t="shared" si="1"/>
        <v>743916</v>
      </c>
      <c r="N19" s="55">
        <f t="shared" si="1"/>
        <v>0</v>
      </c>
      <c r="O19" s="55">
        <f t="shared" si="1"/>
        <v>743916</v>
      </c>
    </row>
    <row r="20" spans="1:15" ht="15" hidden="1">
      <c r="A20" s="17"/>
      <c r="B20" s="17">
        <v>60016</v>
      </c>
      <c r="C20" s="18"/>
      <c r="D20" s="19" t="s">
        <v>19</v>
      </c>
      <c r="E20" s="54">
        <f>SUM(E21:E24)</f>
        <v>2100</v>
      </c>
      <c r="F20" s="54">
        <f aca="true" t="shared" si="2" ref="F20:N20">SUM(F21:F24)</f>
        <v>738816</v>
      </c>
      <c r="G20" s="54">
        <f t="shared" si="2"/>
        <v>740916</v>
      </c>
      <c r="H20" s="54">
        <f t="shared" si="2"/>
        <v>0</v>
      </c>
      <c r="I20" s="54">
        <f t="shared" si="2"/>
        <v>740916</v>
      </c>
      <c r="J20" s="54">
        <f t="shared" si="2"/>
        <v>3000</v>
      </c>
      <c r="K20" s="54">
        <f t="shared" si="2"/>
        <v>743916</v>
      </c>
      <c r="L20" s="54">
        <f t="shared" si="2"/>
        <v>0</v>
      </c>
      <c r="M20" s="54">
        <f>SUM(M21:M24)</f>
        <v>743916</v>
      </c>
      <c r="N20" s="54">
        <f t="shared" si="2"/>
        <v>0</v>
      </c>
      <c r="O20" s="54">
        <f>SUM(O21:O24)</f>
        <v>743916</v>
      </c>
    </row>
    <row r="21" spans="1:15" ht="15" hidden="1">
      <c r="A21" s="17"/>
      <c r="B21" s="17"/>
      <c r="C21" s="18" t="s">
        <v>20</v>
      </c>
      <c r="D21" s="19" t="s">
        <v>21</v>
      </c>
      <c r="E21" s="54">
        <v>2100</v>
      </c>
      <c r="F21" s="68"/>
      <c r="G21" s="68">
        <f>E21+F21</f>
        <v>2100</v>
      </c>
      <c r="H21" s="90"/>
      <c r="I21" s="90">
        <f>G21+H21</f>
        <v>2100</v>
      </c>
      <c r="J21" s="90">
        <v>3000</v>
      </c>
      <c r="K21" s="90">
        <f>I21+J21</f>
        <v>5100</v>
      </c>
      <c r="L21" s="90"/>
      <c r="M21" s="90">
        <f>K21+L21</f>
        <v>5100</v>
      </c>
      <c r="N21" s="13"/>
      <c r="O21" s="90">
        <f>M21+N21</f>
        <v>5100</v>
      </c>
    </row>
    <row r="22" spans="1:15" ht="150" hidden="1">
      <c r="A22" s="17"/>
      <c r="B22" s="17"/>
      <c r="C22" s="18" t="s">
        <v>23</v>
      </c>
      <c r="D22" s="19" t="s">
        <v>24</v>
      </c>
      <c r="E22" s="54">
        <v>0</v>
      </c>
      <c r="F22" s="69">
        <v>680802</v>
      </c>
      <c r="G22" s="72">
        <f>E22+F22</f>
        <v>680802</v>
      </c>
      <c r="H22" s="74"/>
      <c r="I22" s="90">
        <f>G22+H22</f>
        <v>680802</v>
      </c>
      <c r="J22" s="74"/>
      <c r="K22" s="90">
        <f>I22+J22</f>
        <v>680802</v>
      </c>
      <c r="L22" s="74"/>
      <c r="M22" s="90">
        <f>K22+L22</f>
        <v>680802</v>
      </c>
      <c r="N22" s="74"/>
      <c r="O22" s="90">
        <f>M22+N22</f>
        <v>680802</v>
      </c>
    </row>
    <row r="23" spans="1:15" ht="90" hidden="1">
      <c r="A23" s="17"/>
      <c r="B23" s="17" t="s">
        <v>234</v>
      </c>
      <c r="C23" s="18" t="s">
        <v>25</v>
      </c>
      <c r="D23" s="19" t="s">
        <v>26</v>
      </c>
      <c r="E23" s="54">
        <v>0</v>
      </c>
      <c r="F23" s="69"/>
      <c r="G23" s="72">
        <f>E23+F23</f>
        <v>0</v>
      </c>
      <c r="H23" s="74"/>
      <c r="I23" s="90">
        <f>G23+H23</f>
        <v>0</v>
      </c>
      <c r="J23" s="74"/>
      <c r="K23" s="90">
        <f>I23+J23</f>
        <v>0</v>
      </c>
      <c r="L23" s="74"/>
      <c r="M23" s="90">
        <f>K23+L23</f>
        <v>0</v>
      </c>
      <c r="N23" s="74"/>
      <c r="O23" s="90">
        <f>M23+N23</f>
        <v>0</v>
      </c>
    </row>
    <row r="24" spans="1:15" ht="150" hidden="1">
      <c r="A24" s="17"/>
      <c r="B24" s="17"/>
      <c r="C24" s="18" t="s">
        <v>27</v>
      </c>
      <c r="D24" s="19" t="s">
        <v>28</v>
      </c>
      <c r="E24" s="54">
        <v>0</v>
      </c>
      <c r="F24" s="69">
        <v>58014</v>
      </c>
      <c r="G24" s="72">
        <f>E24+F24</f>
        <v>58014</v>
      </c>
      <c r="H24" s="74"/>
      <c r="I24" s="90">
        <f>G24+H24</f>
        <v>58014</v>
      </c>
      <c r="J24" s="74"/>
      <c r="K24" s="90">
        <f>I24+J24</f>
        <v>58014</v>
      </c>
      <c r="L24" s="74"/>
      <c r="M24" s="90">
        <f>K24+L24</f>
        <v>58014</v>
      </c>
      <c r="N24" s="74"/>
      <c r="O24" s="90">
        <f>M24+N24</f>
        <v>58014</v>
      </c>
    </row>
    <row r="25" spans="1:15" ht="14.25" hidden="1">
      <c r="A25" s="14">
        <v>700</v>
      </c>
      <c r="B25" s="14"/>
      <c r="C25" s="15"/>
      <c r="D25" s="16" t="s">
        <v>29</v>
      </c>
      <c r="E25" s="55">
        <f>E26</f>
        <v>1632639</v>
      </c>
      <c r="F25" s="55">
        <f aca="true" t="shared" si="3" ref="F25:O25">F26</f>
        <v>0</v>
      </c>
      <c r="G25" s="55">
        <f t="shared" si="3"/>
        <v>1632639</v>
      </c>
      <c r="H25" s="55">
        <f t="shared" si="3"/>
        <v>0</v>
      </c>
      <c r="I25" s="55">
        <f t="shared" si="3"/>
        <v>1632639</v>
      </c>
      <c r="J25" s="55">
        <f t="shared" si="3"/>
        <v>694</v>
      </c>
      <c r="K25" s="55">
        <f t="shared" si="3"/>
        <v>1633333</v>
      </c>
      <c r="L25" s="55">
        <f t="shared" si="3"/>
        <v>0</v>
      </c>
      <c r="M25" s="55">
        <f t="shared" si="3"/>
        <v>1633333</v>
      </c>
      <c r="N25" s="55">
        <f t="shared" si="3"/>
        <v>0</v>
      </c>
      <c r="O25" s="55">
        <f t="shared" si="3"/>
        <v>1633333</v>
      </c>
    </row>
    <row r="26" spans="1:15" ht="30" hidden="1">
      <c r="A26" s="17"/>
      <c r="B26" s="17">
        <v>70005</v>
      </c>
      <c r="C26" s="18"/>
      <c r="D26" s="19" t="s">
        <v>30</v>
      </c>
      <c r="E26" s="54">
        <f>SUM(E27:E32)</f>
        <v>1632639</v>
      </c>
      <c r="F26" s="54">
        <f aca="true" t="shared" si="4" ref="F26:N26">SUM(F27:F32)</f>
        <v>0</v>
      </c>
      <c r="G26" s="54">
        <f t="shared" si="4"/>
        <v>1632639</v>
      </c>
      <c r="H26" s="54">
        <f t="shared" si="4"/>
        <v>0</v>
      </c>
      <c r="I26" s="54">
        <f t="shared" si="4"/>
        <v>1632639</v>
      </c>
      <c r="J26" s="54">
        <f t="shared" si="4"/>
        <v>694</v>
      </c>
      <c r="K26" s="54">
        <f t="shared" si="4"/>
        <v>1633333</v>
      </c>
      <c r="L26" s="54">
        <f t="shared" si="4"/>
        <v>0</v>
      </c>
      <c r="M26" s="54">
        <f>SUM(M27:M32)</f>
        <v>1633333</v>
      </c>
      <c r="N26" s="54">
        <f t="shared" si="4"/>
        <v>0</v>
      </c>
      <c r="O26" s="54">
        <f>SUM(O27:O32)</f>
        <v>1633333</v>
      </c>
    </row>
    <row r="27" spans="1:15" ht="45" hidden="1">
      <c r="A27" s="17"/>
      <c r="B27" s="17"/>
      <c r="C27" s="18" t="s">
        <v>31</v>
      </c>
      <c r="D27" s="19" t="s">
        <v>32</v>
      </c>
      <c r="E27" s="54">
        <v>6156</v>
      </c>
      <c r="F27" s="67"/>
      <c r="G27" s="72">
        <f aca="true" t="shared" si="5" ref="G27:G32">E27+F27</f>
        <v>6156</v>
      </c>
      <c r="H27" s="74"/>
      <c r="I27" s="74">
        <f aca="true" t="shared" si="6" ref="I27:I32">G27+H27</f>
        <v>6156</v>
      </c>
      <c r="J27" s="74"/>
      <c r="K27" s="74">
        <f aca="true" t="shared" si="7" ref="K27:O32">I27+J27</f>
        <v>6156</v>
      </c>
      <c r="L27" s="74"/>
      <c r="M27" s="74">
        <f t="shared" si="7"/>
        <v>6156</v>
      </c>
      <c r="N27" s="74"/>
      <c r="O27" s="74">
        <f t="shared" si="7"/>
        <v>6156</v>
      </c>
    </row>
    <row r="28" spans="1:15" ht="15" hidden="1">
      <c r="A28" s="17"/>
      <c r="B28" s="17"/>
      <c r="C28" s="18" t="s">
        <v>20</v>
      </c>
      <c r="D28" s="19" t="s">
        <v>21</v>
      </c>
      <c r="E28" s="54">
        <v>50</v>
      </c>
      <c r="F28" s="67"/>
      <c r="G28" s="72">
        <f t="shared" si="5"/>
        <v>50</v>
      </c>
      <c r="H28" s="74"/>
      <c r="I28" s="74">
        <f t="shared" si="6"/>
        <v>50</v>
      </c>
      <c r="J28" s="74"/>
      <c r="K28" s="74">
        <f t="shared" si="7"/>
        <v>50</v>
      </c>
      <c r="L28" s="74"/>
      <c r="M28" s="74">
        <f t="shared" si="7"/>
        <v>50</v>
      </c>
      <c r="N28" s="74"/>
      <c r="O28" s="74">
        <f t="shared" si="7"/>
        <v>50</v>
      </c>
    </row>
    <row r="29" spans="1:15" ht="105" hidden="1">
      <c r="A29" s="17"/>
      <c r="B29" s="17"/>
      <c r="C29" s="18" t="s">
        <v>16</v>
      </c>
      <c r="D29" s="19" t="s">
        <v>17</v>
      </c>
      <c r="E29" s="54">
        <v>110000</v>
      </c>
      <c r="F29" s="67"/>
      <c r="G29" s="72">
        <f t="shared" si="5"/>
        <v>110000</v>
      </c>
      <c r="H29" s="74"/>
      <c r="I29" s="74">
        <f t="shared" si="6"/>
        <v>110000</v>
      </c>
      <c r="J29" s="74"/>
      <c r="K29" s="74">
        <f t="shared" si="7"/>
        <v>110000</v>
      </c>
      <c r="L29" s="74"/>
      <c r="M29" s="74">
        <f t="shared" si="7"/>
        <v>110000</v>
      </c>
      <c r="N29" s="74"/>
      <c r="O29" s="74">
        <f t="shared" si="7"/>
        <v>110000</v>
      </c>
    </row>
    <row r="30" spans="1:15" ht="60" hidden="1">
      <c r="A30" s="17"/>
      <c r="B30" s="17"/>
      <c r="C30" s="18" t="s">
        <v>33</v>
      </c>
      <c r="D30" s="19" t="s">
        <v>34</v>
      </c>
      <c r="E30" s="54">
        <v>181</v>
      </c>
      <c r="F30" s="67"/>
      <c r="G30" s="72">
        <f t="shared" si="5"/>
        <v>181</v>
      </c>
      <c r="H30" s="74"/>
      <c r="I30" s="74">
        <f t="shared" si="6"/>
        <v>181</v>
      </c>
      <c r="J30" s="74">
        <v>194</v>
      </c>
      <c r="K30" s="74">
        <f t="shared" si="7"/>
        <v>375</v>
      </c>
      <c r="L30" s="74"/>
      <c r="M30" s="74">
        <f t="shared" si="7"/>
        <v>375</v>
      </c>
      <c r="N30" s="74"/>
      <c r="O30" s="74">
        <f t="shared" si="7"/>
        <v>375</v>
      </c>
    </row>
    <row r="31" spans="1:15" ht="60" hidden="1">
      <c r="A31" s="17"/>
      <c r="B31" s="17"/>
      <c r="C31" s="18" t="s">
        <v>35</v>
      </c>
      <c r="D31" s="19" t="s">
        <v>36</v>
      </c>
      <c r="E31" s="54">
        <v>1515752</v>
      </c>
      <c r="F31" s="67"/>
      <c r="G31" s="72">
        <f t="shared" si="5"/>
        <v>1515752</v>
      </c>
      <c r="H31" s="74"/>
      <c r="I31" s="74">
        <f t="shared" si="6"/>
        <v>1515752</v>
      </c>
      <c r="J31" s="74"/>
      <c r="K31" s="74">
        <f t="shared" si="7"/>
        <v>1515752</v>
      </c>
      <c r="L31" s="74"/>
      <c r="M31" s="74">
        <f t="shared" si="7"/>
        <v>1515752</v>
      </c>
      <c r="N31" s="74"/>
      <c r="O31" s="74">
        <f t="shared" si="7"/>
        <v>1515752</v>
      </c>
    </row>
    <row r="32" spans="1:15" ht="15" hidden="1">
      <c r="A32" s="17"/>
      <c r="B32" s="17"/>
      <c r="C32" s="18" t="s">
        <v>37</v>
      </c>
      <c r="D32" s="19" t="s">
        <v>38</v>
      </c>
      <c r="E32" s="54">
        <v>500</v>
      </c>
      <c r="F32" s="67"/>
      <c r="G32" s="72">
        <f t="shared" si="5"/>
        <v>500</v>
      </c>
      <c r="H32" s="74"/>
      <c r="I32" s="74">
        <f t="shared" si="6"/>
        <v>500</v>
      </c>
      <c r="J32" s="74">
        <v>500</v>
      </c>
      <c r="K32" s="74">
        <f t="shared" si="7"/>
        <v>1000</v>
      </c>
      <c r="L32" s="74"/>
      <c r="M32" s="74">
        <f t="shared" si="7"/>
        <v>1000</v>
      </c>
      <c r="N32" s="74"/>
      <c r="O32" s="74">
        <f t="shared" si="7"/>
        <v>1000</v>
      </c>
    </row>
    <row r="33" spans="1:15" ht="14.25" hidden="1">
      <c r="A33" s="14">
        <v>750</v>
      </c>
      <c r="B33" s="14"/>
      <c r="C33" s="15"/>
      <c r="D33" s="16" t="s">
        <v>39</v>
      </c>
      <c r="E33" s="55">
        <f>E34+E37</f>
        <v>45230</v>
      </c>
      <c r="F33" s="55">
        <f aca="true" t="shared" si="8" ref="F33:N33">F34+F37</f>
        <v>0</v>
      </c>
      <c r="G33" s="55">
        <f t="shared" si="8"/>
        <v>45230</v>
      </c>
      <c r="H33" s="55">
        <f t="shared" si="8"/>
        <v>0</v>
      </c>
      <c r="I33" s="55">
        <f t="shared" si="8"/>
        <v>45230</v>
      </c>
      <c r="J33" s="55">
        <f t="shared" si="8"/>
        <v>0</v>
      </c>
      <c r="K33" s="55">
        <f t="shared" si="8"/>
        <v>45230</v>
      </c>
      <c r="L33" s="55">
        <f t="shared" si="8"/>
        <v>0</v>
      </c>
      <c r="M33" s="55">
        <f>M34+M37</f>
        <v>45230</v>
      </c>
      <c r="N33" s="55">
        <f t="shared" si="8"/>
        <v>0</v>
      </c>
      <c r="O33" s="55">
        <f>O34+O37</f>
        <v>45230</v>
      </c>
    </row>
    <row r="34" spans="1:15" ht="15" hidden="1">
      <c r="A34" s="17"/>
      <c r="B34" s="17">
        <v>75011</v>
      </c>
      <c r="C34" s="18"/>
      <c r="D34" s="19" t="s">
        <v>40</v>
      </c>
      <c r="E34" s="54">
        <f>E35+E36</f>
        <v>41750</v>
      </c>
      <c r="F34" s="54">
        <f aca="true" t="shared" si="9" ref="F34:N34">F35+F36</f>
        <v>0</v>
      </c>
      <c r="G34" s="54">
        <f t="shared" si="9"/>
        <v>41750</v>
      </c>
      <c r="H34" s="54">
        <f t="shared" si="9"/>
        <v>0</v>
      </c>
      <c r="I34" s="54">
        <f t="shared" si="9"/>
        <v>41750</v>
      </c>
      <c r="J34" s="54">
        <f t="shared" si="9"/>
        <v>0</v>
      </c>
      <c r="K34" s="54">
        <f t="shared" si="9"/>
        <v>41750</v>
      </c>
      <c r="L34" s="54">
        <f t="shared" si="9"/>
        <v>0</v>
      </c>
      <c r="M34" s="54">
        <f>M35+M36</f>
        <v>41750</v>
      </c>
      <c r="N34" s="54">
        <f t="shared" si="9"/>
        <v>0</v>
      </c>
      <c r="O34" s="54">
        <f>O35+O36</f>
        <v>41750</v>
      </c>
    </row>
    <row r="35" spans="1:15" ht="90" hidden="1">
      <c r="A35" s="17"/>
      <c r="B35" s="17"/>
      <c r="C35" s="18" t="s">
        <v>41</v>
      </c>
      <c r="D35" s="19" t="s">
        <v>42</v>
      </c>
      <c r="E35" s="54">
        <v>41200</v>
      </c>
      <c r="F35" s="67"/>
      <c r="G35" s="72">
        <f>E35+F35</f>
        <v>41200</v>
      </c>
      <c r="H35" s="74"/>
      <c r="I35" s="74">
        <f>G35+H35</f>
        <v>41200</v>
      </c>
      <c r="J35" s="74"/>
      <c r="K35" s="74">
        <f>I35+J35</f>
        <v>41200</v>
      </c>
      <c r="L35" s="74"/>
      <c r="M35" s="74">
        <f>K35+L35</f>
        <v>41200</v>
      </c>
      <c r="N35" s="74"/>
      <c r="O35" s="74">
        <f>M35+N35</f>
        <v>41200</v>
      </c>
    </row>
    <row r="36" spans="1:15" ht="75" hidden="1">
      <c r="A36" s="17"/>
      <c r="B36" s="17"/>
      <c r="C36" s="18" t="s">
        <v>43</v>
      </c>
      <c r="D36" s="19" t="s">
        <v>44</v>
      </c>
      <c r="E36" s="54">
        <v>550</v>
      </c>
      <c r="F36" s="67"/>
      <c r="G36" s="72">
        <f>E36+F36</f>
        <v>550</v>
      </c>
      <c r="H36" s="74"/>
      <c r="I36" s="74">
        <f>G36+H36</f>
        <v>550</v>
      </c>
      <c r="J36" s="74"/>
      <c r="K36" s="74">
        <f>I36+J36</f>
        <v>550</v>
      </c>
      <c r="L36" s="74"/>
      <c r="M36" s="74">
        <f>K36+L36</f>
        <v>550</v>
      </c>
      <c r="N36" s="74"/>
      <c r="O36" s="74">
        <f>M36+N36</f>
        <v>550</v>
      </c>
    </row>
    <row r="37" spans="1:15" ht="15" hidden="1">
      <c r="A37" s="17"/>
      <c r="B37" s="17">
        <v>75023</v>
      </c>
      <c r="C37" s="18"/>
      <c r="D37" s="19" t="s">
        <v>45</v>
      </c>
      <c r="E37" s="54">
        <f>E38+E39+E40</f>
        <v>3480</v>
      </c>
      <c r="F37" s="54">
        <f aca="true" t="shared" si="10" ref="F37:N37">F38+F39+F40</f>
        <v>0</v>
      </c>
      <c r="G37" s="54">
        <f t="shared" si="10"/>
        <v>3480</v>
      </c>
      <c r="H37" s="54">
        <f t="shared" si="10"/>
        <v>0</v>
      </c>
      <c r="I37" s="54">
        <f t="shared" si="10"/>
        <v>3480</v>
      </c>
      <c r="J37" s="54">
        <f t="shared" si="10"/>
        <v>0</v>
      </c>
      <c r="K37" s="54">
        <f t="shared" si="10"/>
        <v>3480</v>
      </c>
      <c r="L37" s="54">
        <f t="shared" si="10"/>
        <v>0</v>
      </c>
      <c r="M37" s="54">
        <f>M38+M39+M40</f>
        <v>3480</v>
      </c>
      <c r="N37" s="54">
        <f t="shared" si="10"/>
        <v>0</v>
      </c>
      <c r="O37" s="54">
        <f>O38+O39+O40</f>
        <v>3480</v>
      </c>
    </row>
    <row r="38" spans="1:15" ht="15" hidden="1">
      <c r="A38" s="17"/>
      <c r="B38" s="17"/>
      <c r="C38" s="18" t="s">
        <v>20</v>
      </c>
      <c r="D38" s="19" t="s">
        <v>21</v>
      </c>
      <c r="E38" s="54">
        <v>2000</v>
      </c>
      <c r="F38" s="67"/>
      <c r="G38" s="72">
        <f>E38+F38</f>
        <v>2000</v>
      </c>
      <c r="H38" s="74"/>
      <c r="I38" s="74">
        <f>G38+H38</f>
        <v>2000</v>
      </c>
      <c r="J38" s="74"/>
      <c r="K38" s="74">
        <f>I38+J38</f>
        <v>2000</v>
      </c>
      <c r="L38" s="74"/>
      <c r="M38" s="74">
        <f>K38+L38</f>
        <v>2000</v>
      </c>
      <c r="N38" s="74"/>
      <c r="O38" s="74">
        <f>M38+N38</f>
        <v>2000</v>
      </c>
    </row>
    <row r="39" spans="1:15" ht="15" hidden="1">
      <c r="A39" s="17"/>
      <c r="B39" s="17"/>
      <c r="C39" s="18" t="s">
        <v>46</v>
      </c>
      <c r="D39" s="19" t="s">
        <v>47</v>
      </c>
      <c r="E39" s="54">
        <v>1480</v>
      </c>
      <c r="F39" s="67"/>
      <c r="G39" s="72">
        <f>E39+F39</f>
        <v>1480</v>
      </c>
      <c r="H39" s="74"/>
      <c r="I39" s="74">
        <f>G39+H39</f>
        <v>1480</v>
      </c>
      <c r="J39" s="74"/>
      <c r="K39" s="74">
        <f>I39+J39</f>
        <v>1480</v>
      </c>
      <c r="L39" s="74"/>
      <c r="M39" s="74">
        <f>K39+L39</f>
        <v>1480</v>
      </c>
      <c r="N39" s="74"/>
      <c r="O39" s="74">
        <f>M39+N39</f>
        <v>1480</v>
      </c>
    </row>
    <row r="40" spans="1:15" ht="15" hidden="1">
      <c r="A40" s="17"/>
      <c r="B40" s="17"/>
      <c r="C40" s="18" t="s">
        <v>37</v>
      </c>
      <c r="D40" s="19" t="s">
        <v>38</v>
      </c>
      <c r="E40" s="54">
        <v>0</v>
      </c>
      <c r="F40" s="67"/>
      <c r="G40" s="72">
        <f>E40+F40</f>
        <v>0</v>
      </c>
      <c r="H40" s="74"/>
      <c r="I40" s="74">
        <f>G40+H40</f>
        <v>0</v>
      </c>
      <c r="J40" s="74"/>
      <c r="K40" s="74">
        <f>I40+J40</f>
        <v>0</v>
      </c>
      <c r="L40" s="74"/>
      <c r="M40" s="74">
        <f>K40+L40</f>
        <v>0</v>
      </c>
      <c r="N40" s="74"/>
      <c r="O40" s="74">
        <f>M40+N40</f>
        <v>0</v>
      </c>
    </row>
    <row r="41" spans="1:15" ht="57" hidden="1">
      <c r="A41" s="20">
        <v>751</v>
      </c>
      <c r="B41" s="14"/>
      <c r="C41" s="15"/>
      <c r="D41" s="16" t="s">
        <v>48</v>
      </c>
      <c r="E41" s="55">
        <f>E42+E44+E46</f>
        <v>780</v>
      </c>
      <c r="F41" s="55">
        <f aca="true" t="shared" si="11" ref="F41:N41">F42+F44+F46</f>
        <v>-31</v>
      </c>
      <c r="G41" s="55">
        <f t="shared" si="11"/>
        <v>749</v>
      </c>
      <c r="H41" s="55">
        <f t="shared" si="11"/>
        <v>0</v>
      </c>
      <c r="I41" s="55">
        <f t="shared" si="11"/>
        <v>749</v>
      </c>
      <c r="J41" s="55">
        <f t="shared" si="11"/>
        <v>0</v>
      </c>
      <c r="K41" s="55">
        <f t="shared" si="11"/>
        <v>749</v>
      </c>
      <c r="L41" s="55">
        <f t="shared" si="11"/>
        <v>0</v>
      </c>
      <c r="M41" s="55">
        <f>M42+M44+M46</f>
        <v>749</v>
      </c>
      <c r="N41" s="55">
        <f t="shared" si="11"/>
        <v>0</v>
      </c>
      <c r="O41" s="55">
        <f>O42+O44+O46</f>
        <v>749</v>
      </c>
    </row>
    <row r="42" spans="1:15" ht="45" hidden="1">
      <c r="A42" s="17"/>
      <c r="B42" s="21">
        <v>75101</v>
      </c>
      <c r="C42" s="18"/>
      <c r="D42" s="19" t="s">
        <v>49</v>
      </c>
      <c r="E42" s="54">
        <f>E43</f>
        <v>780</v>
      </c>
      <c r="F42" s="54">
        <f aca="true" t="shared" si="12" ref="F42:O42">F43</f>
        <v>-31</v>
      </c>
      <c r="G42" s="54">
        <f t="shared" si="12"/>
        <v>749</v>
      </c>
      <c r="H42" s="54">
        <f t="shared" si="12"/>
        <v>0</v>
      </c>
      <c r="I42" s="54">
        <f t="shared" si="12"/>
        <v>749</v>
      </c>
      <c r="J42" s="54">
        <f t="shared" si="12"/>
        <v>0</v>
      </c>
      <c r="K42" s="54">
        <f t="shared" si="12"/>
        <v>749</v>
      </c>
      <c r="L42" s="54">
        <f t="shared" si="12"/>
        <v>0</v>
      </c>
      <c r="M42" s="54">
        <f t="shared" si="12"/>
        <v>749</v>
      </c>
      <c r="N42" s="54">
        <f t="shared" si="12"/>
        <v>0</v>
      </c>
      <c r="O42" s="54">
        <f t="shared" si="12"/>
        <v>749</v>
      </c>
    </row>
    <row r="43" spans="1:15" ht="90" hidden="1">
      <c r="A43" s="17"/>
      <c r="B43" s="17"/>
      <c r="C43" s="18" t="s">
        <v>41</v>
      </c>
      <c r="D43" s="19" t="s">
        <v>42</v>
      </c>
      <c r="E43" s="54">
        <v>780</v>
      </c>
      <c r="F43" s="67">
        <v>-31</v>
      </c>
      <c r="G43" s="72">
        <f>E43+F43</f>
        <v>749</v>
      </c>
      <c r="H43" s="74"/>
      <c r="I43" s="74">
        <f>G43+H43</f>
        <v>749</v>
      </c>
      <c r="J43" s="74"/>
      <c r="K43" s="74">
        <f>I43+J43</f>
        <v>749</v>
      </c>
      <c r="L43" s="74"/>
      <c r="M43" s="74">
        <f>K43+L43</f>
        <v>749</v>
      </c>
      <c r="N43" s="74"/>
      <c r="O43" s="74">
        <f>M43+N43</f>
        <v>749</v>
      </c>
    </row>
    <row r="44" spans="1:15" ht="30" hidden="1">
      <c r="A44" s="17"/>
      <c r="B44" s="18" t="s">
        <v>50</v>
      </c>
      <c r="C44" s="18"/>
      <c r="D44" s="19" t="s">
        <v>220</v>
      </c>
      <c r="E44" s="54">
        <f>E45</f>
        <v>0</v>
      </c>
      <c r="F44" s="67"/>
      <c r="G44" s="70"/>
      <c r="H44" s="74"/>
      <c r="I44" s="13"/>
      <c r="J44" s="74"/>
      <c r="K44" s="13"/>
      <c r="L44" s="74"/>
      <c r="M44" s="13"/>
      <c r="N44" s="74"/>
      <c r="O44" s="13"/>
    </row>
    <row r="45" spans="1:15" ht="90" hidden="1">
      <c r="A45" s="17"/>
      <c r="B45" s="17"/>
      <c r="C45" s="18" t="s">
        <v>41</v>
      </c>
      <c r="D45" s="19" t="s">
        <v>42</v>
      </c>
      <c r="E45" s="54">
        <v>0</v>
      </c>
      <c r="F45" s="67"/>
      <c r="G45" s="70"/>
      <c r="H45" s="74"/>
      <c r="I45" s="13"/>
      <c r="J45" s="74"/>
      <c r="K45" s="13"/>
      <c r="L45" s="74"/>
      <c r="M45" s="13"/>
      <c r="N45" s="74"/>
      <c r="O45" s="13"/>
    </row>
    <row r="46" spans="1:15" ht="15" hidden="1">
      <c r="A46" s="17"/>
      <c r="B46" s="18" t="s">
        <v>51</v>
      </c>
      <c r="C46" s="18"/>
      <c r="D46" s="19" t="s">
        <v>52</v>
      </c>
      <c r="E46" s="54">
        <f>E47</f>
        <v>0</v>
      </c>
      <c r="F46" s="67"/>
      <c r="G46" s="70"/>
      <c r="H46" s="74"/>
      <c r="I46" s="13"/>
      <c r="J46" s="74"/>
      <c r="K46" s="13"/>
      <c r="L46" s="74"/>
      <c r="M46" s="13"/>
      <c r="N46" s="74"/>
      <c r="O46" s="13"/>
    </row>
    <row r="47" spans="1:15" ht="90" hidden="1">
      <c r="A47" s="17"/>
      <c r="B47" s="17"/>
      <c r="C47" s="18" t="s">
        <v>41</v>
      </c>
      <c r="D47" s="19" t="s">
        <v>42</v>
      </c>
      <c r="E47" s="54">
        <v>0</v>
      </c>
      <c r="F47" s="67"/>
      <c r="G47" s="70"/>
      <c r="H47" s="74"/>
      <c r="I47" s="13"/>
      <c r="J47" s="74"/>
      <c r="K47" s="13"/>
      <c r="L47" s="74"/>
      <c r="M47" s="13"/>
      <c r="N47" s="74"/>
      <c r="O47" s="13"/>
    </row>
    <row r="48" spans="1:15" ht="28.5" hidden="1">
      <c r="A48" s="20">
        <v>754</v>
      </c>
      <c r="B48" s="22"/>
      <c r="C48" s="23"/>
      <c r="D48" s="16" t="s">
        <v>53</v>
      </c>
      <c r="E48" s="55">
        <f>E49</f>
        <v>400</v>
      </c>
      <c r="F48" s="55">
        <f aca="true" t="shared" si="13" ref="F48:O49">F49</f>
        <v>0</v>
      </c>
      <c r="G48" s="55">
        <f t="shared" si="13"/>
        <v>400</v>
      </c>
      <c r="H48" s="55">
        <f>H49+H51</f>
        <v>5000</v>
      </c>
      <c r="I48" s="55">
        <f aca="true" t="shared" si="14" ref="I48:N48">I49+I51</f>
        <v>5400</v>
      </c>
      <c r="J48" s="55">
        <f t="shared" si="14"/>
        <v>0</v>
      </c>
      <c r="K48" s="55">
        <f t="shared" si="14"/>
        <v>5400</v>
      </c>
      <c r="L48" s="55">
        <f t="shared" si="14"/>
        <v>0</v>
      </c>
      <c r="M48" s="55">
        <f>M49+M51</f>
        <v>5400</v>
      </c>
      <c r="N48" s="55">
        <f t="shared" si="14"/>
        <v>0</v>
      </c>
      <c r="O48" s="55">
        <f>O49+O51</f>
        <v>5400</v>
      </c>
    </row>
    <row r="49" spans="1:15" ht="15" hidden="1">
      <c r="A49" s="17"/>
      <c r="B49" s="17">
        <v>75414</v>
      </c>
      <c r="C49" s="18"/>
      <c r="D49" s="19" t="s">
        <v>54</v>
      </c>
      <c r="E49" s="54">
        <f>E50</f>
        <v>400</v>
      </c>
      <c r="F49" s="54">
        <f t="shared" si="13"/>
        <v>0</v>
      </c>
      <c r="G49" s="54">
        <f t="shared" si="13"/>
        <v>400</v>
      </c>
      <c r="H49" s="54">
        <f t="shared" si="13"/>
        <v>0</v>
      </c>
      <c r="I49" s="54">
        <f t="shared" si="13"/>
        <v>400</v>
      </c>
      <c r="J49" s="54">
        <f t="shared" si="13"/>
        <v>0</v>
      </c>
      <c r="K49" s="54">
        <f t="shared" si="13"/>
        <v>400</v>
      </c>
      <c r="L49" s="54">
        <f t="shared" si="13"/>
        <v>0</v>
      </c>
      <c r="M49" s="54">
        <f t="shared" si="13"/>
        <v>400</v>
      </c>
      <c r="N49" s="54">
        <f t="shared" si="13"/>
        <v>0</v>
      </c>
      <c r="O49" s="54">
        <f t="shared" si="13"/>
        <v>400</v>
      </c>
    </row>
    <row r="50" spans="1:15" ht="90" hidden="1">
      <c r="A50" s="17"/>
      <c r="B50" s="17"/>
      <c r="C50" s="18" t="s">
        <v>41</v>
      </c>
      <c r="D50" s="19" t="s">
        <v>55</v>
      </c>
      <c r="E50" s="54">
        <v>400</v>
      </c>
      <c r="F50" s="67"/>
      <c r="G50" s="72">
        <f>E50+F50</f>
        <v>400</v>
      </c>
      <c r="H50" s="74"/>
      <c r="I50" s="74">
        <f>G50+H50</f>
        <v>400</v>
      </c>
      <c r="J50" s="74"/>
      <c r="K50" s="74">
        <f>I50+J50</f>
        <v>400</v>
      </c>
      <c r="L50" s="13"/>
      <c r="M50" s="74">
        <f>K50+L50</f>
        <v>400</v>
      </c>
      <c r="N50" s="74"/>
      <c r="O50" s="74">
        <f>M50+N50</f>
        <v>400</v>
      </c>
    </row>
    <row r="51" spans="1:15" ht="15" hidden="1">
      <c r="A51" s="17"/>
      <c r="B51" s="17">
        <v>75495</v>
      </c>
      <c r="C51" s="18"/>
      <c r="D51" s="19" t="s">
        <v>15</v>
      </c>
      <c r="E51" s="54"/>
      <c r="F51" s="67"/>
      <c r="G51" s="72"/>
      <c r="H51" s="74">
        <f>H52</f>
        <v>5000</v>
      </c>
      <c r="I51" s="74">
        <f>I52</f>
        <v>5000</v>
      </c>
      <c r="J51" s="74">
        <f aca="true" t="shared" si="15" ref="J51:O51">J52</f>
        <v>0</v>
      </c>
      <c r="K51" s="74">
        <f t="shared" si="15"/>
        <v>5000</v>
      </c>
      <c r="L51" s="74">
        <f t="shared" si="15"/>
        <v>0</v>
      </c>
      <c r="M51" s="74">
        <f t="shared" si="15"/>
        <v>5000</v>
      </c>
      <c r="N51" s="74">
        <f t="shared" si="15"/>
        <v>0</v>
      </c>
      <c r="O51" s="74">
        <f t="shared" si="15"/>
        <v>5000</v>
      </c>
    </row>
    <row r="52" spans="1:15" ht="90" hidden="1">
      <c r="A52" s="17"/>
      <c r="B52" s="17"/>
      <c r="C52" s="18" t="s">
        <v>246</v>
      </c>
      <c r="D52" s="19" t="s">
        <v>248</v>
      </c>
      <c r="E52" s="54"/>
      <c r="F52" s="67"/>
      <c r="G52" s="72"/>
      <c r="H52" s="74">
        <v>5000</v>
      </c>
      <c r="I52" s="74">
        <f>G52+H52</f>
        <v>5000</v>
      </c>
      <c r="J52" s="74"/>
      <c r="K52" s="74">
        <f>I52+J52</f>
        <v>5000</v>
      </c>
      <c r="L52" s="13"/>
      <c r="M52" s="74">
        <f>K52+L52</f>
        <v>5000</v>
      </c>
      <c r="N52" s="74"/>
      <c r="O52" s="74">
        <f>M52+N52</f>
        <v>5000</v>
      </c>
    </row>
    <row r="53" spans="1:15" ht="71.25" hidden="1">
      <c r="A53" s="20">
        <v>756</v>
      </c>
      <c r="B53" s="14"/>
      <c r="C53" s="15"/>
      <c r="D53" s="16" t="s">
        <v>56</v>
      </c>
      <c r="E53" s="55">
        <f>E54+E57+E67+E80+E84</f>
        <v>3711828</v>
      </c>
      <c r="F53" s="55">
        <f aca="true" t="shared" si="16" ref="F53:N53">F54+F57+F67+F80+F84</f>
        <v>20430</v>
      </c>
      <c r="G53" s="55">
        <f t="shared" si="16"/>
        <v>3732258</v>
      </c>
      <c r="H53" s="55">
        <f t="shared" si="16"/>
        <v>0</v>
      </c>
      <c r="I53" s="55">
        <f t="shared" si="16"/>
        <v>3732258</v>
      </c>
      <c r="J53" s="55">
        <f t="shared" si="16"/>
        <v>3414</v>
      </c>
      <c r="K53" s="55">
        <f t="shared" si="16"/>
        <v>3735672</v>
      </c>
      <c r="L53" s="55">
        <f t="shared" si="16"/>
        <v>0</v>
      </c>
      <c r="M53" s="55">
        <f>M54+M57+M67+M80+M84</f>
        <v>3735672</v>
      </c>
      <c r="N53" s="55">
        <f t="shared" si="16"/>
        <v>0</v>
      </c>
      <c r="O53" s="55">
        <f>O54+O57+O67+O80+O84</f>
        <v>3735672</v>
      </c>
    </row>
    <row r="54" spans="1:15" ht="30" hidden="1">
      <c r="A54" s="17"/>
      <c r="B54" s="21">
        <v>75601</v>
      </c>
      <c r="C54" s="18"/>
      <c r="D54" s="19" t="s">
        <v>57</v>
      </c>
      <c r="E54" s="54">
        <f>SUM(E55:E56)</f>
        <v>4550</v>
      </c>
      <c r="F54" s="54">
        <f aca="true" t="shared" si="17" ref="F54:N54">SUM(F55:F56)</f>
        <v>0</v>
      </c>
      <c r="G54" s="54">
        <f t="shared" si="17"/>
        <v>4550</v>
      </c>
      <c r="H54" s="54">
        <f t="shared" si="17"/>
        <v>0</v>
      </c>
      <c r="I54" s="54">
        <f t="shared" si="17"/>
        <v>4550</v>
      </c>
      <c r="J54" s="54">
        <f t="shared" si="17"/>
        <v>0</v>
      </c>
      <c r="K54" s="54">
        <f t="shared" si="17"/>
        <v>4550</v>
      </c>
      <c r="L54" s="54">
        <f t="shared" si="17"/>
        <v>0</v>
      </c>
      <c r="M54" s="54">
        <f>SUM(M55:M56)</f>
        <v>4550</v>
      </c>
      <c r="N54" s="54">
        <f t="shared" si="17"/>
        <v>0</v>
      </c>
      <c r="O54" s="54">
        <f>SUM(O55:O56)</f>
        <v>4550</v>
      </c>
    </row>
    <row r="55" spans="1:15" ht="60" hidden="1">
      <c r="A55" s="17"/>
      <c r="B55" s="17"/>
      <c r="C55" s="18" t="s">
        <v>58</v>
      </c>
      <c r="D55" s="19" t="s">
        <v>59</v>
      </c>
      <c r="E55" s="54">
        <v>4500</v>
      </c>
      <c r="F55" s="67"/>
      <c r="G55" s="72">
        <f>E55+F55</f>
        <v>4500</v>
      </c>
      <c r="H55" s="74"/>
      <c r="I55" s="74">
        <f>G55+H55</f>
        <v>4500</v>
      </c>
      <c r="J55" s="74"/>
      <c r="K55" s="74">
        <f>I55+J55</f>
        <v>4500</v>
      </c>
      <c r="L55" s="74"/>
      <c r="M55" s="74">
        <f>K55+L55</f>
        <v>4500</v>
      </c>
      <c r="N55" s="74"/>
      <c r="O55" s="74">
        <f>M55+N55</f>
        <v>4500</v>
      </c>
    </row>
    <row r="56" spans="1:15" ht="30" hidden="1">
      <c r="A56" s="17"/>
      <c r="B56" s="17"/>
      <c r="C56" s="18" t="s">
        <v>60</v>
      </c>
      <c r="D56" s="19" t="s">
        <v>61</v>
      </c>
      <c r="E56" s="54">
        <v>50</v>
      </c>
      <c r="F56" s="67"/>
      <c r="G56" s="72">
        <f>E56+F56</f>
        <v>50</v>
      </c>
      <c r="H56" s="74"/>
      <c r="I56" s="74">
        <f>G56+H56</f>
        <v>50</v>
      </c>
      <c r="J56" s="74"/>
      <c r="K56" s="74">
        <f>I56+J56</f>
        <v>50</v>
      </c>
      <c r="L56" s="74"/>
      <c r="M56" s="74">
        <f>K56+L56</f>
        <v>50</v>
      </c>
      <c r="N56" s="74"/>
      <c r="O56" s="74">
        <f>M56+N56</f>
        <v>50</v>
      </c>
    </row>
    <row r="57" spans="1:15" ht="90" hidden="1">
      <c r="A57" s="17"/>
      <c r="B57" s="21">
        <v>75615</v>
      </c>
      <c r="C57" s="18"/>
      <c r="D57" s="19" t="s">
        <v>62</v>
      </c>
      <c r="E57" s="54">
        <f>SUM(E58:E66)</f>
        <v>917550</v>
      </c>
      <c r="F57" s="54">
        <f aca="true" t="shared" si="18" ref="F57:N57">SUM(F58:F66)</f>
        <v>0</v>
      </c>
      <c r="G57" s="54">
        <f t="shared" si="18"/>
        <v>917550</v>
      </c>
      <c r="H57" s="54">
        <f t="shared" si="18"/>
        <v>0</v>
      </c>
      <c r="I57" s="54">
        <f t="shared" si="18"/>
        <v>917550</v>
      </c>
      <c r="J57" s="54">
        <f t="shared" si="18"/>
        <v>3314</v>
      </c>
      <c r="K57" s="54">
        <f t="shared" si="18"/>
        <v>920864</v>
      </c>
      <c r="L57" s="54">
        <f t="shared" si="18"/>
        <v>0</v>
      </c>
      <c r="M57" s="54">
        <f>SUM(M58:M66)</f>
        <v>920864</v>
      </c>
      <c r="N57" s="54">
        <f t="shared" si="18"/>
        <v>0</v>
      </c>
      <c r="O57" s="54">
        <f>SUM(O58:O66)</f>
        <v>920864</v>
      </c>
    </row>
    <row r="58" spans="1:15" ht="15" hidden="1">
      <c r="A58" s="17"/>
      <c r="B58" s="17"/>
      <c r="C58" s="18" t="s">
        <v>63</v>
      </c>
      <c r="D58" s="19" t="s">
        <v>64</v>
      </c>
      <c r="E58" s="54">
        <v>730000</v>
      </c>
      <c r="F58" s="67"/>
      <c r="G58" s="72">
        <f aca="true" t="shared" si="19" ref="G58:G66">E58+F58</f>
        <v>730000</v>
      </c>
      <c r="H58" s="74"/>
      <c r="I58" s="74">
        <f>G58+H58</f>
        <v>730000</v>
      </c>
      <c r="J58" s="74"/>
      <c r="K58" s="74">
        <f>I58+J58</f>
        <v>730000</v>
      </c>
      <c r="L58" s="74"/>
      <c r="M58" s="74">
        <f>K58+L58</f>
        <v>730000</v>
      </c>
      <c r="N58" s="74"/>
      <c r="O58" s="74">
        <f>M58+N58</f>
        <v>730000</v>
      </c>
    </row>
    <row r="59" spans="1:15" ht="15" hidden="1">
      <c r="A59" s="17"/>
      <c r="B59" s="17"/>
      <c r="C59" s="18" t="s">
        <v>65</v>
      </c>
      <c r="D59" s="19" t="s">
        <v>66</v>
      </c>
      <c r="E59" s="54">
        <v>138000</v>
      </c>
      <c r="F59" s="67"/>
      <c r="G59" s="72">
        <f t="shared" si="19"/>
        <v>138000</v>
      </c>
      <c r="H59" s="74"/>
      <c r="I59" s="74">
        <f aca="true" t="shared" si="20" ref="I59:I66">G59+H59</f>
        <v>138000</v>
      </c>
      <c r="J59" s="74"/>
      <c r="K59" s="74">
        <f aca="true" t="shared" si="21" ref="K59:O66">I59+J59</f>
        <v>138000</v>
      </c>
      <c r="L59" s="74"/>
      <c r="M59" s="74">
        <f t="shared" si="21"/>
        <v>138000</v>
      </c>
      <c r="N59" s="74"/>
      <c r="O59" s="74">
        <f t="shared" si="21"/>
        <v>138000</v>
      </c>
    </row>
    <row r="60" spans="1:15" ht="15" hidden="1">
      <c r="A60" s="17"/>
      <c r="B60" s="17"/>
      <c r="C60" s="18" t="s">
        <v>67</v>
      </c>
      <c r="D60" s="19" t="s">
        <v>68</v>
      </c>
      <c r="E60" s="54">
        <v>2000</v>
      </c>
      <c r="F60" s="67"/>
      <c r="G60" s="72">
        <f t="shared" si="19"/>
        <v>2000</v>
      </c>
      <c r="H60" s="74"/>
      <c r="I60" s="74">
        <f t="shared" si="20"/>
        <v>2000</v>
      </c>
      <c r="J60" s="74"/>
      <c r="K60" s="74">
        <f t="shared" si="21"/>
        <v>2000</v>
      </c>
      <c r="L60" s="74"/>
      <c r="M60" s="74">
        <f t="shared" si="21"/>
        <v>2000</v>
      </c>
      <c r="N60" s="74"/>
      <c r="O60" s="74">
        <f t="shared" si="21"/>
        <v>2000</v>
      </c>
    </row>
    <row r="61" spans="1:15" ht="30" hidden="1">
      <c r="A61" s="17"/>
      <c r="B61" s="17"/>
      <c r="C61" s="18" t="s">
        <v>69</v>
      </c>
      <c r="D61" s="19" t="s">
        <v>70</v>
      </c>
      <c r="E61" s="54">
        <v>20000</v>
      </c>
      <c r="F61" s="67"/>
      <c r="G61" s="72">
        <f t="shared" si="19"/>
        <v>20000</v>
      </c>
      <c r="H61" s="74"/>
      <c r="I61" s="74">
        <f t="shared" si="20"/>
        <v>20000</v>
      </c>
      <c r="J61" s="74"/>
      <c r="K61" s="74">
        <f t="shared" si="21"/>
        <v>20000</v>
      </c>
      <c r="L61" s="74"/>
      <c r="M61" s="74">
        <f t="shared" si="21"/>
        <v>20000</v>
      </c>
      <c r="N61" s="74"/>
      <c r="O61" s="74">
        <f t="shared" si="21"/>
        <v>20000</v>
      </c>
    </row>
    <row r="62" spans="1:15" ht="30" hidden="1">
      <c r="A62" s="17"/>
      <c r="B62" s="17"/>
      <c r="C62" s="18" t="s">
        <v>71</v>
      </c>
      <c r="D62" s="19" t="s">
        <v>72</v>
      </c>
      <c r="E62" s="54">
        <v>27000</v>
      </c>
      <c r="F62" s="67"/>
      <c r="G62" s="72">
        <f t="shared" si="19"/>
        <v>27000</v>
      </c>
      <c r="H62" s="74"/>
      <c r="I62" s="74">
        <f t="shared" si="20"/>
        <v>27000</v>
      </c>
      <c r="J62" s="74"/>
      <c r="K62" s="74">
        <f t="shared" si="21"/>
        <v>27000</v>
      </c>
      <c r="L62" s="74"/>
      <c r="M62" s="74">
        <f t="shared" si="21"/>
        <v>27000</v>
      </c>
      <c r="N62" s="74"/>
      <c r="O62" s="74">
        <f t="shared" si="21"/>
        <v>27000</v>
      </c>
    </row>
    <row r="63" spans="1:15" ht="30" hidden="1">
      <c r="A63" s="17"/>
      <c r="B63" s="17"/>
      <c r="C63" s="18" t="s">
        <v>73</v>
      </c>
      <c r="D63" s="19" t="s">
        <v>74</v>
      </c>
      <c r="E63" s="54">
        <v>0</v>
      </c>
      <c r="F63" s="67"/>
      <c r="G63" s="72">
        <f t="shared" si="19"/>
        <v>0</v>
      </c>
      <c r="H63" s="74"/>
      <c r="I63" s="74">
        <f t="shared" si="20"/>
        <v>0</v>
      </c>
      <c r="J63" s="74"/>
      <c r="K63" s="74">
        <f t="shared" si="21"/>
        <v>0</v>
      </c>
      <c r="L63" s="74"/>
      <c r="M63" s="74">
        <f t="shared" si="21"/>
        <v>0</v>
      </c>
      <c r="N63" s="74"/>
      <c r="O63" s="74">
        <f t="shared" si="21"/>
        <v>0</v>
      </c>
    </row>
    <row r="64" spans="1:15" ht="15" hidden="1">
      <c r="A64" s="17"/>
      <c r="B64" s="17"/>
      <c r="C64" s="18" t="s">
        <v>73</v>
      </c>
      <c r="D64" s="19"/>
      <c r="E64" s="54"/>
      <c r="F64" s="67"/>
      <c r="G64" s="72"/>
      <c r="H64" s="74"/>
      <c r="I64" s="74"/>
      <c r="J64" s="74">
        <v>3314</v>
      </c>
      <c r="K64" s="74">
        <f t="shared" si="21"/>
        <v>3314</v>
      </c>
      <c r="L64" s="74"/>
      <c r="M64" s="74">
        <f t="shared" si="21"/>
        <v>3314</v>
      </c>
      <c r="N64" s="74"/>
      <c r="O64" s="74">
        <f t="shared" si="21"/>
        <v>3314</v>
      </c>
    </row>
    <row r="65" spans="1:15" ht="15" hidden="1">
      <c r="A65" s="17"/>
      <c r="B65" s="17"/>
      <c r="C65" s="18" t="s">
        <v>20</v>
      </c>
      <c r="D65" s="19" t="s">
        <v>21</v>
      </c>
      <c r="E65" s="54">
        <v>50</v>
      </c>
      <c r="F65" s="67"/>
      <c r="G65" s="72">
        <f t="shared" si="19"/>
        <v>50</v>
      </c>
      <c r="H65" s="74"/>
      <c r="I65" s="74">
        <f t="shared" si="20"/>
        <v>50</v>
      </c>
      <c r="J65" s="74"/>
      <c r="K65" s="74">
        <f t="shared" si="21"/>
        <v>50</v>
      </c>
      <c r="L65" s="74"/>
      <c r="M65" s="74">
        <f t="shared" si="21"/>
        <v>50</v>
      </c>
      <c r="N65" s="74"/>
      <c r="O65" s="74">
        <f t="shared" si="21"/>
        <v>50</v>
      </c>
    </row>
    <row r="66" spans="1:15" ht="30" hidden="1">
      <c r="A66" s="17"/>
      <c r="B66" s="17"/>
      <c r="C66" s="18" t="s">
        <v>60</v>
      </c>
      <c r="D66" s="19" t="s">
        <v>61</v>
      </c>
      <c r="E66" s="54">
        <v>500</v>
      </c>
      <c r="F66" s="67"/>
      <c r="G66" s="72">
        <f t="shared" si="19"/>
        <v>500</v>
      </c>
      <c r="H66" s="74"/>
      <c r="I66" s="74">
        <f t="shared" si="20"/>
        <v>500</v>
      </c>
      <c r="J66" s="74"/>
      <c r="K66" s="74">
        <f t="shared" si="21"/>
        <v>500</v>
      </c>
      <c r="L66" s="74"/>
      <c r="M66" s="74">
        <f t="shared" si="21"/>
        <v>500</v>
      </c>
      <c r="N66" s="74"/>
      <c r="O66" s="74">
        <f t="shared" si="21"/>
        <v>500</v>
      </c>
    </row>
    <row r="67" spans="1:15" ht="90" hidden="1">
      <c r="A67" s="17"/>
      <c r="B67" s="21">
        <v>75616</v>
      </c>
      <c r="C67" s="18"/>
      <c r="D67" s="19" t="s">
        <v>75</v>
      </c>
      <c r="E67" s="54">
        <f>SUM(E68:E79)</f>
        <v>811850</v>
      </c>
      <c r="F67" s="54">
        <f aca="true" t="shared" si="22" ref="F67:N67">SUM(F68:F79)</f>
        <v>0</v>
      </c>
      <c r="G67" s="54">
        <f t="shared" si="22"/>
        <v>811850</v>
      </c>
      <c r="H67" s="54">
        <f t="shared" si="22"/>
        <v>0</v>
      </c>
      <c r="I67" s="54">
        <f t="shared" si="22"/>
        <v>811850</v>
      </c>
      <c r="J67" s="54">
        <f t="shared" si="22"/>
        <v>100</v>
      </c>
      <c r="K67" s="54">
        <f t="shared" si="22"/>
        <v>811950</v>
      </c>
      <c r="L67" s="54">
        <f t="shared" si="22"/>
        <v>0</v>
      </c>
      <c r="M67" s="54">
        <f>SUM(M68:M79)</f>
        <v>811950</v>
      </c>
      <c r="N67" s="54">
        <f t="shared" si="22"/>
        <v>0</v>
      </c>
      <c r="O67" s="54">
        <f>SUM(O68:O79)</f>
        <v>811950</v>
      </c>
    </row>
    <row r="68" spans="1:15" ht="15" hidden="1">
      <c r="A68" s="17"/>
      <c r="B68" s="17"/>
      <c r="C68" s="18" t="s">
        <v>63</v>
      </c>
      <c r="D68" s="19" t="s">
        <v>64</v>
      </c>
      <c r="E68" s="54">
        <v>400000</v>
      </c>
      <c r="F68" s="67"/>
      <c r="G68" s="72">
        <f aca="true" t="shared" si="23" ref="G68:G79">E68+F68</f>
        <v>400000</v>
      </c>
      <c r="H68" s="74"/>
      <c r="I68" s="74">
        <f>G68+H68</f>
        <v>400000</v>
      </c>
      <c r="J68" s="74"/>
      <c r="K68" s="74">
        <f>I68+J68</f>
        <v>400000</v>
      </c>
      <c r="L68" s="74"/>
      <c r="M68" s="74">
        <f>K68+L68</f>
        <v>400000</v>
      </c>
      <c r="N68" s="74"/>
      <c r="O68" s="74">
        <f>M68+N68</f>
        <v>400000</v>
      </c>
    </row>
    <row r="69" spans="1:15" ht="15" hidden="1">
      <c r="A69" s="17"/>
      <c r="B69" s="17"/>
      <c r="C69" s="18" t="s">
        <v>65</v>
      </c>
      <c r="D69" s="19" t="s">
        <v>66</v>
      </c>
      <c r="E69" s="54">
        <v>325000</v>
      </c>
      <c r="F69" s="67"/>
      <c r="G69" s="72">
        <f t="shared" si="23"/>
        <v>325000</v>
      </c>
      <c r="H69" s="74"/>
      <c r="I69" s="74">
        <f aca="true" t="shared" si="24" ref="I69:I79">G69+H69</f>
        <v>325000</v>
      </c>
      <c r="J69" s="74"/>
      <c r="K69" s="74">
        <f aca="true" t="shared" si="25" ref="K69:O79">I69+J69</f>
        <v>325000</v>
      </c>
      <c r="L69" s="74"/>
      <c r="M69" s="74">
        <f t="shared" si="25"/>
        <v>325000</v>
      </c>
      <c r="N69" s="74"/>
      <c r="O69" s="74">
        <f t="shared" si="25"/>
        <v>325000</v>
      </c>
    </row>
    <row r="70" spans="1:15" ht="15" hidden="1">
      <c r="A70" s="17"/>
      <c r="B70" s="17"/>
      <c r="C70" s="18" t="s">
        <v>67</v>
      </c>
      <c r="D70" s="19" t="s">
        <v>68</v>
      </c>
      <c r="E70" s="54">
        <v>140</v>
      </c>
      <c r="F70" s="67"/>
      <c r="G70" s="72">
        <f t="shared" si="23"/>
        <v>140</v>
      </c>
      <c r="H70" s="74"/>
      <c r="I70" s="74">
        <f t="shared" si="24"/>
        <v>140</v>
      </c>
      <c r="J70" s="74"/>
      <c r="K70" s="74">
        <f t="shared" si="25"/>
        <v>140</v>
      </c>
      <c r="L70" s="74"/>
      <c r="M70" s="74">
        <f t="shared" si="25"/>
        <v>140</v>
      </c>
      <c r="N70" s="74"/>
      <c r="O70" s="74">
        <f t="shared" si="25"/>
        <v>140</v>
      </c>
    </row>
    <row r="71" spans="1:15" ht="30" hidden="1">
      <c r="A71" s="17"/>
      <c r="B71" s="17"/>
      <c r="C71" s="18" t="s">
        <v>69</v>
      </c>
      <c r="D71" s="19" t="s">
        <v>70</v>
      </c>
      <c r="E71" s="54">
        <v>51250</v>
      </c>
      <c r="F71" s="67"/>
      <c r="G71" s="72">
        <f t="shared" si="23"/>
        <v>51250</v>
      </c>
      <c r="H71" s="74"/>
      <c r="I71" s="74">
        <f t="shared" si="24"/>
        <v>51250</v>
      </c>
      <c r="J71" s="74"/>
      <c r="K71" s="74">
        <f t="shared" si="25"/>
        <v>51250</v>
      </c>
      <c r="L71" s="74"/>
      <c r="M71" s="74">
        <f t="shared" si="25"/>
        <v>51250</v>
      </c>
      <c r="N71" s="74"/>
      <c r="O71" s="74">
        <f t="shared" si="25"/>
        <v>51250</v>
      </c>
    </row>
    <row r="72" spans="1:15" ht="15" hidden="1">
      <c r="A72" s="17"/>
      <c r="B72" s="17"/>
      <c r="C72" s="18" t="s">
        <v>76</v>
      </c>
      <c r="D72" s="19" t="s">
        <v>77</v>
      </c>
      <c r="E72" s="54">
        <v>2000</v>
      </c>
      <c r="F72" s="67"/>
      <c r="G72" s="72">
        <f t="shared" si="23"/>
        <v>2000</v>
      </c>
      <c r="H72" s="74"/>
      <c r="I72" s="74">
        <f t="shared" si="24"/>
        <v>2000</v>
      </c>
      <c r="J72" s="74"/>
      <c r="K72" s="74">
        <f t="shared" si="25"/>
        <v>2000</v>
      </c>
      <c r="L72" s="74"/>
      <c r="M72" s="74">
        <f t="shared" si="25"/>
        <v>2000</v>
      </c>
      <c r="N72" s="74"/>
      <c r="O72" s="74">
        <f t="shared" si="25"/>
        <v>2000</v>
      </c>
    </row>
    <row r="73" spans="1:15" ht="15" hidden="1">
      <c r="A73" s="17"/>
      <c r="B73" s="17"/>
      <c r="C73" s="18" t="s">
        <v>78</v>
      </c>
      <c r="D73" s="19" t="s">
        <v>79</v>
      </c>
      <c r="E73" s="54">
        <v>60</v>
      </c>
      <c r="F73" s="67"/>
      <c r="G73" s="72">
        <f t="shared" si="23"/>
        <v>60</v>
      </c>
      <c r="H73" s="74"/>
      <c r="I73" s="74">
        <f t="shared" si="24"/>
        <v>60</v>
      </c>
      <c r="J73" s="74"/>
      <c r="K73" s="74">
        <f t="shared" si="25"/>
        <v>60</v>
      </c>
      <c r="L73" s="74"/>
      <c r="M73" s="74">
        <f t="shared" si="25"/>
        <v>60</v>
      </c>
      <c r="N73" s="74"/>
      <c r="O73" s="74">
        <f t="shared" si="25"/>
        <v>60</v>
      </c>
    </row>
    <row r="74" spans="1:15" ht="15" hidden="1">
      <c r="A74" s="17"/>
      <c r="B74" s="17"/>
      <c r="C74" s="18" t="s">
        <v>80</v>
      </c>
      <c r="D74" s="19" t="s">
        <v>81</v>
      </c>
      <c r="E74" s="54">
        <v>300</v>
      </c>
      <c r="F74" s="67"/>
      <c r="G74" s="72">
        <f t="shared" si="23"/>
        <v>300</v>
      </c>
      <c r="H74" s="74"/>
      <c r="I74" s="74">
        <f t="shared" si="24"/>
        <v>300</v>
      </c>
      <c r="J74" s="74"/>
      <c r="K74" s="74">
        <f t="shared" si="25"/>
        <v>300</v>
      </c>
      <c r="L74" s="74"/>
      <c r="M74" s="74">
        <f t="shared" si="25"/>
        <v>300</v>
      </c>
      <c r="N74" s="74"/>
      <c r="O74" s="74">
        <f t="shared" si="25"/>
        <v>300</v>
      </c>
    </row>
    <row r="75" spans="1:15" ht="30" hidden="1">
      <c r="A75" s="17"/>
      <c r="B75" s="17"/>
      <c r="C75" s="18" t="s">
        <v>82</v>
      </c>
      <c r="D75" s="19" t="s">
        <v>83</v>
      </c>
      <c r="E75" s="54">
        <v>4000</v>
      </c>
      <c r="F75" s="67"/>
      <c r="G75" s="72">
        <f t="shared" si="23"/>
        <v>4000</v>
      </c>
      <c r="H75" s="74"/>
      <c r="I75" s="74">
        <f t="shared" si="24"/>
        <v>4000</v>
      </c>
      <c r="J75" s="74"/>
      <c r="K75" s="74">
        <f t="shared" si="25"/>
        <v>4000</v>
      </c>
      <c r="L75" s="74"/>
      <c r="M75" s="74">
        <f t="shared" si="25"/>
        <v>4000</v>
      </c>
      <c r="N75" s="74"/>
      <c r="O75" s="74">
        <f t="shared" si="25"/>
        <v>4000</v>
      </c>
    </row>
    <row r="76" spans="1:15" ht="30" hidden="1">
      <c r="A76" s="17"/>
      <c r="B76" s="17"/>
      <c r="C76" s="18" t="s">
        <v>71</v>
      </c>
      <c r="D76" s="19" t="s">
        <v>72</v>
      </c>
      <c r="E76" s="54">
        <v>25000</v>
      </c>
      <c r="F76" s="67"/>
      <c r="G76" s="72">
        <f t="shared" si="23"/>
        <v>25000</v>
      </c>
      <c r="H76" s="74"/>
      <c r="I76" s="74">
        <f t="shared" si="24"/>
        <v>25000</v>
      </c>
      <c r="J76" s="74"/>
      <c r="K76" s="74">
        <f t="shared" si="25"/>
        <v>25000</v>
      </c>
      <c r="L76" s="74"/>
      <c r="M76" s="74">
        <f t="shared" si="25"/>
        <v>25000</v>
      </c>
      <c r="N76" s="74"/>
      <c r="O76" s="74">
        <f t="shared" si="25"/>
        <v>25000</v>
      </c>
    </row>
    <row r="77" spans="1:15" ht="15" hidden="1">
      <c r="A77" s="17"/>
      <c r="B77" s="17"/>
      <c r="C77" s="18" t="s">
        <v>73</v>
      </c>
      <c r="D77" s="19"/>
      <c r="E77" s="54"/>
      <c r="F77" s="67"/>
      <c r="G77" s="72"/>
      <c r="H77" s="74"/>
      <c r="I77" s="74"/>
      <c r="J77" s="74">
        <v>100</v>
      </c>
      <c r="K77" s="74">
        <f t="shared" si="25"/>
        <v>100</v>
      </c>
      <c r="L77" s="74"/>
      <c r="M77" s="74">
        <f t="shared" si="25"/>
        <v>100</v>
      </c>
      <c r="N77" s="74"/>
      <c r="O77" s="74">
        <f t="shared" si="25"/>
        <v>100</v>
      </c>
    </row>
    <row r="78" spans="1:15" ht="15" hidden="1">
      <c r="A78" s="17"/>
      <c r="B78" s="17"/>
      <c r="C78" s="18" t="s">
        <v>20</v>
      </c>
      <c r="D78" s="19" t="s">
        <v>21</v>
      </c>
      <c r="E78" s="54">
        <v>1600</v>
      </c>
      <c r="F78" s="67"/>
      <c r="G78" s="72">
        <f t="shared" si="23"/>
        <v>1600</v>
      </c>
      <c r="H78" s="74"/>
      <c r="I78" s="74">
        <f t="shared" si="24"/>
        <v>1600</v>
      </c>
      <c r="J78" s="74"/>
      <c r="K78" s="74">
        <f t="shared" si="25"/>
        <v>1600</v>
      </c>
      <c r="L78" s="74"/>
      <c r="M78" s="74">
        <f t="shared" si="25"/>
        <v>1600</v>
      </c>
      <c r="N78" s="74"/>
      <c r="O78" s="74">
        <f t="shared" si="25"/>
        <v>1600</v>
      </c>
    </row>
    <row r="79" spans="1:15" ht="30" hidden="1">
      <c r="A79" s="17"/>
      <c r="B79" s="17"/>
      <c r="C79" s="18" t="s">
        <v>60</v>
      </c>
      <c r="D79" s="19" t="s">
        <v>61</v>
      </c>
      <c r="E79" s="54">
        <v>2500</v>
      </c>
      <c r="F79" s="67"/>
      <c r="G79" s="72">
        <f t="shared" si="23"/>
        <v>2500</v>
      </c>
      <c r="H79" s="74"/>
      <c r="I79" s="74">
        <f t="shared" si="24"/>
        <v>2500</v>
      </c>
      <c r="J79" s="74"/>
      <c r="K79" s="74">
        <f t="shared" si="25"/>
        <v>2500</v>
      </c>
      <c r="L79" s="74"/>
      <c r="M79" s="74">
        <f t="shared" si="25"/>
        <v>2500</v>
      </c>
      <c r="N79" s="74"/>
      <c r="O79" s="74">
        <f t="shared" si="25"/>
        <v>2500</v>
      </c>
    </row>
    <row r="80" spans="1:15" ht="60" hidden="1">
      <c r="A80" s="17"/>
      <c r="B80" s="21">
        <v>75618</v>
      </c>
      <c r="C80" s="18"/>
      <c r="D80" s="19" t="s">
        <v>84</v>
      </c>
      <c r="E80" s="54">
        <f>SUM(E81:E83)</f>
        <v>95400</v>
      </c>
      <c r="F80" s="54">
        <f aca="true" t="shared" si="26" ref="F80:N80">SUM(F81:F83)</f>
        <v>0</v>
      </c>
      <c r="G80" s="54">
        <f t="shared" si="26"/>
        <v>95400</v>
      </c>
      <c r="H80" s="54">
        <f t="shared" si="26"/>
        <v>0</v>
      </c>
      <c r="I80" s="54">
        <f t="shared" si="26"/>
        <v>95400</v>
      </c>
      <c r="J80" s="54">
        <f t="shared" si="26"/>
        <v>0</v>
      </c>
      <c r="K80" s="54">
        <f t="shared" si="26"/>
        <v>95400</v>
      </c>
      <c r="L80" s="54">
        <f t="shared" si="26"/>
        <v>0</v>
      </c>
      <c r="M80" s="54">
        <f>SUM(M81:M83)</f>
        <v>95400</v>
      </c>
      <c r="N80" s="54">
        <f t="shared" si="26"/>
        <v>0</v>
      </c>
      <c r="O80" s="54">
        <f>SUM(O81:O83)</f>
        <v>95400</v>
      </c>
    </row>
    <row r="81" spans="1:15" ht="15" hidden="1">
      <c r="A81" s="17"/>
      <c r="B81" s="17"/>
      <c r="C81" s="18" t="s">
        <v>85</v>
      </c>
      <c r="D81" s="19" t="s">
        <v>86</v>
      </c>
      <c r="E81" s="54">
        <v>8200</v>
      </c>
      <c r="F81" s="67"/>
      <c r="G81" s="72">
        <f>E81+F81</f>
        <v>8200</v>
      </c>
      <c r="H81" s="74"/>
      <c r="I81" s="74">
        <f>G81+H81</f>
        <v>8200</v>
      </c>
      <c r="J81" s="74"/>
      <c r="K81" s="74">
        <f>I81+J81</f>
        <v>8200</v>
      </c>
      <c r="L81" s="74"/>
      <c r="M81" s="74">
        <f>K81+L81</f>
        <v>8200</v>
      </c>
      <c r="N81" s="74"/>
      <c r="O81" s="74">
        <f>M81+N81</f>
        <v>8200</v>
      </c>
    </row>
    <row r="82" spans="1:15" ht="30" hidden="1">
      <c r="A82" s="17"/>
      <c r="B82" s="17"/>
      <c r="C82" s="18" t="s">
        <v>87</v>
      </c>
      <c r="D82" s="19" t="s">
        <v>88</v>
      </c>
      <c r="E82" s="54">
        <v>84200</v>
      </c>
      <c r="F82" s="67"/>
      <c r="G82" s="72">
        <f>E82+F82</f>
        <v>84200</v>
      </c>
      <c r="H82" s="74"/>
      <c r="I82" s="74">
        <f>G82+H82</f>
        <v>84200</v>
      </c>
      <c r="J82" s="74"/>
      <c r="K82" s="74">
        <f>I82+J82</f>
        <v>84200</v>
      </c>
      <c r="L82" s="74"/>
      <c r="M82" s="74">
        <f>K82+L82</f>
        <v>84200</v>
      </c>
      <c r="N82" s="74"/>
      <c r="O82" s="74">
        <f>M82+N82</f>
        <v>84200</v>
      </c>
    </row>
    <row r="83" spans="1:15" ht="60" hidden="1">
      <c r="A83" s="17"/>
      <c r="B83" s="17"/>
      <c r="C83" s="18" t="s">
        <v>89</v>
      </c>
      <c r="D83" s="19" t="s">
        <v>90</v>
      </c>
      <c r="E83" s="54">
        <v>3000</v>
      </c>
      <c r="F83" s="67"/>
      <c r="G83" s="72">
        <f>E83+F83</f>
        <v>3000</v>
      </c>
      <c r="H83" s="74"/>
      <c r="I83" s="74">
        <f>G83+H83</f>
        <v>3000</v>
      </c>
      <c r="J83" s="74"/>
      <c r="K83" s="74">
        <f>I83+J83</f>
        <v>3000</v>
      </c>
      <c r="L83" s="74"/>
      <c r="M83" s="74">
        <f>K83+L83</f>
        <v>3000</v>
      </c>
      <c r="N83" s="74"/>
      <c r="O83" s="74">
        <f>M83+N83</f>
        <v>3000</v>
      </c>
    </row>
    <row r="84" spans="1:15" ht="45" hidden="1">
      <c r="A84" s="17"/>
      <c r="B84" s="21">
        <v>75621</v>
      </c>
      <c r="C84" s="18"/>
      <c r="D84" s="19" t="s">
        <v>91</v>
      </c>
      <c r="E84" s="54">
        <f>SUM(E85:E86)</f>
        <v>1882478</v>
      </c>
      <c r="F84" s="54">
        <f aca="true" t="shared" si="27" ref="F84:N84">SUM(F85:F86)</f>
        <v>20430</v>
      </c>
      <c r="G84" s="54">
        <f t="shared" si="27"/>
        <v>1902908</v>
      </c>
      <c r="H84" s="54">
        <f t="shared" si="27"/>
        <v>0</v>
      </c>
      <c r="I84" s="54">
        <f t="shared" si="27"/>
        <v>1902908</v>
      </c>
      <c r="J84" s="54">
        <f t="shared" si="27"/>
        <v>0</v>
      </c>
      <c r="K84" s="54">
        <f t="shared" si="27"/>
        <v>1902908</v>
      </c>
      <c r="L84" s="54">
        <f t="shared" si="27"/>
        <v>0</v>
      </c>
      <c r="M84" s="54">
        <f>SUM(M85:M86)</f>
        <v>1902908</v>
      </c>
      <c r="N84" s="54">
        <f t="shared" si="27"/>
        <v>0</v>
      </c>
      <c r="O84" s="54">
        <f>SUM(O85:O86)</f>
        <v>1902908</v>
      </c>
    </row>
    <row r="85" spans="1:15" ht="30" hidden="1">
      <c r="A85" s="17"/>
      <c r="B85" s="21"/>
      <c r="C85" s="18" t="s">
        <v>92</v>
      </c>
      <c r="D85" s="19" t="s">
        <v>93</v>
      </c>
      <c r="E85" s="54">
        <v>1881478</v>
      </c>
      <c r="F85" s="69">
        <v>20430</v>
      </c>
      <c r="G85" s="72">
        <f>E85+F85</f>
        <v>1901908</v>
      </c>
      <c r="H85" s="101"/>
      <c r="I85" s="74">
        <f>G85+H85</f>
        <v>1901908</v>
      </c>
      <c r="J85" s="74"/>
      <c r="K85" s="74">
        <f>I85+J85</f>
        <v>1901908</v>
      </c>
      <c r="L85" s="74"/>
      <c r="M85" s="74">
        <f>K85+L85</f>
        <v>1901908</v>
      </c>
      <c r="N85" s="74"/>
      <c r="O85" s="74">
        <f>M85+N85</f>
        <v>1901908</v>
      </c>
    </row>
    <row r="86" spans="1:15" ht="30" hidden="1">
      <c r="A86" s="17"/>
      <c r="B86" s="21"/>
      <c r="C86" s="18" t="s">
        <v>94</v>
      </c>
      <c r="D86" s="19" t="s">
        <v>95</v>
      </c>
      <c r="E86" s="54">
        <v>1000</v>
      </c>
      <c r="F86" s="67"/>
      <c r="G86" s="72">
        <f>E86+F86</f>
        <v>1000</v>
      </c>
      <c r="H86" s="101"/>
      <c r="I86" s="74">
        <f>G86+H86</f>
        <v>1000</v>
      </c>
      <c r="J86" s="74"/>
      <c r="K86" s="74">
        <f>I86+J86</f>
        <v>1000</v>
      </c>
      <c r="L86" s="74"/>
      <c r="M86" s="74">
        <f>K86+L86</f>
        <v>1000</v>
      </c>
      <c r="N86" s="74"/>
      <c r="O86" s="74">
        <f>M86+N86</f>
        <v>1000</v>
      </c>
    </row>
    <row r="87" spans="1:15" ht="14.25" hidden="1">
      <c r="A87" s="14">
        <v>758</v>
      </c>
      <c r="B87" s="20"/>
      <c r="C87" s="15"/>
      <c r="D87" s="16" t="s">
        <v>96</v>
      </c>
      <c r="E87" s="55">
        <f>E88+E90+E92+E96</f>
        <v>6057403</v>
      </c>
      <c r="F87" s="55">
        <f aca="true" t="shared" si="28" ref="F87:N87">F88+F90+F92+F96</f>
        <v>-1844309</v>
      </c>
      <c r="G87" s="55">
        <f t="shared" si="28"/>
        <v>4213094</v>
      </c>
      <c r="H87" s="55">
        <f t="shared" si="28"/>
        <v>0</v>
      </c>
      <c r="I87" s="55">
        <f t="shared" si="28"/>
        <v>4213094</v>
      </c>
      <c r="J87" s="55">
        <f t="shared" si="28"/>
        <v>6700</v>
      </c>
      <c r="K87" s="55">
        <f t="shared" si="28"/>
        <v>4219794</v>
      </c>
      <c r="L87" s="55">
        <f t="shared" si="28"/>
        <v>0</v>
      </c>
      <c r="M87" s="55">
        <f>M88+M90+M92+M96</f>
        <v>4219794</v>
      </c>
      <c r="N87" s="55">
        <f t="shared" si="28"/>
        <v>0</v>
      </c>
      <c r="O87" s="55">
        <f>O88+O90+O92+O96</f>
        <v>4219794</v>
      </c>
    </row>
    <row r="88" spans="1:15" ht="45" hidden="1">
      <c r="A88" s="17"/>
      <c r="B88" s="21">
        <v>75801</v>
      </c>
      <c r="C88" s="18"/>
      <c r="D88" s="19" t="s">
        <v>97</v>
      </c>
      <c r="E88" s="54">
        <f>E89</f>
        <v>5258677</v>
      </c>
      <c r="F88" s="54">
        <f aca="true" t="shared" si="29" ref="F88:O88">F89</f>
        <v>-1844309</v>
      </c>
      <c r="G88" s="54">
        <f t="shared" si="29"/>
        <v>3414368</v>
      </c>
      <c r="H88" s="54">
        <f t="shared" si="29"/>
        <v>0</v>
      </c>
      <c r="I88" s="54">
        <f t="shared" si="29"/>
        <v>3414368</v>
      </c>
      <c r="J88" s="54">
        <f t="shared" si="29"/>
        <v>0</v>
      </c>
      <c r="K88" s="54">
        <f t="shared" si="29"/>
        <v>3414368</v>
      </c>
      <c r="L88" s="54">
        <f t="shared" si="29"/>
        <v>0</v>
      </c>
      <c r="M88" s="54">
        <f t="shared" si="29"/>
        <v>3414368</v>
      </c>
      <c r="N88" s="54">
        <f t="shared" si="29"/>
        <v>0</v>
      </c>
      <c r="O88" s="54">
        <f t="shared" si="29"/>
        <v>3414368</v>
      </c>
    </row>
    <row r="89" spans="1:15" ht="30" hidden="1">
      <c r="A89" s="17"/>
      <c r="B89" s="21"/>
      <c r="C89" s="18" t="s">
        <v>98</v>
      </c>
      <c r="D89" s="19" t="s">
        <v>99</v>
      </c>
      <c r="E89" s="54">
        <v>5258677</v>
      </c>
      <c r="F89" s="53">
        <v>-1844309</v>
      </c>
      <c r="G89" s="72">
        <f>E89+F89</f>
        <v>3414368</v>
      </c>
      <c r="H89" s="74"/>
      <c r="I89" s="74">
        <f>G89+H89</f>
        <v>3414368</v>
      </c>
      <c r="J89" s="74"/>
      <c r="K89" s="74">
        <f>I89+J89</f>
        <v>3414368</v>
      </c>
      <c r="L89" s="74"/>
      <c r="M89" s="74">
        <f>K89+L89</f>
        <v>3414368</v>
      </c>
      <c r="N89" s="74"/>
      <c r="O89" s="74">
        <f>M89+N89</f>
        <v>3414368</v>
      </c>
    </row>
    <row r="90" spans="1:15" ht="30" hidden="1">
      <c r="A90" s="17"/>
      <c r="B90" s="21">
        <v>75807</v>
      </c>
      <c r="C90" s="18"/>
      <c r="D90" s="19" t="s">
        <v>100</v>
      </c>
      <c r="E90" s="54">
        <f>E91</f>
        <v>758162</v>
      </c>
      <c r="F90" s="54">
        <f aca="true" t="shared" si="30" ref="F90:O90">F91</f>
        <v>0</v>
      </c>
      <c r="G90" s="54">
        <f t="shared" si="30"/>
        <v>758162</v>
      </c>
      <c r="H90" s="54">
        <f t="shared" si="30"/>
        <v>0</v>
      </c>
      <c r="I90" s="54">
        <f t="shared" si="30"/>
        <v>758162</v>
      </c>
      <c r="J90" s="54">
        <f t="shared" si="30"/>
        <v>0</v>
      </c>
      <c r="K90" s="54">
        <f t="shared" si="30"/>
        <v>758162</v>
      </c>
      <c r="L90" s="54">
        <f t="shared" si="30"/>
        <v>0</v>
      </c>
      <c r="M90" s="54">
        <f t="shared" si="30"/>
        <v>758162</v>
      </c>
      <c r="N90" s="54">
        <f t="shared" si="30"/>
        <v>0</v>
      </c>
      <c r="O90" s="54">
        <f t="shared" si="30"/>
        <v>758162</v>
      </c>
    </row>
    <row r="91" spans="1:15" ht="30" hidden="1">
      <c r="A91" s="17"/>
      <c r="B91" s="17"/>
      <c r="C91" s="18" t="s">
        <v>98</v>
      </c>
      <c r="D91" s="19" t="s">
        <v>99</v>
      </c>
      <c r="E91" s="54">
        <v>758162</v>
      </c>
      <c r="F91" s="67"/>
      <c r="G91" s="72">
        <f>E91+F91</f>
        <v>758162</v>
      </c>
      <c r="H91" s="74"/>
      <c r="I91" s="74">
        <f>G91+H91</f>
        <v>758162</v>
      </c>
      <c r="J91" s="74"/>
      <c r="K91" s="74">
        <f>I91+J91</f>
        <v>758162</v>
      </c>
      <c r="L91" s="74"/>
      <c r="M91" s="74">
        <f>K91+L91</f>
        <v>758162</v>
      </c>
      <c r="N91" s="74"/>
      <c r="O91" s="74">
        <f>M91+N91</f>
        <v>758162</v>
      </c>
    </row>
    <row r="92" spans="1:15" ht="15" hidden="1">
      <c r="A92" s="17"/>
      <c r="B92" s="17">
        <v>75814</v>
      </c>
      <c r="C92" s="18"/>
      <c r="D92" s="19" t="s">
        <v>101</v>
      </c>
      <c r="E92" s="54">
        <f>E94+E95</f>
        <v>20100</v>
      </c>
      <c r="F92" s="54">
        <f>F94+F95</f>
        <v>0</v>
      </c>
      <c r="G92" s="54">
        <f>G94+G95</f>
        <v>20100</v>
      </c>
      <c r="H92" s="54">
        <f>H94+H95</f>
        <v>0</v>
      </c>
      <c r="I92" s="54">
        <f>I94+I95</f>
        <v>20100</v>
      </c>
      <c r="J92" s="54">
        <f aca="true" t="shared" si="31" ref="J92:O92">SUM(J93:J95)</f>
        <v>6700</v>
      </c>
      <c r="K92" s="54">
        <f t="shared" si="31"/>
        <v>26800</v>
      </c>
      <c r="L92" s="54">
        <f t="shared" si="31"/>
        <v>0</v>
      </c>
      <c r="M92" s="54">
        <f t="shared" si="31"/>
        <v>26800</v>
      </c>
      <c r="N92" s="54">
        <f t="shared" si="31"/>
        <v>0</v>
      </c>
      <c r="O92" s="54">
        <f t="shared" si="31"/>
        <v>26800</v>
      </c>
    </row>
    <row r="93" spans="1:15" ht="45" hidden="1">
      <c r="A93" s="17"/>
      <c r="B93" s="17"/>
      <c r="C93" s="18" t="s">
        <v>251</v>
      </c>
      <c r="D93" s="19" t="s">
        <v>252</v>
      </c>
      <c r="E93" s="54"/>
      <c r="F93" s="54"/>
      <c r="G93" s="54"/>
      <c r="H93" s="54"/>
      <c r="I93" s="54"/>
      <c r="J93" s="54">
        <v>1300</v>
      </c>
      <c r="K93" s="54">
        <f>I93+J93</f>
        <v>1300</v>
      </c>
      <c r="L93" s="54"/>
      <c r="M93" s="54">
        <f>K93+L93</f>
        <v>1300</v>
      </c>
      <c r="N93" s="54"/>
      <c r="O93" s="54">
        <f>M93+N93</f>
        <v>1300</v>
      </c>
    </row>
    <row r="94" spans="1:15" ht="15" hidden="1">
      <c r="A94" s="17"/>
      <c r="B94" s="17"/>
      <c r="C94" s="18" t="s">
        <v>37</v>
      </c>
      <c r="D94" s="19" t="s">
        <v>38</v>
      </c>
      <c r="E94" s="54">
        <v>20000</v>
      </c>
      <c r="F94" s="67"/>
      <c r="G94" s="72">
        <f>E94+F94</f>
        <v>20000</v>
      </c>
      <c r="H94" s="101"/>
      <c r="I94" s="74">
        <f>G94+H94</f>
        <v>20000</v>
      </c>
      <c r="J94" s="74"/>
      <c r="K94" s="54">
        <f>I94+J94</f>
        <v>20000</v>
      </c>
      <c r="L94" s="74"/>
      <c r="M94" s="54">
        <f>K94+L94</f>
        <v>20000</v>
      </c>
      <c r="N94" s="74"/>
      <c r="O94" s="54">
        <f>M94+N94</f>
        <v>20000</v>
      </c>
    </row>
    <row r="95" spans="1:15" ht="15" hidden="1">
      <c r="A95" s="17"/>
      <c r="B95" s="17"/>
      <c r="C95" s="18" t="s">
        <v>22</v>
      </c>
      <c r="D95" s="19" t="s">
        <v>102</v>
      </c>
      <c r="E95" s="54">
        <v>100</v>
      </c>
      <c r="F95" s="67"/>
      <c r="G95" s="72">
        <f>E95+F95</f>
        <v>100</v>
      </c>
      <c r="H95" s="101"/>
      <c r="I95" s="74">
        <f>G95+H95</f>
        <v>100</v>
      </c>
      <c r="J95" s="74">
        <v>5400</v>
      </c>
      <c r="K95" s="54">
        <f>I95+J95</f>
        <v>5500</v>
      </c>
      <c r="L95" s="74"/>
      <c r="M95" s="54">
        <f>K95+L95</f>
        <v>5500</v>
      </c>
      <c r="N95" s="74"/>
      <c r="O95" s="54">
        <f>M95+N95</f>
        <v>5500</v>
      </c>
    </row>
    <row r="96" spans="1:15" ht="30" hidden="1">
      <c r="A96" s="17"/>
      <c r="B96" s="21">
        <v>75831</v>
      </c>
      <c r="C96" s="18"/>
      <c r="D96" s="19" t="s">
        <v>103</v>
      </c>
      <c r="E96" s="54">
        <f>E97</f>
        <v>20464</v>
      </c>
      <c r="F96" s="54">
        <f aca="true" t="shared" si="32" ref="F96:O96">F97</f>
        <v>0</v>
      </c>
      <c r="G96" s="54">
        <f t="shared" si="32"/>
        <v>20464</v>
      </c>
      <c r="H96" s="54">
        <f t="shared" si="32"/>
        <v>0</v>
      </c>
      <c r="I96" s="54">
        <f t="shared" si="32"/>
        <v>20464</v>
      </c>
      <c r="J96" s="54">
        <f t="shared" si="32"/>
        <v>0</v>
      </c>
      <c r="K96" s="54">
        <f t="shared" si="32"/>
        <v>20464</v>
      </c>
      <c r="L96" s="54">
        <f t="shared" si="32"/>
        <v>0</v>
      </c>
      <c r="M96" s="54">
        <f t="shared" si="32"/>
        <v>20464</v>
      </c>
      <c r="N96" s="54">
        <f t="shared" si="32"/>
        <v>0</v>
      </c>
      <c r="O96" s="54">
        <f t="shared" si="32"/>
        <v>20464</v>
      </c>
    </row>
    <row r="97" spans="1:15" ht="30" hidden="1">
      <c r="A97" s="17"/>
      <c r="B97" s="17"/>
      <c r="C97" s="18" t="s">
        <v>98</v>
      </c>
      <c r="D97" s="19" t="s">
        <v>99</v>
      </c>
      <c r="E97" s="54">
        <v>20464</v>
      </c>
      <c r="F97" s="67"/>
      <c r="G97" s="72">
        <f>E97+F97</f>
        <v>20464</v>
      </c>
      <c r="H97" s="74"/>
      <c r="I97" s="74">
        <f>G97+H97</f>
        <v>20464</v>
      </c>
      <c r="J97" s="74"/>
      <c r="K97" s="74">
        <f>I97+J97</f>
        <v>20464</v>
      </c>
      <c r="L97" s="74"/>
      <c r="M97" s="74">
        <f>K97+L97</f>
        <v>20464</v>
      </c>
      <c r="N97" s="74"/>
      <c r="O97" s="74">
        <f>M97+N97</f>
        <v>20464</v>
      </c>
    </row>
    <row r="98" spans="1:15" ht="14.25">
      <c r="A98" s="14">
        <v>801</v>
      </c>
      <c r="B98" s="14"/>
      <c r="C98" s="15"/>
      <c r="D98" s="16" t="s">
        <v>104</v>
      </c>
      <c r="E98" s="55">
        <f>E99+E105+E110</f>
        <v>173323</v>
      </c>
      <c r="F98" s="55">
        <f aca="true" t="shared" si="33" ref="F98:N98">F99+F105+F110</f>
        <v>18000</v>
      </c>
      <c r="G98" s="55">
        <f t="shared" si="33"/>
        <v>191323</v>
      </c>
      <c r="H98" s="55">
        <f t="shared" si="33"/>
        <v>0</v>
      </c>
      <c r="I98" s="55">
        <f t="shared" si="33"/>
        <v>191323</v>
      </c>
      <c r="J98" s="55">
        <f t="shared" si="33"/>
        <v>1524</v>
      </c>
      <c r="K98" s="55">
        <f t="shared" si="33"/>
        <v>192847</v>
      </c>
      <c r="L98" s="55">
        <f t="shared" si="33"/>
        <v>0</v>
      </c>
      <c r="M98" s="55">
        <f>M99+M105+M110</f>
        <v>192847</v>
      </c>
      <c r="N98" s="55">
        <f t="shared" si="33"/>
        <v>406</v>
      </c>
      <c r="O98" s="55">
        <f>O99+O105+O110</f>
        <v>193253</v>
      </c>
    </row>
    <row r="99" spans="1:15" ht="15">
      <c r="A99" s="17"/>
      <c r="B99" s="17">
        <v>80101</v>
      </c>
      <c r="C99" s="18"/>
      <c r="D99" s="19" t="s">
        <v>105</v>
      </c>
      <c r="E99" s="54">
        <f>SUM(E100:E104)</f>
        <v>12173</v>
      </c>
      <c r="F99" s="54">
        <f aca="true" t="shared" si="34" ref="F99:N99">SUM(F100:F104)</f>
        <v>0</v>
      </c>
      <c r="G99" s="54">
        <f t="shared" si="34"/>
        <v>12173</v>
      </c>
      <c r="H99" s="54">
        <f t="shared" si="34"/>
        <v>0</v>
      </c>
      <c r="I99" s="54">
        <f t="shared" si="34"/>
        <v>12173</v>
      </c>
      <c r="J99" s="54">
        <f t="shared" si="34"/>
        <v>1524</v>
      </c>
      <c r="K99" s="54">
        <f t="shared" si="34"/>
        <v>13697</v>
      </c>
      <c r="L99" s="54">
        <f t="shared" si="34"/>
        <v>0</v>
      </c>
      <c r="M99" s="54">
        <f>SUM(M100:M104)</f>
        <v>13697</v>
      </c>
      <c r="N99" s="54">
        <f t="shared" si="34"/>
        <v>406</v>
      </c>
      <c r="O99" s="54">
        <f>SUM(O100:O104)</f>
        <v>14103</v>
      </c>
    </row>
    <row r="100" spans="1:15" ht="15" hidden="1">
      <c r="A100" s="17"/>
      <c r="B100" s="17"/>
      <c r="C100" s="18" t="s">
        <v>46</v>
      </c>
      <c r="D100" s="19" t="s">
        <v>47</v>
      </c>
      <c r="E100" s="54">
        <v>3553</v>
      </c>
      <c r="F100" s="67"/>
      <c r="G100" s="67">
        <f>E100+F100</f>
        <v>3553</v>
      </c>
      <c r="H100" s="65"/>
      <c r="I100" s="65">
        <f>G100+H100</f>
        <v>3553</v>
      </c>
      <c r="J100" s="65"/>
      <c r="K100" s="74">
        <f>I100+J100</f>
        <v>3553</v>
      </c>
      <c r="L100" s="74"/>
      <c r="M100" s="74">
        <f>K100+L100</f>
        <v>3553</v>
      </c>
      <c r="N100" s="74"/>
      <c r="O100" s="74">
        <f>M100+N100</f>
        <v>3553</v>
      </c>
    </row>
    <row r="101" spans="1:15" ht="15" hidden="1">
      <c r="A101" s="17"/>
      <c r="B101" s="17"/>
      <c r="C101" s="18" t="s">
        <v>37</v>
      </c>
      <c r="D101" s="19" t="s">
        <v>38</v>
      </c>
      <c r="E101" s="54">
        <v>7045</v>
      </c>
      <c r="F101" s="67"/>
      <c r="G101" s="67">
        <f>E101+F101</f>
        <v>7045</v>
      </c>
      <c r="H101" s="74"/>
      <c r="I101" s="65">
        <f>G101+H101</f>
        <v>7045</v>
      </c>
      <c r="J101" s="74"/>
      <c r="K101" s="74">
        <f>I101+J101</f>
        <v>7045</v>
      </c>
      <c r="L101" s="74"/>
      <c r="M101" s="74">
        <f>K101+L101</f>
        <v>7045</v>
      </c>
      <c r="N101" s="74"/>
      <c r="O101" s="74">
        <f>M101+N101</f>
        <v>7045</v>
      </c>
    </row>
    <row r="102" spans="1:15" ht="15" hidden="1">
      <c r="A102" s="17"/>
      <c r="B102" s="17"/>
      <c r="C102" s="18" t="s">
        <v>22</v>
      </c>
      <c r="D102" s="19" t="s">
        <v>102</v>
      </c>
      <c r="E102" s="54">
        <v>1575</v>
      </c>
      <c r="F102" s="67"/>
      <c r="G102" s="67">
        <f>E102+F102</f>
        <v>1575</v>
      </c>
      <c r="H102" s="74"/>
      <c r="I102" s="65">
        <f>G102+H102</f>
        <v>1575</v>
      </c>
      <c r="J102" s="74"/>
      <c r="K102" s="74">
        <f>I102+J102</f>
        <v>1575</v>
      </c>
      <c r="L102" s="74"/>
      <c r="M102" s="74">
        <f>K102+L102</f>
        <v>1575</v>
      </c>
      <c r="N102" s="74"/>
      <c r="O102" s="74">
        <f>M102+N102</f>
        <v>1575</v>
      </c>
    </row>
    <row r="103" spans="1:15" ht="60">
      <c r="A103" s="17"/>
      <c r="B103" s="17"/>
      <c r="C103" s="18" t="s">
        <v>106</v>
      </c>
      <c r="D103" s="19" t="s">
        <v>107</v>
      </c>
      <c r="E103" s="54">
        <v>0</v>
      </c>
      <c r="F103" s="67"/>
      <c r="G103" s="70"/>
      <c r="H103" s="74"/>
      <c r="I103" s="13"/>
      <c r="J103" s="74">
        <v>1524</v>
      </c>
      <c r="K103" s="74">
        <f>I103+J103</f>
        <v>1524</v>
      </c>
      <c r="L103" s="74"/>
      <c r="M103" s="74">
        <f>K103+L103</f>
        <v>1524</v>
      </c>
      <c r="N103" s="74">
        <v>406</v>
      </c>
      <c r="O103" s="74">
        <f>M103+N103</f>
        <v>1930</v>
      </c>
    </row>
    <row r="104" spans="1:15" ht="75" hidden="1">
      <c r="A104" s="17"/>
      <c r="B104" s="17"/>
      <c r="C104" s="18" t="s">
        <v>108</v>
      </c>
      <c r="D104" s="19" t="s">
        <v>109</v>
      </c>
      <c r="E104" s="54">
        <v>0</v>
      </c>
      <c r="F104" s="67"/>
      <c r="G104" s="71"/>
      <c r="H104" s="101"/>
      <c r="I104" s="13"/>
      <c r="J104" s="74"/>
      <c r="K104" s="13"/>
      <c r="L104" s="74"/>
      <c r="M104" s="13"/>
      <c r="N104" s="74"/>
      <c r="O104" s="13"/>
    </row>
    <row r="105" spans="1:15" ht="15" hidden="1">
      <c r="A105" s="17"/>
      <c r="B105" s="17">
        <v>80104</v>
      </c>
      <c r="C105" s="18"/>
      <c r="D105" s="19" t="s">
        <v>110</v>
      </c>
      <c r="E105" s="54">
        <f>SUM(E106:E108)</f>
        <v>161150</v>
      </c>
      <c r="F105" s="54">
        <f>SUM(F106:F109)</f>
        <v>18000</v>
      </c>
      <c r="G105" s="54">
        <f>SUM(G106:G109)</f>
        <v>179150</v>
      </c>
      <c r="H105" s="54">
        <f aca="true" t="shared" si="35" ref="H105:N105">SUM(H106:H109)</f>
        <v>0</v>
      </c>
      <c r="I105" s="54">
        <f t="shared" si="35"/>
        <v>179150</v>
      </c>
      <c r="J105" s="54">
        <f t="shared" si="35"/>
        <v>0</v>
      </c>
      <c r="K105" s="54">
        <f t="shared" si="35"/>
        <v>179150</v>
      </c>
      <c r="L105" s="54">
        <f t="shared" si="35"/>
        <v>0</v>
      </c>
      <c r="M105" s="54">
        <f>SUM(M106:M109)</f>
        <v>179150</v>
      </c>
      <c r="N105" s="54">
        <f t="shared" si="35"/>
        <v>0</v>
      </c>
      <c r="O105" s="54">
        <f>SUM(O106:O109)</f>
        <v>179150</v>
      </c>
    </row>
    <row r="106" spans="1:15" ht="15" hidden="1">
      <c r="A106" s="17"/>
      <c r="B106" s="17"/>
      <c r="C106" s="18" t="s">
        <v>46</v>
      </c>
      <c r="D106" s="19" t="s">
        <v>47</v>
      </c>
      <c r="E106" s="54">
        <v>158100</v>
      </c>
      <c r="F106" s="67"/>
      <c r="G106" s="72">
        <f>E106+F106</f>
        <v>158100</v>
      </c>
      <c r="H106" s="74"/>
      <c r="I106" s="74">
        <f>G106+H106</f>
        <v>158100</v>
      </c>
      <c r="J106" s="74"/>
      <c r="K106" s="74">
        <f>I106+J106</f>
        <v>158100</v>
      </c>
      <c r="L106" s="74"/>
      <c r="M106" s="74">
        <f>K106+L106</f>
        <v>158100</v>
      </c>
      <c r="N106" s="74"/>
      <c r="O106" s="74">
        <f>M106+N106</f>
        <v>158100</v>
      </c>
    </row>
    <row r="107" spans="1:15" ht="15" hidden="1">
      <c r="A107" s="17"/>
      <c r="B107" s="17"/>
      <c r="C107" s="18" t="s">
        <v>37</v>
      </c>
      <c r="D107" s="19" t="s">
        <v>38</v>
      </c>
      <c r="E107" s="54">
        <v>2900</v>
      </c>
      <c r="F107" s="67"/>
      <c r="G107" s="72">
        <f>E107+F107</f>
        <v>2900</v>
      </c>
      <c r="H107" s="74"/>
      <c r="I107" s="74">
        <f>G107+H107</f>
        <v>2900</v>
      </c>
      <c r="J107" s="74"/>
      <c r="K107" s="74">
        <f>I107+J107</f>
        <v>2900</v>
      </c>
      <c r="L107" s="74"/>
      <c r="M107" s="74">
        <f>K107+L107</f>
        <v>2900</v>
      </c>
      <c r="N107" s="74"/>
      <c r="O107" s="74">
        <f>M107+N107</f>
        <v>2900</v>
      </c>
    </row>
    <row r="108" spans="1:15" ht="15" hidden="1">
      <c r="A108" s="17"/>
      <c r="B108" s="17"/>
      <c r="C108" s="18" t="s">
        <v>22</v>
      </c>
      <c r="D108" s="19" t="s">
        <v>102</v>
      </c>
      <c r="E108" s="54">
        <v>150</v>
      </c>
      <c r="F108" s="67"/>
      <c r="G108" s="72">
        <f>E108+F108</f>
        <v>150</v>
      </c>
      <c r="H108" s="74"/>
      <c r="I108" s="74">
        <f>G108+H108</f>
        <v>150</v>
      </c>
      <c r="J108" s="74"/>
      <c r="K108" s="74">
        <f>I108+J108</f>
        <v>150</v>
      </c>
      <c r="L108" s="74"/>
      <c r="M108" s="74">
        <f>K108+L108</f>
        <v>150</v>
      </c>
      <c r="N108" s="74"/>
      <c r="O108" s="74">
        <f>M108+N108</f>
        <v>150</v>
      </c>
    </row>
    <row r="109" spans="1:15" ht="75" hidden="1">
      <c r="A109" s="17"/>
      <c r="B109" s="17"/>
      <c r="C109" s="18" t="s">
        <v>240</v>
      </c>
      <c r="D109" s="19" t="s">
        <v>241</v>
      </c>
      <c r="E109" s="54"/>
      <c r="F109" s="54">
        <v>18000</v>
      </c>
      <c r="G109" s="81">
        <f>E109+F109</f>
        <v>18000</v>
      </c>
      <c r="H109" s="74"/>
      <c r="I109" s="74">
        <f>G109+H109</f>
        <v>18000</v>
      </c>
      <c r="J109" s="74"/>
      <c r="K109" s="74">
        <f>I109+J109</f>
        <v>18000</v>
      </c>
      <c r="L109" s="74"/>
      <c r="M109" s="74">
        <f>K109+L109</f>
        <v>18000</v>
      </c>
      <c r="N109" s="74"/>
      <c r="O109" s="74">
        <f>M109+N109</f>
        <v>18000</v>
      </c>
    </row>
    <row r="110" spans="1:15" ht="15" hidden="1">
      <c r="A110" s="17"/>
      <c r="B110" s="17">
        <v>80195</v>
      </c>
      <c r="C110" s="18"/>
      <c r="D110" s="19" t="s">
        <v>219</v>
      </c>
      <c r="E110" s="54">
        <f>E111</f>
        <v>0</v>
      </c>
      <c r="F110" s="67"/>
      <c r="G110" s="70"/>
      <c r="H110" s="74"/>
      <c r="I110" s="13"/>
      <c r="J110" s="74"/>
      <c r="K110" s="13"/>
      <c r="L110" s="74"/>
      <c r="M110" s="13"/>
      <c r="N110" s="74"/>
      <c r="O110" s="13"/>
    </row>
    <row r="111" spans="1:15" ht="60" hidden="1">
      <c r="A111" s="17"/>
      <c r="B111" s="17"/>
      <c r="C111" s="18" t="s">
        <v>106</v>
      </c>
      <c r="D111" s="19" t="s">
        <v>107</v>
      </c>
      <c r="E111" s="54">
        <v>0</v>
      </c>
      <c r="F111" s="67"/>
      <c r="G111" s="70"/>
      <c r="H111" s="74"/>
      <c r="I111" s="13"/>
      <c r="J111" s="74"/>
      <c r="K111" s="13"/>
      <c r="L111" s="74"/>
      <c r="M111" s="13"/>
      <c r="N111" s="74"/>
      <c r="O111" s="13"/>
    </row>
    <row r="112" spans="1:15" ht="14.25" hidden="1">
      <c r="A112" s="14">
        <v>852</v>
      </c>
      <c r="B112" s="14"/>
      <c r="C112" s="15"/>
      <c r="D112" s="16" t="s">
        <v>111</v>
      </c>
      <c r="E112" s="55">
        <f aca="true" t="shared" si="36" ref="E112:N112">E113+E115+E117+E120+E124</f>
        <v>1349643</v>
      </c>
      <c r="F112" s="55">
        <f t="shared" si="36"/>
        <v>-223500</v>
      </c>
      <c r="G112" s="55">
        <f t="shared" si="36"/>
        <v>1126143</v>
      </c>
      <c r="H112" s="55">
        <f t="shared" si="36"/>
        <v>10888</v>
      </c>
      <c r="I112" s="55">
        <f t="shared" si="36"/>
        <v>1137031</v>
      </c>
      <c r="J112" s="55">
        <f t="shared" si="36"/>
        <v>5849</v>
      </c>
      <c r="K112" s="55">
        <f t="shared" si="36"/>
        <v>1142880</v>
      </c>
      <c r="L112" s="55">
        <f t="shared" si="36"/>
        <v>0</v>
      </c>
      <c r="M112" s="55">
        <f>M113+M115+M117+M120+M124</f>
        <v>1142880</v>
      </c>
      <c r="N112" s="55">
        <f t="shared" si="36"/>
        <v>0</v>
      </c>
      <c r="O112" s="55">
        <f>O113+O115+O117+O120+O124</f>
        <v>1142880</v>
      </c>
    </row>
    <row r="113" spans="1:15" ht="60" hidden="1">
      <c r="A113" s="14"/>
      <c r="B113" s="21">
        <v>85212</v>
      </c>
      <c r="C113" s="18"/>
      <c r="D113" s="19" t="s">
        <v>112</v>
      </c>
      <c r="E113" s="56">
        <f>E114</f>
        <v>1177000</v>
      </c>
      <c r="F113" s="56">
        <f aca="true" t="shared" si="37" ref="F113:O113">F114</f>
        <v>-223500</v>
      </c>
      <c r="G113" s="56">
        <f t="shared" si="37"/>
        <v>953500</v>
      </c>
      <c r="H113" s="56">
        <f t="shared" si="37"/>
        <v>0</v>
      </c>
      <c r="I113" s="56">
        <f t="shared" si="37"/>
        <v>953500</v>
      </c>
      <c r="J113" s="56">
        <f t="shared" si="37"/>
        <v>0</v>
      </c>
      <c r="K113" s="56">
        <f t="shared" si="37"/>
        <v>953500</v>
      </c>
      <c r="L113" s="56">
        <f t="shared" si="37"/>
        <v>0</v>
      </c>
      <c r="M113" s="56">
        <f t="shared" si="37"/>
        <v>953500</v>
      </c>
      <c r="N113" s="56">
        <f t="shared" si="37"/>
        <v>0</v>
      </c>
      <c r="O113" s="56">
        <f t="shared" si="37"/>
        <v>953500</v>
      </c>
    </row>
    <row r="114" spans="1:15" ht="90" hidden="1">
      <c r="A114" s="17"/>
      <c r="B114" s="25"/>
      <c r="C114" s="18" t="s">
        <v>41</v>
      </c>
      <c r="D114" s="19" t="s">
        <v>42</v>
      </c>
      <c r="E114" s="54">
        <v>1177000</v>
      </c>
      <c r="F114" s="67">
        <v>-223500</v>
      </c>
      <c r="G114" s="67">
        <f>E114+F114</f>
        <v>953500</v>
      </c>
      <c r="H114" s="65"/>
      <c r="I114" s="65">
        <f>G114+H114</f>
        <v>953500</v>
      </c>
      <c r="J114" s="65"/>
      <c r="K114" s="65">
        <f>I114+J114</f>
        <v>953500</v>
      </c>
      <c r="L114" s="65"/>
      <c r="M114" s="65">
        <f>K114+L114</f>
        <v>953500</v>
      </c>
      <c r="N114" s="74"/>
      <c r="O114" s="65">
        <f>M114+N114</f>
        <v>953500</v>
      </c>
    </row>
    <row r="115" spans="1:15" ht="75" hidden="1">
      <c r="A115" s="17"/>
      <c r="B115" s="21">
        <v>85213</v>
      </c>
      <c r="C115" s="18"/>
      <c r="D115" s="19" t="s">
        <v>113</v>
      </c>
      <c r="E115" s="54">
        <f>E116</f>
        <v>7400</v>
      </c>
      <c r="F115" s="54">
        <f aca="true" t="shared" si="38" ref="F115:O115">F116</f>
        <v>0</v>
      </c>
      <c r="G115" s="54">
        <f t="shared" si="38"/>
        <v>7400</v>
      </c>
      <c r="H115" s="54">
        <f t="shared" si="38"/>
        <v>0</v>
      </c>
      <c r="I115" s="54">
        <f t="shared" si="38"/>
        <v>7400</v>
      </c>
      <c r="J115" s="54">
        <f t="shared" si="38"/>
        <v>0</v>
      </c>
      <c r="K115" s="54">
        <f t="shared" si="38"/>
        <v>7400</v>
      </c>
      <c r="L115" s="54">
        <f t="shared" si="38"/>
        <v>0</v>
      </c>
      <c r="M115" s="54">
        <f t="shared" si="38"/>
        <v>7400</v>
      </c>
      <c r="N115" s="54">
        <f t="shared" si="38"/>
        <v>0</v>
      </c>
      <c r="O115" s="54">
        <f t="shared" si="38"/>
        <v>7400</v>
      </c>
    </row>
    <row r="116" spans="1:15" ht="90" hidden="1">
      <c r="A116" s="17"/>
      <c r="B116" s="25"/>
      <c r="C116" s="18" t="s">
        <v>41</v>
      </c>
      <c r="D116" s="19" t="s">
        <v>42</v>
      </c>
      <c r="E116" s="54">
        <v>7400</v>
      </c>
      <c r="F116" s="67"/>
      <c r="G116" s="67">
        <f>E116+F116</f>
        <v>7400</v>
      </c>
      <c r="H116" s="67"/>
      <c r="I116" s="67">
        <f>G116+H116</f>
        <v>7400</v>
      </c>
      <c r="J116" s="67"/>
      <c r="K116" s="67">
        <f>I116+J116</f>
        <v>7400</v>
      </c>
      <c r="L116" s="67"/>
      <c r="M116" s="67">
        <f>K116+L116</f>
        <v>7400</v>
      </c>
      <c r="N116" s="74"/>
      <c r="O116" s="67">
        <f>M116+N116</f>
        <v>7400</v>
      </c>
    </row>
    <row r="117" spans="1:15" ht="45" hidden="1">
      <c r="A117" s="17"/>
      <c r="B117" s="21">
        <v>85214</v>
      </c>
      <c r="C117" s="18"/>
      <c r="D117" s="19" t="s">
        <v>221</v>
      </c>
      <c r="E117" s="54">
        <f>E118+E119</f>
        <v>109400</v>
      </c>
      <c r="F117" s="54">
        <f aca="true" t="shared" si="39" ref="F117:N117">F118+F119</f>
        <v>0</v>
      </c>
      <c r="G117" s="54">
        <f t="shared" si="39"/>
        <v>109400</v>
      </c>
      <c r="H117" s="54">
        <f t="shared" si="39"/>
        <v>0</v>
      </c>
      <c r="I117" s="54">
        <f t="shared" si="39"/>
        <v>109400</v>
      </c>
      <c r="J117" s="54">
        <f t="shared" si="39"/>
        <v>3599</v>
      </c>
      <c r="K117" s="54">
        <f t="shared" si="39"/>
        <v>112999</v>
      </c>
      <c r="L117" s="54">
        <f t="shared" si="39"/>
        <v>0</v>
      </c>
      <c r="M117" s="54">
        <f>M118+M119</f>
        <v>112999</v>
      </c>
      <c r="N117" s="54">
        <f t="shared" si="39"/>
        <v>0</v>
      </c>
      <c r="O117" s="54">
        <f>O118+O119</f>
        <v>112999</v>
      </c>
    </row>
    <row r="118" spans="1:15" ht="90" hidden="1">
      <c r="A118" s="17"/>
      <c r="B118" s="25"/>
      <c r="C118" s="18" t="s">
        <v>41</v>
      </c>
      <c r="D118" s="19" t="s">
        <v>42</v>
      </c>
      <c r="E118" s="54">
        <v>29800</v>
      </c>
      <c r="F118" s="67"/>
      <c r="G118" s="67">
        <f>E118+F118</f>
        <v>29800</v>
      </c>
      <c r="H118" s="67"/>
      <c r="I118" s="67">
        <f>G118+H118</f>
        <v>29800</v>
      </c>
      <c r="J118" s="67"/>
      <c r="K118" s="74">
        <f>I118+J118</f>
        <v>29800</v>
      </c>
      <c r="L118" s="13"/>
      <c r="M118" s="74">
        <f>K118+L118</f>
        <v>29800</v>
      </c>
      <c r="N118" s="74"/>
      <c r="O118" s="74">
        <f>M118+N118</f>
        <v>29800</v>
      </c>
    </row>
    <row r="119" spans="1:15" ht="60" hidden="1">
      <c r="A119" s="17"/>
      <c r="B119" s="21"/>
      <c r="C119" s="18" t="s">
        <v>106</v>
      </c>
      <c r="D119" s="19" t="s">
        <v>107</v>
      </c>
      <c r="E119" s="54">
        <v>79600</v>
      </c>
      <c r="F119" s="67"/>
      <c r="G119" s="67">
        <f>E119+F119</f>
        <v>79600</v>
      </c>
      <c r="H119" s="67"/>
      <c r="I119" s="67">
        <f>G119+H119</f>
        <v>79600</v>
      </c>
      <c r="J119" s="74">
        <v>3599</v>
      </c>
      <c r="K119" s="74">
        <f>I119+J119</f>
        <v>83199</v>
      </c>
      <c r="L119" s="74"/>
      <c r="M119" s="74">
        <f>K119+L119</f>
        <v>83199</v>
      </c>
      <c r="N119" s="74"/>
      <c r="O119" s="74">
        <f>M119+N119</f>
        <v>83199</v>
      </c>
    </row>
    <row r="120" spans="1:15" ht="15" hidden="1">
      <c r="A120" s="17"/>
      <c r="B120" s="17">
        <v>85219</v>
      </c>
      <c r="C120" s="18"/>
      <c r="D120" s="19" t="s">
        <v>114</v>
      </c>
      <c r="E120" s="54">
        <f>SUM(E121:E123)</f>
        <v>47479</v>
      </c>
      <c r="F120" s="54">
        <f aca="true" t="shared" si="40" ref="F120:N120">SUM(F121:F123)</f>
        <v>0</v>
      </c>
      <c r="G120" s="54">
        <f t="shared" si="40"/>
        <v>47479</v>
      </c>
      <c r="H120" s="54">
        <f t="shared" si="40"/>
        <v>6000</v>
      </c>
      <c r="I120" s="54">
        <f t="shared" si="40"/>
        <v>53479</v>
      </c>
      <c r="J120" s="54">
        <f t="shared" si="40"/>
        <v>2250</v>
      </c>
      <c r="K120" s="54">
        <f t="shared" si="40"/>
        <v>55729</v>
      </c>
      <c r="L120" s="54">
        <f t="shared" si="40"/>
        <v>0</v>
      </c>
      <c r="M120" s="54">
        <f>SUM(M121:M123)</f>
        <v>55729</v>
      </c>
      <c r="N120" s="54">
        <f t="shared" si="40"/>
        <v>0</v>
      </c>
      <c r="O120" s="54">
        <f>SUM(O121:O123)</f>
        <v>55729</v>
      </c>
    </row>
    <row r="121" spans="1:15" ht="15" hidden="1">
      <c r="A121" s="17"/>
      <c r="B121" s="17"/>
      <c r="C121" s="18" t="s">
        <v>37</v>
      </c>
      <c r="D121" s="19" t="s">
        <v>38</v>
      </c>
      <c r="E121" s="54">
        <v>951</v>
      </c>
      <c r="F121" s="67"/>
      <c r="G121" s="72">
        <f>E121+F121</f>
        <v>951</v>
      </c>
      <c r="H121" s="74"/>
      <c r="I121" s="74">
        <f>G121+H121</f>
        <v>951</v>
      </c>
      <c r="J121" s="74"/>
      <c r="K121" s="74">
        <f>I121+J121</f>
        <v>951</v>
      </c>
      <c r="L121" s="74"/>
      <c r="M121" s="74">
        <f>K121+L121</f>
        <v>951</v>
      </c>
      <c r="N121" s="74"/>
      <c r="O121" s="74">
        <f>M121+N121</f>
        <v>951</v>
      </c>
    </row>
    <row r="122" spans="1:15" ht="15" hidden="1">
      <c r="A122" s="17"/>
      <c r="B122" s="17"/>
      <c r="C122" s="18" t="s">
        <v>22</v>
      </c>
      <c r="D122" s="19" t="s">
        <v>102</v>
      </c>
      <c r="E122" s="54">
        <v>28</v>
      </c>
      <c r="F122" s="67"/>
      <c r="G122" s="72">
        <f>E122+F122</f>
        <v>28</v>
      </c>
      <c r="H122" s="74"/>
      <c r="I122" s="74">
        <f>G122+H122</f>
        <v>28</v>
      </c>
      <c r="J122" s="74"/>
      <c r="K122" s="74">
        <f>I122+J122</f>
        <v>28</v>
      </c>
      <c r="L122" s="74"/>
      <c r="M122" s="74">
        <f>K122+L122</f>
        <v>28</v>
      </c>
      <c r="N122" s="74"/>
      <c r="O122" s="74">
        <f>M122+N122</f>
        <v>28</v>
      </c>
    </row>
    <row r="123" spans="1:15" ht="60" hidden="1">
      <c r="A123" s="17"/>
      <c r="B123" s="17"/>
      <c r="C123" s="18" t="s">
        <v>106</v>
      </c>
      <c r="D123" s="19" t="s">
        <v>115</v>
      </c>
      <c r="E123" s="54">
        <v>46500</v>
      </c>
      <c r="F123" s="67"/>
      <c r="G123" s="72">
        <f>E123+F123</f>
        <v>46500</v>
      </c>
      <c r="H123" s="72">
        <v>6000</v>
      </c>
      <c r="I123" s="72">
        <f>G123+H123</f>
        <v>52500</v>
      </c>
      <c r="J123" s="72">
        <v>2250</v>
      </c>
      <c r="K123" s="74">
        <f>I123+J123</f>
        <v>54750</v>
      </c>
      <c r="L123" s="72"/>
      <c r="M123" s="74">
        <f>K123+L123</f>
        <v>54750</v>
      </c>
      <c r="N123" s="74"/>
      <c r="O123" s="74">
        <f>M123+N123</f>
        <v>54750</v>
      </c>
    </row>
    <row r="124" spans="1:15" ht="15" hidden="1">
      <c r="A124" s="17"/>
      <c r="B124" s="17">
        <v>85295</v>
      </c>
      <c r="C124" s="18"/>
      <c r="D124" s="19" t="s">
        <v>15</v>
      </c>
      <c r="E124" s="54">
        <f>E125</f>
        <v>8364</v>
      </c>
      <c r="F124" s="54">
        <f aca="true" t="shared" si="41" ref="F124:O124">F125</f>
        <v>0</v>
      </c>
      <c r="G124" s="54">
        <f t="shared" si="41"/>
        <v>8364</v>
      </c>
      <c r="H124" s="54">
        <f t="shared" si="41"/>
        <v>4888</v>
      </c>
      <c r="I124" s="54">
        <f t="shared" si="41"/>
        <v>13252</v>
      </c>
      <c r="J124" s="54">
        <f t="shared" si="41"/>
        <v>0</v>
      </c>
      <c r="K124" s="54">
        <f t="shared" si="41"/>
        <v>13252</v>
      </c>
      <c r="L124" s="54">
        <f t="shared" si="41"/>
        <v>0</v>
      </c>
      <c r="M124" s="54">
        <f t="shared" si="41"/>
        <v>13252</v>
      </c>
      <c r="N124" s="54">
        <f t="shared" si="41"/>
        <v>0</v>
      </c>
      <c r="O124" s="54">
        <f t="shared" si="41"/>
        <v>13252</v>
      </c>
    </row>
    <row r="125" spans="1:15" ht="60" hidden="1">
      <c r="A125" s="17"/>
      <c r="B125" s="25"/>
      <c r="C125" s="18" t="s">
        <v>106</v>
      </c>
      <c r="D125" s="19" t="s">
        <v>115</v>
      </c>
      <c r="E125" s="54">
        <v>8364</v>
      </c>
      <c r="F125" s="67"/>
      <c r="G125" s="73">
        <f>E125+F125</f>
        <v>8364</v>
      </c>
      <c r="H125" s="72">
        <v>4888</v>
      </c>
      <c r="I125" s="72">
        <f>G125+H125</f>
        <v>13252</v>
      </c>
      <c r="J125" s="74"/>
      <c r="K125" s="74">
        <f>I125+J125</f>
        <v>13252</v>
      </c>
      <c r="L125" s="74"/>
      <c r="M125" s="74">
        <f>K125+L125</f>
        <v>13252</v>
      </c>
      <c r="N125" s="74"/>
      <c r="O125" s="74">
        <f>M125+N125</f>
        <v>13252</v>
      </c>
    </row>
    <row r="126" spans="1:15" ht="28.5" hidden="1">
      <c r="A126" s="14">
        <v>854</v>
      </c>
      <c r="B126" s="14"/>
      <c r="C126" s="15"/>
      <c r="D126" s="16" t="s">
        <v>116</v>
      </c>
      <c r="E126" s="55">
        <f>E127+E129</f>
        <v>160000</v>
      </c>
      <c r="F126" s="55">
        <f aca="true" t="shared" si="42" ref="F126:N126">F127+F129</f>
        <v>5005</v>
      </c>
      <c r="G126" s="55">
        <f t="shared" si="42"/>
        <v>165005</v>
      </c>
      <c r="H126" s="55">
        <f t="shared" si="42"/>
        <v>13074</v>
      </c>
      <c r="I126" s="55">
        <f t="shared" si="42"/>
        <v>178079</v>
      </c>
      <c r="J126" s="55">
        <f t="shared" si="42"/>
        <v>0</v>
      </c>
      <c r="K126" s="55">
        <f t="shared" si="42"/>
        <v>178079</v>
      </c>
      <c r="L126" s="55">
        <f t="shared" si="42"/>
        <v>0</v>
      </c>
      <c r="M126" s="55">
        <f>M127+M129</f>
        <v>178079</v>
      </c>
      <c r="N126" s="55">
        <f t="shared" si="42"/>
        <v>0</v>
      </c>
      <c r="O126" s="55">
        <f>O127+O129</f>
        <v>178079</v>
      </c>
    </row>
    <row r="127" spans="1:15" ht="15" hidden="1">
      <c r="A127" s="14"/>
      <c r="B127" s="36">
        <v>85415</v>
      </c>
      <c r="C127" s="37"/>
      <c r="D127" s="38" t="s">
        <v>117</v>
      </c>
      <c r="E127" s="56">
        <f>E128</f>
        <v>0</v>
      </c>
      <c r="F127" s="56">
        <f>F128</f>
        <v>5005</v>
      </c>
      <c r="G127" s="56">
        <f aca="true" t="shared" si="43" ref="G127:O127">G128</f>
        <v>5005</v>
      </c>
      <c r="H127" s="56">
        <f t="shared" si="43"/>
        <v>13074</v>
      </c>
      <c r="I127" s="56">
        <f t="shared" si="43"/>
        <v>18079</v>
      </c>
      <c r="J127" s="56">
        <f t="shared" si="43"/>
        <v>0</v>
      </c>
      <c r="K127" s="56">
        <f t="shared" si="43"/>
        <v>18079</v>
      </c>
      <c r="L127" s="56">
        <f t="shared" si="43"/>
        <v>0</v>
      </c>
      <c r="M127" s="56">
        <f t="shared" si="43"/>
        <v>18079</v>
      </c>
      <c r="N127" s="56">
        <f t="shared" si="43"/>
        <v>0</v>
      </c>
      <c r="O127" s="56">
        <f t="shared" si="43"/>
        <v>18079</v>
      </c>
    </row>
    <row r="128" spans="1:15" ht="60" hidden="1">
      <c r="A128" s="14"/>
      <c r="B128" s="36"/>
      <c r="C128" s="37" t="s">
        <v>106</v>
      </c>
      <c r="D128" s="19" t="s">
        <v>115</v>
      </c>
      <c r="E128" s="56">
        <v>0</v>
      </c>
      <c r="F128" s="56">
        <v>5005</v>
      </c>
      <c r="G128" s="56">
        <f>E128+F128</f>
        <v>5005</v>
      </c>
      <c r="H128" s="102">
        <v>13074</v>
      </c>
      <c r="I128" s="95">
        <f>G128+H128</f>
        <v>18079</v>
      </c>
      <c r="J128" s="95"/>
      <c r="K128" s="74">
        <f>I128+J128</f>
        <v>18079</v>
      </c>
      <c r="L128" s="74"/>
      <c r="M128" s="74">
        <f>K128+L128</f>
        <v>18079</v>
      </c>
      <c r="N128" s="74"/>
      <c r="O128" s="74">
        <f>M128+N128</f>
        <v>18079</v>
      </c>
    </row>
    <row r="129" spans="1:15" ht="15" hidden="1">
      <c r="A129" s="17"/>
      <c r="B129" s="17">
        <v>85495</v>
      </c>
      <c r="C129" s="18"/>
      <c r="D129" s="19" t="s">
        <v>15</v>
      </c>
      <c r="E129" s="56">
        <f>SUM(E130:E131)</f>
        <v>160000</v>
      </c>
      <c r="F129" s="56">
        <f aca="true" t="shared" si="44" ref="F129:N129">SUM(F130:F131)</f>
        <v>0</v>
      </c>
      <c r="G129" s="56">
        <f t="shared" si="44"/>
        <v>160000</v>
      </c>
      <c r="H129" s="56">
        <f t="shared" si="44"/>
        <v>0</v>
      </c>
      <c r="I129" s="56">
        <f t="shared" si="44"/>
        <v>160000</v>
      </c>
      <c r="J129" s="56">
        <f t="shared" si="44"/>
        <v>0</v>
      </c>
      <c r="K129" s="56">
        <f t="shared" si="44"/>
        <v>160000</v>
      </c>
      <c r="L129" s="56">
        <f t="shared" si="44"/>
        <v>0</v>
      </c>
      <c r="M129" s="56">
        <f>SUM(M130:M131)</f>
        <v>160000</v>
      </c>
      <c r="N129" s="56">
        <f t="shared" si="44"/>
        <v>0</v>
      </c>
      <c r="O129" s="56">
        <f>SUM(O130:O131)</f>
        <v>160000</v>
      </c>
    </row>
    <row r="130" spans="1:15" ht="15" hidden="1">
      <c r="A130" s="17"/>
      <c r="B130" s="17"/>
      <c r="C130" s="18" t="s">
        <v>46</v>
      </c>
      <c r="D130" s="19" t="s">
        <v>47</v>
      </c>
      <c r="E130" s="54">
        <v>158000</v>
      </c>
      <c r="F130" s="69"/>
      <c r="G130" s="69">
        <f>E130+F130</f>
        <v>158000</v>
      </c>
      <c r="H130" s="96"/>
      <c r="I130" s="96">
        <f>G130+H130</f>
        <v>158000</v>
      </c>
      <c r="J130" s="96"/>
      <c r="K130" s="74">
        <f>I130+J130</f>
        <v>158000</v>
      </c>
      <c r="L130" s="74"/>
      <c r="M130" s="74">
        <f>K130+L130</f>
        <v>158000</v>
      </c>
      <c r="N130" s="74"/>
      <c r="O130" s="74">
        <f>M130+N130</f>
        <v>158000</v>
      </c>
    </row>
    <row r="131" spans="1:15" ht="15" hidden="1">
      <c r="A131" s="17"/>
      <c r="B131" s="17"/>
      <c r="C131" s="18" t="s">
        <v>22</v>
      </c>
      <c r="D131" s="19" t="s">
        <v>21</v>
      </c>
      <c r="E131" s="54">
        <v>2000</v>
      </c>
      <c r="F131" s="69"/>
      <c r="G131" s="69">
        <f>E131+F131</f>
        <v>2000</v>
      </c>
      <c r="H131" s="74"/>
      <c r="I131" s="74">
        <f>G131+H131</f>
        <v>2000</v>
      </c>
      <c r="J131" s="74"/>
      <c r="K131" s="74">
        <f>I131+J131</f>
        <v>2000</v>
      </c>
      <c r="L131" s="74"/>
      <c r="M131" s="74">
        <f>K131+L131</f>
        <v>2000</v>
      </c>
      <c r="N131" s="74"/>
      <c r="O131" s="74">
        <f>M131+N131</f>
        <v>2000</v>
      </c>
    </row>
    <row r="132" spans="1:15" ht="28.5" hidden="1">
      <c r="A132" s="20">
        <v>900</v>
      </c>
      <c r="B132" s="14"/>
      <c r="C132" s="15"/>
      <c r="D132" s="16" t="s">
        <v>118</v>
      </c>
      <c r="E132" s="57">
        <f>E135+E137</f>
        <v>18150</v>
      </c>
      <c r="F132" s="57">
        <f>F135+F137+F133</f>
        <v>50565</v>
      </c>
      <c r="G132" s="57">
        <f aca="true" t="shared" si="45" ref="G132:N132">G135+G137+G133</f>
        <v>68715</v>
      </c>
      <c r="H132" s="57">
        <f t="shared" si="45"/>
        <v>0</v>
      </c>
      <c r="I132" s="57">
        <f t="shared" si="45"/>
        <v>68715</v>
      </c>
      <c r="J132" s="57">
        <f t="shared" si="45"/>
        <v>15000</v>
      </c>
      <c r="K132" s="57">
        <f t="shared" si="45"/>
        <v>83715</v>
      </c>
      <c r="L132" s="57">
        <f t="shared" si="45"/>
        <v>0</v>
      </c>
      <c r="M132" s="57">
        <f>M135+M137+M133</f>
        <v>83715</v>
      </c>
      <c r="N132" s="57">
        <f t="shared" si="45"/>
        <v>0</v>
      </c>
      <c r="O132" s="57">
        <f>O135+O137+O133</f>
        <v>83715</v>
      </c>
    </row>
    <row r="133" spans="1:15" ht="15" hidden="1">
      <c r="A133" s="20"/>
      <c r="B133" s="50">
        <v>90017</v>
      </c>
      <c r="C133" s="50"/>
      <c r="D133" s="43" t="s">
        <v>205</v>
      </c>
      <c r="E133" s="57"/>
      <c r="F133" s="53">
        <f>F134</f>
        <v>50565</v>
      </c>
      <c r="G133" s="53">
        <f>G134</f>
        <v>50565</v>
      </c>
      <c r="H133" s="53">
        <f aca="true" t="shared" si="46" ref="H133:O133">H134</f>
        <v>0</v>
      </c>
      <c r="I133" s="53">
        <f t="shared" si="46"/>
        <v>50565</v>
      </c>
      <c r="J133" s="53">
        <f t="shared" si="46"/>
        <v>0</v>
      </c>
      <c r="K133" s="53">
        <f t="shared" si="46"/>
        <v>50565</v>
      </c>
      <c r="L133" s="53">
        <f t="shared" si="46"/>
        <v>0</v>
      </c>
      <c r="M133" s="53">
        <f t="shared" si="46"/>
        <v>50565</v>
      </c>
      <c r="N133" s="53">
        <f t="shared" si="46"/>
        <v>0</v>
      </c>
      <c r="O133" s="53">
        <f t="shared" si="46"/>
        <v>50565</v>
      </c>
    </row>
    <row r="134" spans="1:15" ht="45" hidden="1">
      <c r="A134" s="20"/>
      <c r="B134" s="14"/>
      <c r="C134" s="37" t="s">
        <v>238</v>
      </c>
      <c r="D134" s="38" t="s">
        <v>239</v>
      </c>
      <c r="E134" s="57"/>
      <c r="F134" s="79">
        <v>50565</v>
      </c>
      <c r="G134" s="53">
        <f>E134+F134</f>
        <v>50565</v>
      </c>
      <c r="H134" s="57"/>
      <c r="I134" s="53">
        <f>G134+H134</f>
        <v>50565</v>
      </c>
      <c r="J134" s="57"/>
      <c r="K134" s="57">
        <f>I134+J134</f>
        <v>50565</v>
      </c>
      <c r="L134" s="57"/>
      <c r="M134" s="57">
        <f>K134+L134</f>
        <v>50565</v>
      </c>
      <c r="N134" s="57"/>
      <c r="O134" s="57">
        <f>M134+N134</f>
        <v>50565</v>
      </c>
    </row>
    <row r="135" spans="1:15" ht="45" hidden="1">
      <c r="A135" s="17"/>
      <c r="B135" s="21">
        <v>90020</v>
      </c>
      <c r="C135" s="18"/>
      <c r="D135" s="19" t="s">
        <v>119</v>
      </c>
      <c r="E135" s="56">
        <f>E136</f>
        <v>2000</v>
      </c>
      <c r="F135" s="56">
        <f aca="true" t="shared" si="47" ref="F135:O135">F136</f>
        <v>0</v>
      </c>
      <c r="G135" s="56">
        <f t="shared" si="47"/>
        <v>2000</v>
      </c>
      <c r="H135" s="56">
        <f t="shared" si="47"/>
        <v>0</v>
      </c>
      <c r="I135" s="56">
        <f t="shared" si="47"/>
        <v>2000</v>
      </c>
      <c r="J135" s="56">
        <f t="shared" si="47"/>
        <v>0</v>
      </c>
      <c r="K135" s="56">
        <f t="shared" si="47"/>
        <v>2000</v>
      </c>
      <c r="L135" s="56">
        <f t="shared" si="47"/>
        <v>0</v>
      </c>
      <c r="M135" s="56">
        <f t="shared" si="47"/>
        <v>2000</v>
      </c>
      <c r="N135" s="56">
        <f t="shared" si="47"/>
        <v>0</v>
      </c>
      <c r="O135" s="56">
        <f t="shared" si="47"/>
        <v>2000</v>
      </c>
    </row>
    <row r="136" spans="1:15" ht="15" hidden="1">
      <c r="A136" s="17"/>
      <c r="B136" s="17"/>
      <c r="C136" s="18" t="s">
        <v>120</v>
      </c>
      <c r="D136" s="19" t="s">
        <v>121</v>
      </c>
      <c r="E136" s="54">
        <v>2000</v>
      </c>
      <c r="F136" s="67"/>
      <c r="G136" s="67">
        <f>E136+F136</f>
        <v>2000</v>
      </c>
      <c r="H136" s="65"/>
      <c r="I136" s="65">
        <f>G136+H136</f>
        <v>2000</v>
      </c>
      <c r="J136" s="65"/>
      <c r="K136" s="74">
        <f>I136+J136</f>
        <v>2000</v>
      </c>
      <c r="L136" s="74"/>
      <c r="M136" s="74">
        <f>K136+L136</f>
        <v>2000</v>
      </c>
      <c r="N136" s="74"/>
      <c r="O136" s="74">
        <f>M136+N136</f>
        <v>2000</v>
      </c>
    </row>
    <row r="137" spans="1:15" ht="15" hidden="1">
      <c r="A137" s="17"/>
      <c r="B137" s="17">
        <v>90095</v>
      </c>
      <c r="C137" s="18"/>
      <c r="D137" s="19" t="s">
        <v>15</v>
      </c>
      <c r="E137" s="54">
        <f>SUM(E138:E140)</f>
        <v>16150</v>
      </c>
      <c r="F137" s="54">
        <f aca="true" t="shared" si="48" ref="F137:N137">SUM(F138:F140)</f>
        <v>0</v>
      </c>
      <c r="G137" s="54">
        <f t="shared" si="48"/>
        <v>16150</v>
      </c>
      <c r="H137" s="54">
        <f t="shared" si="48"/>
        <v>0</v>
      </c>
      <c r="I137" s="54">
        <f t="shared" si="48"/>
        <v>16150</v>
      </c>
      <c r="J137" s="54">
        <f t="shared" si="48"/>
        <v>15000</v>
      </c>
      <c r="K137" s="54">
        <f t="shared" si="48"/>
        <v>31150</v>
      </c>
      <c r="L137" s="54">
        <f t="shared" si="48"/>
        <v>0</v>
      </c>
      <c r="M137" s="54">
        <f>SUM(M138:M140)</f>
        <v>31150</v>
      </c>
      <c r="N137" s="54">
        <f t="shared" si="48"/>
        <v>0</v>
      </c>
      <c r="O137" s="54">
        <f>SUM(O138:O140)</f>
        <v>31150</v>
      </c>
    </row>
    <row r="138" spans="1:15" ht="15" hidden="1">
      <c r="A138" s="17"/>
      <c r="B138" s="17"/>
      <c r="C138" s="18" t="s">
        <v>20</v>
      </c>
      <c r="D138" s="19" t="s">
        <v>21</v>
      </c>
      <c r="E138" s="54">
        <v>16000</v>
      </c>
      <c r="F138" s="67"/>
      <c r="G138" s="67">
        <f>E138+F138</f>
        <v>16000</v>
      </c>
      <c r="H138" s="65"/>
      <c r="I138" s="65">
        <f>G138+H138</f>
        <v>16000</v>
      </c>
      <c r="J138" s="65">
        <v>15000</v>
      </c>
      <c r="K138" s="65">
        <f>I138+J138</f>
        <v>31000</v>
      </c>
      <c r="L138" s="65"/>
      <c r="M138" s="65">
        <f>K138+L138</f>
        <v>31000</v>
      </c>
      <c r="N138" s="74"/>
      <c r="O138" s="65">
        <f>M138+N138</f>
        <v>31000</v>
      </c>
    </row>
    <row r="139" spans="1:15" ht="15" hidden="1">
      <c r="A139" s="17"/>
      <c r="B139" s="17"/>
      <c r="C139" s="18" t="s">
        <v>37</v>
      </c>
      <c r="D139" s="19" t="s">
        <v>38</v>
      </c>
      <c r="E139" s="54">
        <v>150</v>
      </c>
      <c r="F139" s="67"/>
      <c r="G139" s="67">
        <f>E139+F139</f>
        <v>150</v>
      </c>
      <c r="H139" s="74"/>
      <c r="I139" s="65">
        <f>G139+H139</f>
        <v>150</v>
      </c>
      <c r="J139" s="74"/>
      <c r="K139" s="65">
        <f>I139+J139</f>
        <v>150</v>
      </c>
      <c r="L139" s="74"/>
      <c r="M139" s="65">
        <f>K139+L139</f>
        <v>150</v>
      </c>
      <c r="N139" s="74"/>
      <c r="O139" s="65">
        <f>M139+N139</f>
        <v>150</v>
      </c>
    </row>
    <row r="140" spans="1:15" ht="60" hidden="1">
      <c r="A140" s="17"/>
      <c r="B140" s="17"/>
      <c r="C140" s="18" t="s">
        <v>122</v>
      </c>
      <c r="D140" s="19" t="s">
        <v>123</v>
      </c>
      <c r="E140" s="54"/>
      <c r="F140" s="67"/>
      <c r="G140" s="70"/>
      <c r="H140" s="74"/>
      <c r="I140" s="13"/>
      <c r="J140" s="74"/>
      <c r="K140" s="13"/>
      <c r="L140" s="74"/>
      <c r="M140" s="13"/>
      <c r="N140" s="74"/>
      <c r="O140" s="13"/>
    </row>
    <row r="141" spans="1:15" ht="14.25" hidden="1">
      <c r="A141" s="14">
        <v>926</v>
      </c>
      <c r="B141" s="14"/>
      <c r="C141" s="15"/>
      <c r="D141" s="16" t="s">
        <v>124</v>
      </c>
      <c r="E141" s="55">
        <f>E142</f>
        <v>500000</v>
      </c>
      <c r="F141" s="55">
        <f aca="true" t="shared" si="49" ref="F141:O142">F142</f>
        <v>0</v>
      </c>
      <c r="G141" s="55">
        <f t="shared" si="49"/>
        <v>500000</v>
      </c>
      <c r="H141" s="55">
        <f t="shared" si="49"/>
        <v>0</v>
      </c>
      <c r="I141" s="55">
        <f t="shared" si="49"/>
        <v>500000</v>
      </c>
      <c r="J141" s="55">
        <f t="shared" si="49"/>
        <v>0</v>
      </c>
      <c r="K141" s="55">
        <f t="shared" si="49"/>
        <v>500000</v>
      </c>
      <c r="L141" s="55">
        <f t="shared" si="49"/>
        <v>0</v>
      </c>
      <c r="M141" s="55">
        <f t="shared" si="49"/>
        <v>500000</v>
      </c>
      <c r="N141" s="55">
        <f t="shared" si="49"/>
        <v>0</v>
      </c>
      <c r="O141" s="55">
        <f t="shared" si="49"/>
        <v>500000</v>
      </c>
    </row>
    <row r="142" spans="1:15" ht="15" hidden="1">
      <c r="A142" s="17"/>
      <c r="B142" s="17">
        <v>92601</v>
      </c>
      <c r="C142" s="18"/>
      <c r="D142" s="19" t="s">
        <v>125</v>
      </c>
      <c r="E142" s="54">
        <f>E143</f>
        <v>500000</v>
      </c>
      <c r="F142" s="54">
        <f t="shared" si="49"/>
        <v>0</v>
      </c>
      <c r="G142" s="54">
        <f t="shared" si="49"/>
        <v>500000</v>
      </c>
      <c r="H142" s="54">
        <f t="shared" si="49"/>
        <v>0</v>
      </c>
      <c r="I142" s="54">
        <f t="shared" si="49"/>
        <v>500000</v>
      </c>
      <c r="J142" s="54">
        <f t="shared" si="49"/>
        <v>0</v>
      </c>
      <c r="K142" s="54">
        <f t="shared" si="49"/>
        <v>500000</v>
      </c>
      <c r="L142" s="54">
        <f t="shared" si="49"/>
        <v>0</v>
      </c>
      <c r="M142" s="54">
        <f t="shared" si="49"/>
        <v>500000</v>
      </c>
      <c r="N142" s="54">
        <f t="shared" si="49"/>
        <v>0</v>
      </c>
      <c r="O142" s="54">
        <f t="shared" si="49"/>
        <v>500000</v>
      </c>
    </row>
    <row r="143" spans="1:15" ht="90" hidden="1">
      <c r="A143" s="17"/>
      <c r="B143" s="17"/>
      <c r="C143" s="18">
        <v>6290</v>
      </c>
      <c r="D143" s="19" t="s">
        <v>126</v>
      </c>
      <c r="E143" s="54">
        <v>500000</v>
      </c>
      <c r="F143" s="67"/>
      <c r="G143" s="67">
        <f>E143+F143</f>
        <v>500000</v>
      </c>
      <c r="H143" s="65"/>
      <c r="I143" s="65">
        <f>G143+H143</f>
        <v>500000</v>
      </c>
      <c r="J143" s="65"/>
      <c r="K143" s="74">
        <f>I143+J143</f>
        <v>500000</v>
      </c>
      <c r="L143" s="13"/>
      <c r="M143" s="74">
        <f>K143+L143</f>
        <v>500000</v>
      </c>
      <c r="N143" s="74"/>
      <c r="O143" s="74">
        <f>M143+N143</f>
        <v>500000</v>
      </c>
    </row>
    <row r="144" spans="1:15" ht="14.25">
      <c r="A144" s="6"/>
      <c r="B144" s="6"/>
      <c r="C144" s="7"/>
      <c r="D144" s="16" t="s">
        <v>127</v>
      </c>
      <c r="E144" s="61">
        <f aca="true" t="shared" si="50" ref="E144:N144">SUM(E12+E16+E19+E25+E33+E41+E48+E53+E87+E98+E112+E126+E132+E141)</f>
        <v>13652096</v>
      </c>
      <c r="F144" s="61">
        <f t="shared" si="50"/>
        <v>-1235024</v>
      </c>
      <c r="G144" s="61">
        <f t="shared" si="50"/>
        <v>12417072</v>
      </c>
      <c r="H144" s="61">
        <f t="shared" si="50"/>
        <v>28962</v>
      </c>
      <c r="I144" s="61">
        <f t="shared" si="50"/>
        <v>12446034</v>
      </c>
      <c r="J144" s="61">
        <f t="shared" si="50"/>
        <v>36181</v>
      </c>
      <c r="K144" s="61">
        <f t="shared" si="50"/>
        <v>12482215</v>
      </c>
      <c r="L144" s="61">
        <f t="shared" si="50"/>
        <v>0</v>
      </c>
      <c r="M144" s="61">
        <f>SUM(M12+M16+M19+M25+M33+M41+M48+M53+M87+M98+M112+M126+M132+M141)</f>
        <v>12482215</v>
      </c>
      <c r="N144" s="61">
        <f t="shared" si="50"/>
        <v>406</v>
      </c>
      <c r="O144" s="61">
        <f>SUM(O12+O16+O19+O25+O33+O41+O48+O53+O87+O98+O112+O126+O132+O141)</f>
        <v>12482621</v>
      </c>
    </row>
    <row r="145" spans="5:15" ht="12.75"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</row>
    <row r="146" spans="5:15" ht="12.75"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</row>
    <row r="147" spans="4:15" ht="14.25">
      <c r="D147" s="104" t="s">
        <v>227</v>
      </c>
      <c r="E147" s="105"/>
      <c r="F147" s="105"/>
      <c r="G147" s="105"/>
      <c r="H147" s="105"/>
      <c r="I147" s="105"/>
      <c r="J147" s="105"/>
      <c r="K147" s="105"/>
      <c r="L147" s="105"/>
      <c r="M147" s="105"/>
      <c r="N147" s="105"/>
      <c r="O147" s="105"/>
    </row>
    <row r="148" spans="5:15" ht="14.25">
      <c r="E148" s="27"/>
      <c r="F148" s="9"/>
      <c r="G148" s="9"/>
      <c r="H148" s="9"/>
      <c r="I148" s="9"/>
      <c r="J148" s="9"/>
      <c r="K148" s="9"/>
      <c r="L148" s="9"/>
      <c r="M148" s="9"/>
      <c r="N148" s="9"/>
      <c r="O148" s="9"/>
    </row>
    <row r="149" spans="5:15" ht="14.25">
      <c r="E149" s="27"/>
      <c r="F149" s="9"/>
      <c r="G149" s="9"/>
      <c r="H149" s="9"/>
      <c r="I149" s="9"/>
      <c r="J149" s="9"/>
      <c r="K149" s="9"/>
      <c r="L149" s="9"/>
      <c r="M149" s="9"/>
      <c r="N149" s="9"/>
      <c r="O149" s="9"/>
    </row>
    <row r="150" spans="4:15" ht="14.25">
      <c r="D150" s="104" t="s">
        <v>228</v>
      </c>
      <c r="E150" s="105"/>
      <c r="F150" s="105"/>
      <c r="G150" s="105"/>
      <c r="H150" s="105"/>
      <c r="I150" s="105"/>
      <c r="J150" s="105"/>
      <c r="K150" s="105"/>
      <c r="L150" s="105"/>
      <c r="M150" s="105"/>
      <c r="N150" s="105"/>
      <c r="O150" s="105"/>
    </row>
    <row r="151" spans="5:15" ht="12.75"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</row>
    <row r="152" spans="5:15" ht="12.75"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</row>
    <row r="153" spans="5:15" ht="12.75"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</row>
    <row r="159" spans="1:15" ht="15.75">
      <c r="A159" s="42"/>
      <c r="B159" s="42"/>
      <c r="C159" s="41"/>
      <c r="D159" s="106" t="s">
        <v>230</v>
      </c>
      <c r="E159" s="107"/>
      <c r="F159" s="105"/>
      <c r="G159" s="105"/>
      <c r="H159" s="105"/>
      <c r="I159" s="105"/>
      <c r="J159" s="105"/>
      <c r="K159" s="105"/>
      <c r="L159" s="105"/>
      <c r="M159" s="105"/>
      <c r="N159" s="105"/>
      <c r="O159" s="105"/>
    </row>
    <row r="160" spans="1:15" ht="15.75">
      <c r="A160" s="42"/>
      <c r="B160" s="42"/>
      <c r="C160" s="41"/>
      <c r="D160" s="106" t="s">
        <v>254</v>
      </c>
      <c r="E160" s="107"/>
      <c r="F160" s="105"/>
      <c r="G160" s="105"/>
      <c r="H160" s="105"/>
      <c r="I160" s="105"/>
      <c r="J160" s="105"/>
      <c r="K160" s="105"/>
      <c r="L160" s="105"/>
      <c r="M160" s="105"/>
      <c r="N160" s="105"/>
      <c r="O160" s="105"/>
    </row>
    <row r="161" spans="1:15" ht="15.75">
      <c r="A161" s="42"/>
      <c r="B161" s="42"/>
      <c r="C161" s="41"/>
      <c r="D161" s="106" t="s">
        <v>225</v>
      </c>
      <c r="E161" s="107"/>
      <c r="F161" s="105"/>
      <c r="G161" s="105"/>
      <c r="H161" s="105"/>
      <c r="I161" s="105"/>
      <c r="J161" s="105"/>
      <c r="K161" s="105"/>
      <c r="L161" s="105"/>
      <c r="M161" s="105"/>
      <c r="N161" s="105"/>
      <c r="O161" s="105"/>
    </row>
    <row r="162" spans="1:15" ht="15.75">
      <c r="A162" s="42"/>
      <c r="B162" s="42"/>
      <c r="C162" s="41"/>
      <c r="D162" s="106" t="s">
        <v>259</v>
      </c>
      <c r="E162" s="107"/>
      <c r="F162" s="105"/>
      <c r="G162" s="105"/>
      <c r="H162" s="105"/>
      <c r="I162" s="105"/>
      <c r="J162" s="105"/>
      <c r="K162" s="105"/>
      <c r="L162" s="105"/>
      <c r="M162" s="105"/>
      <c r="N162" s="105"/>
      <c r="O162" s="105"/>
    </row>
    <row r="163" spans="1:4" ht="12.75">
      <c r="A163" s="42"/>
      <c r="B163" s="42"/>
      <c r="C163" s="41"/>
      <c r="D163" s="41"/>
    </row>
    <row r="164" spans="1:4" ht="12.75">
      <c r="A164" s="42"/>
      <c r="B164" s="42"/>
      <c r="C164" s="41"/>
      <c r="D164" s="41"/>
    </row>
    <row r="165" spans="1:5" ht="15.75">
      <c r="A165" s="42"/>
      <c r="B165" s="42"/>
      <c r="C165" s="42"/>
      <c r="D165" s="51" t="s">
        <v>257</v>
      </c>
      <c r="E165" s="11"/>
    </row>
    <row r="166" spans="1:15" ht="21" customHeight="1">
      <c r="A166" s="109" t="s">
        <v>243</v>
      </c>
      <c r="B166" s="110"/>
      <c r="C166" s="110"/>
      <c r="D166" s="110"/>
      <c r="E166" s="110"/>
      <c r="F166" s="110"/>
      <c r="G166" s="110"/>
      <c r="H166" s="110"/>
      <c r="I166" s="110"/>
      <c r="J166" s="110"/>
      <c r="K166" s="110"/>
      <c r="L166" s="110"/>
      <c r="M166" s="110"/>
      <c r="N166" s="110"/>
      <c r="O166" s="110"/>
    </row>
    <row r="167" spans="1:15" ht="12.75">
      <c r="A167" s="42"/>
      <c r="B167" s="83"/>
      <c r="C167" s="83"/>
      <c r="D167" s="83"/>
      <c r="E167" s="83"/>
      <c r="F167" s="83"/>
      <c r="G167" s="83"/>
      <c r="H167" s="83"/>
      <c r="I167" s="83"/>
      <c r="J167" s="83"/>
      <c r="K167" s="83"/>
      <c r="L167" s="83"/>
      <c r="M167" s="83"/>
      <c r="N167" s="83"/>
      <c r="O167" s="83"/>
    </row>
    <row r="168" spans="1:15" ht="12.75">
      <c r="A168" s="42"/>
      <c r="B168" s="83"/>
      <c r="C168" s="83"/>
      <c r="D168" s="83"/>
      <c r="E168" s="83"/>
      <c r="F168" s="83"/>
      <c r="G168" s="83"/>
      <c r="H168" s="83"/>
      <c r="I168" s="83"/>
      <c r="J168" s="83"/>
      <c r="K168" s="83"/>
      <c r="L168" s="83"/>
      <c r="M168" s="83"/>
      <c r="N168" s="83"/>
      <c r="O168" s="83"/>
    </row>
    <row r="169" spans="1:15" ht="29.25">
      <c r="A169" s="45" t="s">
        <v>1</v>
      </c>
      <c r="B169" s="46" t="s">
        <v>216</v>
      </c>
      <c r="C169" s="46" t="s">
        <v>218</v>
      </c>
      <c r="D169" s="52" t="s">
        <v>3</v>
      </c>
      <c r="E169" s="40" t="s">
        <v>229</v>
      </c>
      <c r="F169" s="75" t="s">
        <v>244</v>
      </c>
      <c r="G169" s="75" t="s">
        <v>233</v>
      </c>
      <c r="H169" s="77"/>
      <c r="I169" s="77"/>
      <c r="J169" s="77"/>
      <c r="K169" s="77"/>
      <c r="L169" s="77"/>
      <c r="M169" s="103" t="s">
        <v>226</v>
      </c>
      <c r="N169" s="103" t="s">
        <v>232</v>
      </c>
      <c r="O169" s="103" t="s">
        <v>233</v>
      </c>
    </row>
    <row r="170" spans="1:15" ht="14.25" hidden="1">
      <c r="A170" s="47" t="s">
        <v>4</v>
      </c>
      <c r="B170" s="47"/>
      <c r="C170" s="48"/>
      <c r="D170" s="44" t="s">
        <v>5</v>
      </c>
      <c r="E170" s="31">
        <f>E171+E178</f>
        <v>2021980</v>
      </c>
      <c r="F170" s="31">
        <f aca="true" t="shared" si="51" ref="F170:N170">F171+F178</f>
        <v>0</v>
      </c>
      <c r="G170" s="31">
        <f t="shared" si="51"/>
        <v>2021980</v>
      </c>
      <c r="H170" s="31">
        <f t="shared" si="51"/>
        <v>6000</v>
      </c>
      <c r="I170" s="31">
        <f t="shared" si="51"/>
        <v>2027980</v>
      </c>
      <c r="J170" s="31">
        <f t="shared" si="51"/>
        <v>3500</v>
      </c>
      <c r="K170" s="31">
        <f t="shared" si="51"/>
        <v>2031480</v>
      </c>
      <c r="L170" s="97">
        <f t="shared" si="51"/>
        <v>0</v>
      </c>
      <c r="M170" s="31">
        <f>M171+M178</f>
        <v>2031480</v>
      </c>
      <c r="N170" s="31">
        <f t="shared" si="51"/>
        <v>0</v>
      </c>
      <c r="O170" s="31">
        <f>O171+O178</f>
        <v>2031480</v>
      </c>
    </row>
    <row r="171" spans="1:15" ht="30" hidden="1">
      <c r="A171" s="49"/>
      <c r="B171" s="49" t="s">
        <v>6</v>
      </c>
      <c r="C171" s="50"/>
      <c r="D171" s="43" t="s">
        <v>128</v>
      </c>
      <c r="E171" s="53">
        <f>SUM(E172:E177)</f>
        <v>2010980</v>
      </c>
      <c r="F171" s="53">
        <f aca="true" t="shared" si="52" ref="F171:N171">SUM(F172:F177)</f>
        <v>0</v>
      </c>
      <c r="G171" s="53">
        <f t="shared" si="52"/>
        <v>2010980</v>
      </c>
      <c r="H171" s="53">
        <f t="shared" si="52"/>
        <v>6000</v>
      </c>
      <c r="I171" s="53">
        <f t="shared" si="52"/>
        <v>2016980</v>
      </c>
      <c r="J171" s="53">
        <f t="shared" si="52"/>
        <v>3500</v>
      </c>
      <c r="K171" s="53">
        <f t="shared" si="52"/>
        <v>2020480</v>
      </c>
      <c r="L171" s="93">
        <f t="shared" si="52"/>
        <v>0</v>
      </c>
      <c r="M171" s="53">
        <f>SUM(M172:M177)</f>
        <v>2020480</v>
      </c>
      <c r="N171" s="53">
        <f t="shared" si="52"/>
        <v>0</v>
      </c>
      <c r="O171" s="53">
        <f>SUM(O172:O177)</f>
        <v>2020480</v>
      </c>
    </row>
    <row r="172" spans="1:15" ht="30" hidden="1">
      <c r="A172" s="49"/>
      <c r="B172" s="49"/>
      <c r="C172" s="50">
        <v>6050</v>
      </c>
      <c r="D172" s="43" t="s">
        <v>129</v>
      </c>
      <c r="E172" s="53">
        <v>10980</v>
      </c>
      <c r="F172" s="26"/>
      <c r="G172" s="26">
        <f aca="true" t="shared" si="53" ref="G172:G177">E172+F172</f>
        <v>10980</v>
      </c>
      <c r="H172" s="76">
        <v>6000</v>
      </c>
      <c r="I172" s="76">
        <f aca="true" t="shared" si="54" ref="I172:I177">G172+H172</f>
        <v>16980</v>
      </c>
      <c r="J172" s="76">
        <v>3500</v>
      </c>
      <c r="K172" s="76">
        <f aca="true" t="shared" si="55" ref="K172:O177">I172+J172</f>
        <v>20480</v>
      </c>
      <c r="L172" s="76"/>
      <c r="M172" s="26">
        <f t="shared" si="55"/>
        <v>20480</v>
      </c>
      <c r="N172" s="26"/>
      <c r="O172" s="26">
        <f t="shared" si="55"/>
        <v>20480</v>
      </c>
    </row>
    <row r="173" spans="1:15" ht="75" hidden="1">
      <c r="A173" s="49"/>
      <c r="B173" s="49"/>
      <c r="C173" s="50">
        <v>6052</v>
      </c>
      <c r="D173" s="43" t="s">
        <v>130</v>
      </c>
      <c r="E173" s="53">
        <v>0</v>
      </c>
      <c r="F173" s="26"/>
      <c r="G173" s="26">
        <f t="shared" si="53"/>
        <v>0</v>
      </c>
      <c r="H173" s="76"/>
      <c r="I173" s="76">
        <f t="shared" si="54"/>
        <v>0</v>
      </c>
      <c r="J173" s="76"/>
      <c r="K173" s="76">
        <f t="shared" si="55"/>
        <v>0</v>
      </c>
      <c r="L173" s="76"/>
      <c r="M173" s="26">
        <f t="shared" si="55"/>
        <v>0</v>
      </c>
      <c r="N173" s="26"/>
      <c r="O173" s="26">
        <f t="shared" si="55"/>
        <v>0</v>
      </c>
    </row>
    <row r="174" spans="1:15" ht="75" hidden="1">
      <c r="A174" s="49"/>
      <c r="B174" s="49"/>
      <c r="C174" s="50">
        <v>6051</v>
      </c>
      <c r="D174" s="43" t="s">
        <v>131</v>
      </c>
      <c r="E174" s="53">
        <v>0</v>
      </c>
      <c r="F174" s="26"/>
      <c r="G174" s="26">
        <f t="shared" si="53"/>
        <v>0</v>
      </c>
      <c r="H174" s="76"/>
      <c r="I174" s="76">
        <f t="shared" si="54"/>
        <v>0</v>
      </c>
      <c r="J174" s="76"/>
      <c r="K174" s="76">
        <f t="shared" si="55"/>
        <v>0</v>
      </c>
      <c r="L174" s="76"/>
      <c r="M174" s="26">
        <f t="shared" si="55"/>
        <v>0</v>
      </c>
      <c r="N174" s="26"/>
      <c r="O174" s="26">
        <f t="shared" si="55"/>
        <v>0</v>
      </c>
    </row>
    <row r="175" spans="1:15" ht="75" hidden="1">
      <c r="A175" s="49"/>
      <c r="B175" s="49"/>
      <c r="C175" s="50">
        <v>6052</v>
      </c>
      <c r="D175" s="43" t="s">
        <v>130</v>
      </c>
      <c r="E175" s="53">
        <v>0</v>
      </c>
      <c r="F175" s="26"/>
      <c r="G175" s="26">
        <f t="shared" si="53"/>
        <v>0</v>
      </c>
      <c r="H175" s="76"/>
      <c r="I175" s="76">
        <f t="shared" si="54"/>
        <v>0</v>
      </c>
      <c r="J175" s="76"/>
      <c r="K175" s="76">
        <f t="shared" si="55"/>
        <v>0</v>
      </c>
      <c r="L175" s="76"/>
      <c r="M175" s="26">
        <f t="shared" si="55"/>
        <v>0</v>
      </c>
      <c r="N175" s="26"/>
      <c r="O175" s="26">
        <f t="shared" si="55"/>
        <v>0</v>
      </c>
    </row>
    <row r="176" spans="1:15" ht="105" hidden="1">
      <c r="A176" s="49"/>
      <c r="B176" s="49"/>
      <c r="C176" s="50">
        <v>6058</v>
      </c>
      <c r="D176" s="43" t="s">
        <v>141</v>
      </c>
      <c r="E176" s="30">
        <v>1500000</v>
      </c>
      <c r="F176" s="30"/>
      <c r="G176" s="30">
        <f t="shared" si="53"/>
        <v>1500000</v>
      </c>
      <c r="H176" s="76"/>
      <c r="I176" s="76">
        <f t="shared" si="54"/>
        <v>1500000</v>
      </c>
      <c r="J176" s="76"/>
      <c r="K176" s="76">
        <f t="shared" si="55"/>
        <v>1500000</v>
      </c>
      <c r="L176" s="76"/>
      <c r="M176" s="26">
        <f t="shared" si="55"/>
        <v>1500000</v>
      </c>
      <c r="N176" s="26"/>
      <c r="O176" s="26">
        <f t="shared" si="55"/>
        <v>1500000</v>
      </c>
    </row>
    <row r="177" spans="1:15" ht="120" hidden="1">
      <c r="A177" s="49"/>
      <c r="B177" s="49"/>
      <c r="C177" s="50">
        <v>6059</v>
      </c>
      <c r="D177" s="43" t="s">
        <v>235</v>
      </c>
      <c r="E177" s="30">
        <v>500000</v>
      </c>
      <c r="F177" s="30"/>
      <c r="G177" s="30">
        <f t="shared" si="53"/>
        <v>500000</v>
      </c>
      <c r="H177" s="76"/>
      <c r="I177" s="76">
        <f t="shared" si="54"/>
        <v>500000</v>
      </c>
      <c r="J177" s="76"/>
      <c r="K177" s="76">
        <f t="shared" si="55"/>
        <v>500000</v>
      </c>
      <c r="L177" s="76"/>
      <c r="M177" s="26">
        <f t="shared" si="55"/>
        <v>500000</v>
      </c>
      <c r="N177" s="26"/>
      <c r="O177" s="26">
        <f t="shared" si="55"/>
        <v>500000</v>
      </c>
    </row>
    <row r="178" spans="1:15" ht="15" hidden="1">
      <c r="A178" s="49"/>
      <c r="B178" s="49" t="s">
        <v>217</v>
      </c>
      <c r="C178" s="50"/>
      <c r="D178" s="43" t="s">
        <v>132</v>
      </c>
      <c r="E178" s="30">
        <f>E179</f>
        <v>11000</v>
      </c>
      <c r="F178" s="30">
        <f aca="true" t="shared" si="56" ref="F178:O178">F179</f>
        <v>0</v>
      </c>
      <c r="G178" s="30">
        <f t="shared" si="56"/>
        <v>11000</v>
      </c>
      <c r="H178" s="53">
        <f t="shared" si="56"/>
        <v>0</v>
      </c>
      <c r="I178" s="53">
        <f t="shared" si="56"/>
        <v>11000</v>
      </c>
      <c r="J178" s="53">
        <f t="shared" si="56"/>
        <v>0</v>
      </c>
      <c r="K178" s="53">
        <f t="shared" si="56"/>
        <v>11000</v>
      </c>
      <c r="L178" s="93">
        <f t="shared" si="56"/>
        <v>0</v>
      </c>
      <c r="M178" s="53">
        <f t="shared" si="56"/>
        <v>11000</v>
      </c>
      <c r="N178" s="53">
        <f t="shared" si="56"/>
        <v>0</v>
      </c>
      <c r="O178" s="53">
        <f t="shared" si="56"/>
        <v>11000</v>
      </c>
    </row>
    <row r="179" spans="1:15" ht="60" hidden="1">
      <c r="A179" s="50"/>
      <c r="B179" s="50"/>
      <c r="C179" s="50">
        <v>2850</v>
      </c>
      <c r="D179" s="43" t="s">
        <v>133</v>
      </c>
      <c r="E179" s="30">
        <v>11000</v>
      </c>
      <c r="F179" s="30"/>
      <c r="G179" s="30">
        <f>E179+F179</f>
        <v>11000</v>
      </c>
      <c r="H179" s="76"/>
      <c r="I179" s="76">
        <f>G179+H179</f>
        <v>11000</v>
      </c>
      <c r="J179" s="76"/>
      <c r="K179" s="76">
        <f>I179+J179</f>
        <v>11000</v>
      </c>
      <c r="L179" s="76"/>
      <c r="M179" s="26">
        <f>K179+L179</f>
        <v>11000</v>
      </c>
      <c r="N179" s="26"/>
      <c r="O179" s="26">
        <f>M179+N179</f>
        <v>11000</v>
      </c>
    </row>
    <row r="180" spans="1:15" ht="14.25" hidden="1">
      <c r="A180" s="48">
        <v>600</v>
      </c>
      <c r="B180" s="48"/>
      <c r="C180" s="48"/>
      <c r="D180" s="44" t="s">
        <v>18</v>
      </c>
      <c r="E180" s="80">
        <f>E181+E183+E186</f>
        <v>670760</v>
      </c>
      <c r="F180" s="80">
        <f aca="true" t="shared" si="57" ref="F180:N180">F181+F183+F186</f>
        <v>155000</v>
      </c>
      <c r="G180" s="80">
        <f t="shared" si="57"/>
        <v>825760</v>
      </c>
      <c r="H180" s="57">
        <f t="shared" si="57"/>
        <v>61058</v>
      </c>
      <c r="I180" s="57">
        <f t="shared" si="57"/>
        <v>886818</v>
      </c>
      <c r="J180" s="57">
        <f t="shared" si="57"/>
        <v>-353692</v>
      </c>
      <c r="K180" s="57">
        <f t="shared" si="57"/>
        <v>533126</v>
      </c>
      <c r="L180" s="92">
        <f t="shared" si="57"/>
        <v>0</v>
      </c>
      <c r="M180" s="57">
        <f>M181+M183+M186</f>
        <v>533126</v>
      </c>
      <c r="N180" s="57">
        <f t="shared" si="57"/>
        <v>0</v>
      </c>
      <c r="O180" s="57">
        <f>O181+O183+O186</f>
        <v>533126</v>
      </c>
    </row>
    <row r="181" spans="1:15" ht="15" hidden="1">
      <c r="A181" s="50"/>
      <c r="B181" s="50">
        <v>60013</v>
      </c>
      <c r="C181" s="50"/>
      <c r="D181" s="43" t="s">
        <v>134</v>
      </c>
      <c r="E181" s="30">
        <f>E182</f>
        <v>0</v>
      </c>
      <c r="F181" s="30">
        <f aca="true" t="shared" si="58" ref="F181:O181">F182</f>
        <v>55000</v>
      </c>
      <c r="G181" s="30">
        <f t="shared" si="58"/>
        <v>55000</v>
      </c>
      <c r="H181" s="53">
        <f t="shared" si="58"/>
        <v>0</v>
      </c>
      <c r="I181" s="53">
        <f t="shared" si="58"/>
        <v>55000</v>
      </c>
      <c r="J181" s="53">
        <f t="shared" si="58"/>
        <v>0</v>
      </c>
      <c r="K181" s="53">
        <f t="shared" si="58"/>
        <v>55000</v>
      </c>
      <c r="L181" s="93">
        <f t="shared" si="58"/>
        <v>0</v>
      </c>
      <c r="M181" s="53">
        <f t="shared" si="58"/>
        <v>55000</v>
      </c>
      <c r="N181" s="53">
        <f t="shared" si="58"/>
        <v>0</v>
      </c>
      <c r="O181" s="53">
        <f t="shared" si="58"/>
        <v>55000</v>
      </c>
    </row>
    <row r="182" spans="1:15" ht="90" hidden="1">
      <c r="A182" s="50"/>
      <c r="B182" s="50"/>
      <c r="C182" s="50">
        <v>6300</v>
      </c>
      <c r="D182" s="43" t="s">
        <v>135</v>
      </c>
      <c r="E182" s="30">
        <v>0</v>
      </c>
      <c r="F182" s="30">
        <v>55000</v>
      </c>
      <c r="G182" s="30">
        <f>E182+F182</f>
        <v>55000</v>
      </c>
      <c r="H182" s="76"/>
      <c r="I182" s="76">
        <f>G182+H182</f>
        <v>55000</v>
      </c>
      <c r="J182" s="76"/>
      <c r="K182" s="76">
        <f>I182+J182</f>
        <v>55000</v>
      </c>
      <c r="L182" s="76"/>
      <c r="M182" s="26">
        <f>K182+L182</f>
        <v>55000</v>
      </c>
      <c r="N182" s="26"/>
      <c r="O182" s="26">
        <f>M182+N182</f>
        <v>55000</v>
      </c>
    </row>
    <row r="183" spans="1:15" ht="15" hidden="1">
      <c r="A183" s="50"/>
      <c r="B183" s="50">
        <v>60014</v>
      </c>
      <c r="C183" s="50"/>
      <c r="D183" s="43" t="s">
        <v>136</v>
      </c>
      <c r="E183" s="30">
        <f>SUM(E185)</f>
        <v>0</v>
      </c>
      <c r="F183" s="30">
        <f>F185</f>
        <v>100000</v>
      </c>
      <c r="G183" s="30">
        <f>SUM(G184:G185)</f>
        <v>100000</v>
      </c>
      <c r="H183" s="30">
        <f aca="true" t="shared" si="59" ref="H183:N183">SUM(H184:H185)</f>
        <v>0</v>
      </c>
      <c r="I183" s="30">
        <f t="shared" si="59"/>
        <v>100000</v>
      </c>
      <c r="J183" s="30">
        <f t="shared" si="59"/>
        <v>0</v>
      </c>
      <c r="K183" s="30">
        <f t="shared" si="59"/>
        <v>100000</v>
      </c>
      <c r="L183" s="98">
        <f t="shared" si="59"/>
        <v>0</v>
      </c>
      <c r="M183" s="30">
        <f>SUM(M184:M185)</f>
        <v>100000</v>
      </c>
      <c r="N183" s="30">
        <f t="shared" si="59"/>
        <v>0</v>
      </c>
      <c r="O183" s="30">
        <f>SUM(O184:O185)</f>
        <v>100000</v>
      </c>
    </row>
    <row r="184" spans="1:15" ht="75" hidden="1">
      <c r="A184" s="50"/>
      <c r="B184" s="50"/>
      <c r="C184" s="50">
        <v>2710</v>
      </c>
      <c r="D184" s="43" t="s">
        <v>245</v>
      </c>
      <c r="E184" s="30"/>
      <c r="F184" s="30"/>
      <c r="G184" s="30"/>
      <c r="H184" s="88">
        <v>25000</v>
      </c>
      <c r="I184" s="88">
        <f>G184+H184</f>
        <v>25000</v>
      </c>
      <c r="J184" s="87"/>
      <c r="K184" s="87">
        <f>I184+J184</f>
        <v>25000</v>
      </c>
      <c r="L184" s="87"/>
      <c r="M184" s="26">
        <f>K184+L184</f>
        <v>25000</v>
      </c>
      <c r="N184" s="26"/>
      <c r="O184" s="26">
        <f>M184+N184</f>
        <v>25000</v>
      </c>
    </row>
    <row r="185" spans="1:15" ht="90" hidden="1">
      <c r="A185" s="50"/>
      <c r="B185" s="50"/>
      <c r="C185" s="50">
        <v>6300</v>
      </c>
      <c r="D185" s="43" t="s">
        <v>135</v>
      </c>
      <c r="E185" s="30">
        <v>0</v>
      </c>
      <c r="F185" s="30">
        <v>100000</v>
      </c>
      <c r="G185" s="30">
        <f>E185+F185</f>
        <v>100000</v>
      </c>
      <c r="H185" s="89">
        <v>-25000</v>
      </c>
      <c r="I185" s="88">
        <f>G185+H185</f>
        <v>75000</v>
      </c>
      <c r="J185" s="76"/>
      <c r="K185" s="87">
        <f>I185+J185</f>
        <v>75000</v>
      </c>
      <c r="L185" s="76"/>
      <c r="M185" s="26">
        <f>K185+L185</f>
        <v>75000</v>
      </c>
      <c r="N185" s="26"/>
      <c r="O185" s="26">
        <f>M185+N185</f>
        <v>75000</v>
      </c>
    </row>
    <row r="186" spans="1:15" ht="15" hidden="1">
      <c r="A186" s="50"/>
      <c r="B186" s="50">
        <v>60016</v>
      </c>
      <c r="C186" s="50"/>
      <c r="D186" s="43" t="s">
        <v>19</v>
      </c>
      <c r="E186" s="53">
        <f>SUM(E187:E192)</f>
        <v>670760</v>
      </c>
      <c r="F186" s="53">
        <f aca="true" t="shared" si="60" ref="F186:N186">SUM(F187:F192)</f>
        <v>0</v>
      </c>
      <c r="G186" s="53">
        <f t="shared" si="60"/>
        <v>670760</v>
      </c>
      <c r="H186" s="53">
        <f t="shared" si="60"/>
        <v>61058</v>
      </c>
      <c r="I186" s="53">
        <f t="shared" si="60"/>
        <v>731818</v>
      </c>
      <c r="J186" s="53">
        <f t="shared" si="60"/>
        <v>-353692</v>
      </c>
      <c r="K186" s="53">
        <f t="shared" si="60"/>
        <v>378126</v>
      </c>
      <c r="L186" s="93">
        <f t="shared" si="60"/>
        <v>0</v>
      </c>
      <c r="M186" s="53">
        <f>SUM(M187:M192)</f>
        <v>378126</v>
      </c>
      <c r="N186" s="53">
        <f t="shared" si="60"/>
        <v>0</v>
      </c>
      <c r="O186" s="53">
        <f>SUM(O187:O192)</f>
        <v>378126</v>
      </c>
    </row>
    <row r="187" spans="1:15" ht="15" hidden="1">
      <c r="A187" s="50"/>
      <c r="B187" s="50"/>
      <c r="C187" s="50">
        <v>4210</v>
      </c>
      <c r="D187" s="43" t="s">
        <v>137</v>
      </c>
      <c r="E187" s="53">
        <v>74700</v>
      </c>
      <c r="F187" s="26"/>
      <c r="G187" s="26">
        <f aca="true" t="shared" si="61" ref="G187:G192">E187+F187</f>
        <v>74700</v>
      </c>
      <c r="H187" s="76">
        <v>-25000</v>
      </c>
      <c r="I187" s="76">
        <f aca="true" t="shared" si="62" ref="I187:I192">G187+H187</f>
        <v>49700</v>
      </c>
      <c r="J187" s="76"/>
      <c r="K187" s="76">
        <f aca="true" t="shared" si="63" ref="K187:O192">I187+J187</f>
        <v>49700</v>
      </c>
      <c r="L187" s="76"/>
      <c r="M187" s="26">
        <f t="shared" si="63"/>
        <v>49700</v>
      </c>
      <c r="N187" s="26"/>
      <c r="O187" s="26">
        <f t="shared" si="63"/>
        <v>49700</v>
      </c>
    </row>
    <row r="188" spans="1:15" ht="15" hidden="1">
      <c r="A188" s="50"/>
      <c r="B188" s="50"/>
      <c r="C188" s="50">
        <v>4270</v>
      </c>
      <c r="D188" s="43" t="s">
        <v>138</v>
      </c>
      <c r="E188" s="53">
        <v>67800</v>
      </c>
      <c r="F188" s="26"/>
      <c r="G188" s="26">
        <f t="shared" si="61"/>
        <v>67800</v>
      </c>
      <c r="H188" s="76">
        <v>-25000</v>
      </c>
      <c r="I188" s="76">
        <f t="shared" si="62"/>
        <v>42800</v>
      </c>
      <c r="J188" s="76">
        <v>50000</v>
      </c>
      <c r="K188" s="76">
        <f t="shared" si="63"/>
        <v>92800</v>
      </c>
      <c r="L188" s="76"/>
      <c r="M188" s="26">
        <f t="shared" si="63"/>
        <v>92800</v>
      </c>
      <c r="N188" s="26"/>
      <c r="O188" s="26">
        <f t="shared" si="63"/>
        <v>92800</v>
      </c>
    </row>
    <row r="189" spans="1:15" ht="15" hidden="1">
      <c r="A189" s="50"/>
      <c r="B189" s="50"/>
      <c r="C189" s="50">
        <v>4300</v>
      </c>
      <c r="D189" s="43" t="s">
        <v>139</v>
      </c>
      <c r="E189" s="53">
        <v>28260</v>
      </c>
      <c r="F189" s="26"/>
      <c r="G189" s="26">
        <f t="shared" si="61"/>
        <v>28260</v>
      </c>
      <c r="H189" s="76"/>
      <c r="I189" s="76">
        <f t="shared" si="62"/>
        <v>28260</v>
      </c>
      <c r="J189" s="76">
        <v>7366</v>
      </c>
      <c r="K189" s="76">
        <f t="shared" si="63"/>
        <v>35626</v>
      </c>
      <c r="L189" s="76"/>
      <c r="M189" s="26">
        <f t="shared" si="63"/>
        <v>35626</v>
      </c>
      <c r="N189" s="26"/>
      <c r="O189" s="26">
        <f t="shared" si="63"/>
        <v>35626</v>
      </c>
    </row>
    <row r="190" spans="1:15" ht="30" hidden="1">
      <c r="A190" s="50"/>
      <c r="B190" s="50"/>
      <c r="C190" s="50">
        <v>6050</v>
      </c>
      <c r="D190" s="43" t="s">
        <v>140</v>
      </c>
      <c r="E190" s="53">
        <v>50000</v>
      </c>
      <c r="F190" s="26"/>
      <c r="G190" s="26">
        <f t="shared" si="61"/>
        <v>50000</v>
      </c>
      <c r="H190" s="76">
        <v>111058</v>
      </c>
      <c r="I190" s="76">
        <f t="shared" si="62"/>
        <v>161058</v>
      </c>
      <c r="J190" s="76">
        <v>10942</v>
      </c>
      <c r="K190" s="76">
        <f t="shared" si="63"/>
        <v>172000</v>
      </c>
      <c r="L190" s="76"/>
      <c r="M190" s="26">
        <f t="shared" si="63"/>
        <v>172000</v>
      </c>
      <c r="N190" s="26"/>
      <c r="O190" s="26">
        <f t="shared" si="63"/>
        <v>172000</v>
      </c>
    </row>
    <row r="191" spans="1:15" ht="105" hidden="1">
      <c r="A191" s="50"/>
      <c r="B191" s="50"/>
      <c r="C191" s="50">
        <v>6058</v>
      </c>
      <c r="D191" s="43" t="s">
        <v>141</v>
      </c>
      <c r="E191" s="53">
        <v>0</v>
      </c>
      <c r="F191" s="26"/>
      <c r="G191" s="26">
        <f t="shared" si="61"/>
        <v>0</v>
      </c>
      <c r="H191" s="76"/>
      <c r="I191" s="76">
        <f t="shared" si="62"/>
        <v>0</v>
      </c>
      <c r="J191" s="76"/>
      <c r="K191" s="76">
        <f t="shared" si="63"/>
        <v>0</v>
      </c>
      <c r="L191" s="76"/>
      <c r="M191" s="26">
        <f t="shared" si="63"/>
        <v>0</v>
      </c>
      <c r="N191" s="26"/>
      <c r="O191" s="26">
        <f t="shared" si="63"/>
        <v>0</v>
      </c>
    </row>
    <row r="192" spans="1:15" ht="120" hidden="1">
      <c r="A192" s="50"/>
      <c r="B192" s="50"/>
      <c r="C192" s="50">
        <v>6059</v>
      </c>
      <c r="D192" s="43" t="s">
        <v>142</v>
      </c>
      <c r="E192" s="30">
        <v>450000</v>
      </c>
      <c r="F192" s="30"/>
      <c r="G192" s="30">
        <f t="shared" si="61"/>
        <v>450000</v>
      </c>
      <c r="H192" s="76"/>
      <c r="I192" s="76">
        <f t="shared" si="62"/>
        <v>450000</v>
      </c>
      <c r="J192" s="76">
        <v>-422000</v>
      </c>
      <c r="K192" s="76">
        <f t="shared" si="63"/>
        <v>28000</v>
      </c>
      <c r="L192" s="76"/>
      <c r="M192" s="26">
        <f t="shared" si="63"/>
        <v>28000</v>
      </c>
      <c r="N192" s="26"/>
      <c r="O192" s="26">
        <f t="shared" si="63"/>
        <v>28000</v>
      </c>
    </row>
    <row r="193" spans="1:15" ht="14.25" hidden="1">
      <c r="A193" s="48">
        <v>630</v>
      </c>
      <c r="B193" s="48"/>
      <c r="C193" s="48"/>
      <c r="D193" s="44" t="s">
        <v>143</v>
      </c>
      <c r="E193" s="57">
        <f>E194</f>
        <v>6000</v>
      </c>
      <c r="F193" s="57">
        <f aca="true" t="shared" si="64" ref="F193:O194">F194</f>
        <v>0</v>
      </c>
      <c r="G193" s="57">
        <f t="shared" si="64"/>
        <v>6000</v>
      </c>
      <c r="H193" s="57">
        <f t="shared" si="64"/>
        <v>0</v>
      </c>
      <c r="I193" s="57">
        <f t="shared" si="64"/>
        <v>6000</v>
      </c>
      <c r="J193" s="57">
        <f t="shared" si="64"/>
        <v>0</v>
      </c>
      <c r="K193" s="57">
        <f t="shared" si="64"/>
        <v>6000</v>
      </c>
      <c r="L193" s="92">
        <f t="shared" si="64"/>
        <v>0</v>
      </c>
      <c r="M193" s="57">
        <f t="shared" si="64"/>
        <v>6000</v>
      </c>
      <c r="N193" s="57">
        <f t="shared" si="64"/>
        <v>0</v>
      </c>
      <c r="O193" s="57">
        <f t="shared" si="64"/>
        <v>6000</v>
      </c>
    </row>
    <row r="194" spans="1:15" ht="15" hidden="1">
      <c r="A194" s="50"/>
      <c r="B194" s="50">
        <v>63095</v>
      </c>
      <c r="C194" s="50"/>
      <c r="D194" s="43" t="s">
        <v>15</v>
      </c>
      <c r="E194" s="53">
        <f>E195</f>
        <v>6000</v>
      </c>
      <c r="F194" s="53">
        <f t="shared" si="64"/>
        <v>0</v>
      </c>
      <c r="G194" s="53">
        <f t="shared" si="64"/>
        <v>6000</v>
      </c>
      <c r="H194" s="53">
        <f t="shared" si="64"/>
        <v>0</v>
      </c>
      <c r="I194" s="53">
        <f t="shared" si="64"/>
        <v>6000</v>
      </c>
      <c r="J194" s="53">
        <f t="shared" si="64"/>
        <v>0</v>
      </c>
      <c r="K194" s="53">
        <f t="shared" si="64"/>
        <v>6000</v>
      </c>
      <c r="L194" s="93">
        <f t="shared" si="64"/>
        <v>0</v>
      </c>
      <c r="M194" s="53">
        <f t="shared" si="64"/>
        <v>6000</v>
      </c>
      <c r="N194" s="53">
        <f t="shared" si="64"/>
        <v>0</v>
      </c>
      <c r="O194" s="53">
        <f t="shared" si="64"/>
        <v>6000</v>
      </c>
    </row>
    <row r="195" spans="1:15" ht="15" hidden="1">
      <c r="A195" s="50"/>
      <c r="B195" s="50"/>
      <c r="C195" s="50">
        <v>4300</v>
      </c>
      <c r="D195" s="43" t="s">
        <v>139</v>
      </c>
      <c r="E195" s="53">
        <v>6000</v>
      </c>
      <c r="F195" s="26"/>
      <c r="G195" s="26">
        <f>E195+F195</f>
        <v>6000</v>
      </c>
      <c r="H195" s="76"/>
      <c r="I195" s="76">
        <f>G195+H195</f>
        <v>6000</v>
      </c>
      <c r="J195" s="76"/>
      <c r="K195" s="76">
        <f>I195+J195</f>
        <v>6000</v>
      </c>
      <c r="L195" s="76"/>
      <c r="M195" s="26">
        <f>K195+L195</f>
        <v>6000</v>
      </c>
      <c r="N195" s="26"/>
      <c r="O195" s="26">
        <f>M195+N195</f>
        <v>6000</v>
      </c>
    </row>
    <row r="196" spans="1:15" ht="14.25" hidden="1">
      <c r="A196" s="48">
        <v>700</v>
      </c>
      <c r="B196" s="48"/>
      <c r="C196" s="48"/>
      <c r="D196" s="44" t="s">
        <v>29</v>
      </c>
      <c r="E196" s="57">
        <f>E197</f>
        <v>6750</v>
      </c>
      <c r="F196" s="57">
        <f aca="true" t="shared" si="65" ref="F196:O196">F197</f>
        <v>0</v>
      </c>
      <c r="G196" s="57">
        <f t="shared" si="65"/>
        <v>6750</v>
      </c>
      <c r="H196" s="57">
        <f t="shared" si="65"/>
        <v>0</v>
      </c>
      <c r="I196" s="57">
        <f t="shared" si="65"/>
        <v>6750</v>
      </c>
      <c r="J196" s="57">
        <f t="shared" si="65"/>
        <v>0</v>
      </c>
      <c r="K196" s="57">
        <f t="shared" si="65"/>
        <v>6750</v>
      </c>
      <c r="L196" s="92">
        <f t="shared" si="65"/>
        <v>0</v>
      </c>
      <c r="M196" s="57">
        <f t="shared" si="65"/>
        <v>6750</v>
      </c>
      <c r="N196" s="57">
        <f t="shared" si="65"/>
        <v>0</v>
      </c>
      <c r="O196" s="57">
        <f t="shared" si="65"/>
        <v>6750</v>
      </c>
    </row>
    <row r="197" spans="1:15" ht="30" hidden="1">
      <c r="A197" s="50"/>
      <c r="B197" s="50">
        <v>70004</v>
      </c>
      <c r="C197" s="50"/>
      <c r="D197" s="43" t="s">
        <v>144</v>
      </c>
      <c r="E197" s="53">
        <f>SUM(E198:E201)</f>
        <v>6750</v>
      </c>
      <c r="F197" s="53">
        <f aca="true" t="shared" si="66" ref="F197:N197">SUM(F198:F201)</f>
        <v>0</v>
      </c>
      <c r="G197" s="53">
        <f t="shared" si="66"/>
        <v>6750</v>
      </c>
      <c r="H197" s="53">
        <f t="shared" si="66"/>
        <v>0</v>
      </c>
      <c r="I197" s="53">
        <f t="shared" si="66"/>
        <v>6750</v>
      </c>
      <c r="J197" s="53">
        <f t="shared" si="66"/>
        <v>0</v>
      </c>
      <c r="K197" s="53">
        <f t="shared" si="66"/>
        <v>6750</v>
      </c>
      <c r="L197" s="93">
        <f t="shared" si="66"/>
        <v>0</v>
      </c>
      <c r="M197" s="53">
        <f>SUM(M198:M201)</f>
        <v>6750</v>
      </c>
      <c r="N197" s="53">
        <f t="shared" si="66"/>
        <v>0</v>
      </c>
      <c r="O197" s="53">
        <f>SUM(O198:O201)</f>
        <v>6750</v>
      </c>
    </row>
    <row r="198" spans="1:15" ht="15" hidden="1">
      <c r="A198" s="50"/>
      <c r="B198" s="50"/>
      <c r="C198" s="50">
        <v>4210</v>
      </c>
      <c r="D198" s="43" t="s">
        <v>137</v>
      </c>
      <c r="E198" s="53">
        <v>1200</v>
      </c>
      <c r="F198" s="26"/>
      <c r="G198" s="26">
        <f>E198+F198</f>
        <v>1200</v>
      </c>
      <c r="H198" s="76"/>
      <c r="I198" s="76">
        <f>G198+H198</f>
        <v>1200</v>
      </c>
      <c r="J198" s="76"/>
      <c r="K198" s="76">
        <f>I198+J198</f>
        <v>1200</v>
      </c>
      <c r="L198" s="76"/>
      <c r="M198" s="26">
        <f>K198+L198</f>
        <v>1200</v>
      </c>
      <c r="N198" s="26"/>
      <c r="O198" s="26">
        <f>M198+N198</f>
        <v>1200</v>
      </c>
    </row>
    <row r="199" spans="1:15" ht="15" hidden="1">
      <c r="A199" s="50"/>
      <c r="B199" s="50"/>
      <c r="C199" s="50">
        <v>4270</v>
      </c>
      <c r="D199" s="43" t="s">
        <v>138</v>
      </c>
      <c r="E199" s="53">
        <v>5000</v>
      </c>
      <c r="F199" s="26"/>
      <c r="G199" s="26">
        <f>E199+F199</f>
        <v>5000</v>
      </c>
      <c r="H199" s="76"/>
      <c r="I199" s="76">
        <f>G199+H199</f>
        <v>5000</v>
      </c>
      <c r="J199" s="76"/>
      <c r="K199" s="76">
        <f>I199+J199</f>
        <v>5000</v>
      </c>
      <c r="L199" s="76">
        <v>-500</v>
      </c>
      <c r="M199" s="26">
        <f>K199+L199</f>
        <v>4500</v>
      </c>
      <c r="N199" s="26"/>
      <c r="O199" s="26">
        <f>M199+N199</f>
        <v>4500</v>
      </c>
    </row>
    <row r="200" spans="1:15" ht="15" hidden="1">
      <c r="A200" s="50"/>
      <c r="B200" s="50"/>
      <c r="C200" s="50">
        <v>4300</v>
      </c>
      <c r="D200" s="43" t="s">
        <v>139</v>
      </c>
      <c r="E200" s="53">
        <v>250</v>
      </c>
      <c r="F200" s="26"/>
      <c r="G200" s="26">
        <f>E200+F200</f>
        <v>250</v>
      </c>
      <c r="H200" s="76"/>
      <c r="I200" s="76">
        <f>G200+H200</f>
        <v>250</v>
      </c>
      <c r="J200" s="76"/>
      <c r="K200" s="76">
        <f>I200+J200</f>
        <v>250</v>
      </c>
      <c r="L200" s="76">
        <v>500</v>
      </c>
      <c r="M200" s="26">
        <f>K200+L200</f>
        <v>750</v>
      </c>
      <c r="N200" s="26"/>
      <c r="O200" s="26">
        <f>M200+N200</f>
        <v>750</v>
      </c>
    </row>
    <row r="201" spans="1:15" ht="15" hidden="1">
      <c r="A201" s="50"/>
      <c r="B201" s="50"/>
      <c r="C201" s="50">
        <v>4430</v>
      </c>
      <c r="D201" s="43" t="s">
        <v>145</v>
      </c>
      <c r="E201" s="53">
        <v>300</v>
      </c>
      <c r="F201" s="26"/>
      <c r="G201" s="26">
        <f>E201+F201</f>
        <v>300</v>
      </c>
      <c r="H201" s="76"/>
      <c r="I201" s="76">
        <f>G201+H201</f>
        <v>300</v>
      </c>
      <c r="J201" s="76"/>
      <c r="K201" s="76">
        <f>I201+J201</f>
        <v>300</v>
      </c>
      <c r="L201" s="76"/>
      <c r="M201" s="26">
        <f>K201+L201</f>
        <v>300</v>
      </c>
      <c r="N201" s="26"/>
      <c r="O201" s="26">
        <f>M201+N201</f>
        <v>300</v>
      </c>
    </row>
    <row r="202" spans="1:15" ht="14.25">
      <c r="A202" s="48">
        <v>710</v>
      </c>
      <c r="B202" s="48"/>
      <c r="C202" s="48"/>
      <c r="D202" s="44" t="s">
        <v>146</v>
      </c>
      <c r="E202" s="57">
        <f aca="true" t="shared" si="67" ref="E202:O202">E203+E205+E207</f>
        <v>30000</v>
      </c>
      <c r="F202" s="57">
        <f t="shared" si="67"/>
        <v>0</v>
      </c>
      <c r="G202" s="57">
        <f t="shared" si="67"/>
        <v>30000</v>
      </c>
      <c r="H202" s="57">
        <f t="shared" si="67"/>
        <v>0</v>
      </c>
      <c r="I202" s="57">
        <f t="shared" si="67"/>
        <v>30000</v>
      </c>
      <c r="J202" s="57">
        <f t="shared" si="67"/>
        <v>5000</v>
      </c>
      <c r="K202" s="57">
        <f t="shared" si="67"/>
        <v>35000</v>
      </c>
      <c r="L202" s="92">
        <f t="shared" si="67"/>
        <v>0</v>
      </c>
      <c r="M202" s="57">
        <f t="shared" si="67"/>
        <v>35000</v>
      </c>
      <c r="N202" s="57">
        <f t="shared" si="67"/>
        <v>15000</v>
      </c>
      <c r="O202" s="57">
        <f t="shared" si="67"/>
        <v>50000</v>
      </c>
    </row>
    <row r="203" spans="1:15" ht="30">
      <c r="A203" s="50"/>
      <c r="B203" s="50">
        <v>71004</v>
      </c>
      <c r="C203" s="50"/>
      <c r="D203" s="43" t="s">
        <v>147</v>
      </c>
      <c r="E203" s="53">
        <f>E204</f>
        <v>0</v>
      </c>
      <c r="F203" s="26"/>
      <c r="G203" s="26"/>
      <c r="H203" s="76"/>
      <c r="I203" s="76"/>
      <c r="J203" s="76"/>
      <c r="K203" s="76"/>
      <c r="L203" s="76"/>
      <c r="M203" s="26"/>
      <c r="N203" s="26">
        <f>N204</f>
        <v>15000</v>
      </c>
      <c r="O203" s="26">
        <f>O204</f>
        <v>15000</v>
      </c>
    </row>
    <row r="204" spans="1:15" ht="15">
      <c r="A204" s="50"/>
      <c r="B204" s="50"/>
      <c r="C204" s="50">
        <v>4300</v>
      </c>
      <c r="D204" s="43" t="s">
        <v>148</v>
      </c>
      <c r="E204" s="53">
        <v>0</v>
      </c>
      <c r="F204" s="26"/>
      <c r="G204" s="26"/>
      <c r="H204" s="76"/>
      <c r="I204" s="76"/>
      <c r="J204" s="76"/>
      <c r="K204" s="76"/>
      <c r="L204" s="76"/>
      <c r="M204" s="26"/>
      <c r="N204" s="26">
        <v>15000</v>
      </c>
      <c r="O204" s="26">
        <f>N204+M204</f>
        <v>15000</v>
      </c>
    </row>
    <row r="205" spans="1:15" ht="30" hidden="1">
      <c r="A205" s="50"/>
      <c r="B205" s="50">
        <v>71014</v>
      </c>
      <c r="C205" s="50"/>
      <c r="D205" s="43" t="s">
        <v>149</v>
      </c>
      <c r="E205" s="53">
        <f>E206</f>
        <v>15000</v>
      </c>
      <c r="F205" s="53">
        <f aca="true" t="shared" si="68" ref="F205:O205">F206</f>
        <v>0</v>
      </c>
      <c r="G205" s="53">
        <f t="shared" si="68"/>
        <v>15000</v>
      </c>
      <c r="H205" s="53">
        <f t="shared" si="68"/>
        <v>5000</v>
      </c>
      <c r="I205" s="53">
        <f t="shared" si="68"/>
        <v>20000</v>
      </c>
      <c r="J205" s="53">
        <f t="shared" si="68"/>
        <v>5000</v>
      </c>
      <c r="K205" s="53">
        <f t="shared" si="68"/>
        <v>25000</v>
      </c>
      <c r="L205" s="93">
        <f t="shared" si="68"/>
        <v>0</v>
      </c>
      <c r="M205" s="53">
        <f t="shared" si="68"/>
        <v>25000</v>
      </c>
      <c r="N205" s="53">
        <f t="shared" si="68"/>
        <v>0</v>
      </c>
      <c r="O205" s="53">
        <f t="shared" si="68"/>
        <v>25000</v>
      </c>
    </row>
    <row r="206" spans="1:15" ht="15" hidden="1">
      <c r="A206" s="50"/>
      <c r="B206" s="50"/>
      <c r="C206" s="50">
        <v>4300</v>
      </c>
      <c r="D206" s="43" t="s">
        <v>139</v>
      </c>
      <c r="E206" s="53">
        <v>15000</v>
      </c>
      <c r="F206" s="26"/>
      <c r="G206" s="26">
        <f>E206+F206</f>
        <v>15000</v>
      </c>
      <c r="H206" s="76">
        <v>5000</v>
      </c>
      <c r="I206" s="76">
        <f>G206+H206</f>
        <v>20000</v>
      </c>
      <c r="J206" s="76">
        <v>5000</v>
      </c>
      <c r="K206" s="76">
        <f>I206+J206</f>
        <v>25000</v>
      </c>
      <c r="L206" s="76"/>
      <c r="M206" s="26">
        <f>K206+L206</f>
        <v>25000</v>
      </c>
      <c r="N206" s="26"/>
      <c r="O206" s="26">
        <f>M206+N206</f>
        <v>25000</v>
      </c>
    </row>
    <row r="207" spans="1:15" ht="15" hidden="1">
      <c r="A207" s="50"/>
      <c r="B207" s="50">
        <v>71095</v>
      </c>
      <c r="C207" s="50"/>
      <c r="D207" s="43" t="s">
        <v>15</v>
      </c>
      <c r="E207" s="53">
        <f>E208</f>
        <v>15000</v>
      </c>
      <c r="F207" s="53">
        <f aca="true" t="shared" si="69" ref="F207:O207">F208</f>
        <v>0</v>
      </c>
      <c r="G207" s="53">
        <f t="shared" si="69"/>
        <v>15000</v>
      </c>
      <c r="H207" s="53">
        <f t="shared" si="69"/>
        <v>-5000</v>
      </c>
      <c r="I207" s="53">
        <f t="shared" si="69"/>
        <v>10000</v>
      </c>
      <c r="J207" s="53">
        <f t="shared" si="69"/>
        <v>0</v>
      </c>
      <c r="K207" s="53">
        <f t="shared" si="69"/>
        <v>10000</v>
      </c>
      <c r="L207" s="93">
        <f t="shared" si="69"/>
        <v>0</v>
      </c>
      <c r="M207" s="53">
        <f t="shared" si="69"/>
        <v>10000</v>
      </c>
      <c r="N207" s="53">
        <f t="shared" si="69"/>
        <v>0</v>
      </c>
      <c r="O207" s="53">
        <f t="shared" si="69"/>
        <v>10000</v>
      </c>
    </row>
    <row r="208" spans="1:15" ht="15" hidden="1">
      <c r="A208" s="50"/>
      <c r="B208" s="50"/>
      <c r="C208" s="50">
        <v>4300</v>
      </c>
      <c r="D208" s="43" t="s">
        <v>139</v>
      </c>
      <c r="E208" s="53">
        <v>15000</v>
      </c>
      <c r="F208" s="26"/>
      <c r="G208" s="26">
        <f>E208+F208</f>
        <v>15000</v>
      </c>
      <c r="H208" s="76">
        <v>-5000</v>
      </c>
      <c r="I208" s="76">
        <f>G208+H208</f>
        <v>10000</v>
      </c>
      <c r="J208" s="76"/>
      <c r="K208" s="76">
        <f>I208+J208</f>
        <v>10000</v>
      </c>
      <c r="L208" s="76"/>
      <c r="M208" s="26">
        <f>K208+L208</f>
        <v>10000</v>
      </c>
      <c r="N208" s="26"/>
      <c r="O208" s="26">
        <f>M208+N208</f>
        <v>10000</v>
      </c>
    </row>
    <row r="209" spans="1:15" ht="14.25" hidden="1">
      <c r="A209" s="48">
        <v>750</v>
      </c>
      <c r="B209" s="48"/>
      <c r="C209" s="48"/>
      <c r="D209" s="44" t="s">
        <v>39</v>
      </c>
      <c r="E209" s="57">
        <f>E210+E219+E224+E242</f>
        <v>1269510</v>
      </c>
      <c r="F209" s="57">
        <f aca="true" t="shared" si="70" ref="F209:N209">F210+F219+F224+F242</f>
        <v>0</v>
      </c>
      <c r="G209" s="57">
        <f t="shared" si="70"/>
        <v>1269510</v>
      </c>
      <c r="H209" s="57">
        <f t="shared" si="70"/>
        <v>0</v>
      </c>
      <c r="I209" s="57">
        <f t="shared" si="70"/>
        <v>1269510</v>
      </c>
      <c r="J209" s="57">
        <f t="shared" si="70"/>
        <v>0</v>
      </c>
      <c r="K209" s="57">
        <f t="shared" si="70"/>
        <v>1269510</v>
      </c>
      <c r="L209" s="92">
        <f t="shared" si="70"/>
        <v>0</v>
      </c>
      <c r="M209" s="57">
        <f>M210+M219+M224+M242</f>
        <v>1269510</v>
      </c>
      <c r="N209" s="57">
        <f t="shared" si="70"/>
        <v>0</v>
      </c>
      <c r="O209" s="57">
        <f>O210+O219+O224+O242</f>
        <v>1269510</v>
      </c>
    </row>
    <row r="210" spans="1:15" ht="15" hidden="1">
      <c r="A210" s="50"/>
      <c r="B210" s="50">
        <v>75011</v>
      </c>
      <c r="C210" s="50"/>
      <c r="D210" s="43" t="s">
        <v>40</v>
      </c>
      <c r="E210" s="53">
        <f>SUM(E211:E218)</f>
        <v>41200</v>
      </c>
      <c r="F210" s="53">
        <f aca="true" t="shared" si="71" ref="F210:N210">SUM(F211:F218)</f>
        <v>0</v>
      </c>
      <c r="G210" s="53">
        <f t="shared" si="71"/>
        <v>41200</v>
      </c>
      <c r="H210" s="53">
        <f t="shared" si="71"/>
        <v>0</v>
      </c>
      <c r="I210" s="53">
        <f t="shared" si="71"/>
        <v>41200</v>
      </c>
      <c r="J210" s="53">
        <f t="shared" si="71"/>
        <v>0</v>
      </c>
      <c r="K210" s="53">
        <f t="shared" si="71"/>
        <v>41200</v>
      </c>
      <c r="L210" s="93">
        <f t="shared" si="71"/>
        <v>5000</v>
      </c>
      <c r="M210" s="53">
        <f>SUM(M211:M218)</f>
        <v>46200</v>
      </c>
      <c r="N210" s="53">
        <f t="shared" si="71"/>
        <v>0</v>
      </c>
      <c r="O210" s="53">
        <f>SUM(O211:O218)</f>
        <v>46200</v>
      </c>
    </row>
    <row r="211" spans="1:15" ht="30" hidden="1">
      <c r="A211" s="50"/>
      <c r="B211" s="50"/>
      <c r="C211" s="50">
        <v>4010</v>
      </c>
      <c r="D211" s="43" t="s">
        <v>150</v>
      </c>
      <c r="E211" s="53">
        <v>24000</v>
      </c>
      <c r="F211" s="26"/>
      <c r="G211" s="26">
        <f aca="true" t="shared" si="72" ref="G211:G218">E211+F211</f>
        <v>24000</v>
      </c>
      <c r="H211" s="76"/>
      <c r="I211" s="76">
        <f>G211+H211</f>
        <v>24000</v>
      </c>
      <c r="J211" s="76"/>
      <c r="K211" s="76">
        <f>I211+J211</f>
        <v>24000</v>
      </c>
      <c r="L211" s="76"/>
      <c r="M211" s="26">
        <f>K211+L211</f>
        <v>24000</v>
      </c>
      <c r="N211" s="26"/>
      <c r="O211" s="26">
        <f>M211+N211</f>
        <v>24000</v>
      </c>
    </row>
    <row r="212" spans="1:15" ht="15" hidden="1">
      <c r="A212" s="50"/>
      <c r="B212" s="50"/>
      <c r="C212" s="50">
        <v>4040</v>
      </c>
      <c r="D212" s="43" t="s">
        <v>151</v>
      </c>
      <c r="E212" s="53">
        <v>1681</v>
      </c>
      <c r="F212" s="26"/>
      <c r="G212" s="26">
        <f t="shared" si="72"/>
        <v>1681</v>
      </c>
      <c r="H212" s="76"/>
      <c r="I212" s="76">
        <f aca="true" t="shared" si="73" ref="I212:I218">G212+H212</f>
        <v>1681</v>
      </c>
      <c r="J212" s="76"/>
      <c r="K212" s="76">
        <f aca="true" t="shared" si="74" ref="K212:O218">I212+J212</f>
        <v>1681</v>
      </c>
      <c r="L212" s="76"/>
      <c r="M212" s="26">
        <f t="shared" si="74"/>
        <v>1681</v>
      </c>
      <c r="N212" s="26"/>
      <c r="O212" s="26">
        <f t="shared" si="74"/>
        <v>1681</v>
      </c>
    </row>
    <row r="213" spans="1:15" ht="15" hidden="1">
      <c r="A213" s="50"/>
      <c r="B213" s="50"/>
      <c r="C213" s="50">
        <v>4110</v>
      </c>
      <c r="D213" s="43" t="s">
        <v>152</v>
      </c>
      <c r="E213" s="53">
        <v>4425</v>
      </c>
      <c r="F213" s="26"/>
      <c r="G213" s="26">
        <f t="shared" si="72"/>
        <v>4425</v>
      </c>
      <c r="H213" s="76"/>
      <c r="I213" s="76">
        <f t="shared" si="73"/>
        <v>4425</v>
      </c>
      <c r="J213" s="76"/>
      <c r="K213" s="76">
        <f t="shared" si="74"/>
        <v>4425</v>
      </c>
      <c r="L213" s="76"/>
      <c r="M213" s="26">
        <f t="shared" si="74"/>
        <v>4425</v>
      </c>
      <c r="N213" s="26"/>
      <c r="O213" s="26">
        <f t="shared" si="74"/>
        <v>4425</v>
      </c>
    </row>
    <row r="214" spans="1:15" ht="15" hidden="1">
      <c r="A214" s="50"/>
      <c r="B214" s="50"/>
      <c r="C214" s="50">
        <v>4120</v>
      </c>
      <c r="D214" s="43" t="s">
        <v>153</v>
      </c>
      <c r="E214" s="53">
        <v>629</v>
      </c>
      <c r="F214" s="26"/>
      <c r="G214" s="26">
        <f t="shared" si="72"/>
        <v>629</v>
      </c>
      <c r="H214" s="76"/>
      <c r="I214" s="76">
        <f t="shared" si="73"/>
        <v>629</v>
      </c>
      <c r="J214" s="76"/>
      <c r="K214" s="76">
        <f t="shared" si="74"/>
        <v>629</v>
      </c>
      <c r="L214" s="76"/>
      <c r="M214" s="26">
        <f t="shared" si="74"/>
        <v>629</v>
      </c>
      <c r="N214" s="26"/>
      <c r="O214" s="26">
        <f t="shared" si="74"/>
        <v>629</v>
      </c>
    </row>
    <row r="215" spans="1:15" ht="15" hidden="1">
      <c r="A215" s="50"/>
      <c r="B215" s="50"/>
      <c r="C215" s="50">
        <v>4210</v>
      </c>
      <c r="D215" s="43" t="s">
        <v>137</v>
      </c>
      <c r="E215" s="53">
        <v>2000</v>
      </c>
      <c r="F215" s="26"/>
      <c r="G215" s="26">
        <f t="shared" si="72"/>
        <v>2000</v>
      </c>
      <c r="H215" s="76"/>
      <c r="I215" s="76">
        <f t="shared" si="73"/>
        <v>2000</v>
      </c>
      <c r="J215" s="76"/>
      <c r="K215" s="76">
        <f t="shared" si="74"/>
        <v>2000</v>
      </c>
      <c r="L215" s="76"/>
      <c r="M215" s="26">
        <f t="shared" si="74"/>
        <v>2000</v>
      </c>
      <c r="N215" s="26"/>
      <c r="O215" s="26">
        <f t="shared" si="74"/>
        <v>2000</v>
      </c>
    </row>
    <row r="216" spans="1:15" ht="15" hidden="1">
      <c r="A216" s="50"/>
      <c r="B216" s="50"/>
      <c r="C216" s="50">
        <v>4300</v>
      </c>
      <c r="D216" s="43" t="s">
        <v>139</v>
      </c>
      <c r="E216" s="53">
        <v>6695</v>
      </c>
      <c r="F216" s="26"/>
      <c r="G216" s="26">
        <f t="shared" si="72"/>
        <v>6695</v>
      </c>
      <c r="H216" s="76"/>
      <c r="I216" s="76">
        <f t="shared" si="73"/>
        <v>6695</v>
      </c>
      <c r="J216" s="76"/>
      <c r="K216" s="76">
        <f t="shared" si="74"/>
        <v>6695</v>
      </c>
      <c r="L216" s="76">
        <v>5000</v>
      </c>
      <c r="M216" s="26">
        <f t="shared" si="74"/>
        <v>11695</v>
      </c>
      <c r="N216" s="26"/>
      <c r="O216" s="26">
        <f t="shared" si="74"/>
        <v>11695</v>
      </c>
    </row>
    <row r="217" spans="1:15" ht="15" hidden="1">
      <c r="A217" s="50"/>
      <c r="B217" s="50"/>
      <c r="C217" s="50">
        <v>4410</v>
      </c>
      <c r="D217" s="43" t="s">
        <v>154</v>
      </c>
      <c r="E217" s="53">
        <v>1000</v>
      </c>
      <c r="F217" s="26"/>
      <c r="G217" s="26">
        <f t="shared" si="72"/>
        <v>1000</v>
      </c>
      <c r="H217" s="76"/>
      <c r="I217" s="76">
        <f t="shared" si="73"/>
        <v>1000</v>
      </c>
      <c r="J217" s="76"/>
      <c r="K217" s="76">
        <f t="shared" si="74"/>
        <v>1000</v>
      </c>
      <c r="L217" s="76"/>
      <c r="M217" s="26">
        <f t="shared" si="74"/>
        <v>1000</v>
      </c>
      <c r="N217" s="26"/>
      <c r="O217" s="26">
        <f t="shared" si="74"/>
        <v>1000</v>
      </c>
    </row>
    <row r="218" spans="1:15" ht="30" hidden="1">
      <c r="A218" s="50"/>
      <c r="B218" s="50"/>
      <c r="C218" s="50">
        <v>4440</v>
      </c>
      <c r="D218" s="43" t="s">
        <v>155</v>
      </c>
      <c r="E218" s="53">
        <v>770</v>
      </c>
      <c r="F218" s="26"/>
      <c r="G218" s="26">
        <f t="shared" si="72"/>
        <v>770</v>
      </c>
      <c r="H218" s="76"/>
      <c r="I218" s="76">
        <f t="shared" si="73"/>
        <v>770</v>
      </c>
      <c r="J218" s="76"/>
      <c r="K218" s="76">
        <f t="shared" si="74"/>
        <v>770</v>
      </c>
      <c r="L218" s="76"/>
      <c r="M218" s="26">
        <f t="shared" si="74"/>
        <v>770</v>
      </c>
      <c r="N218" s="26"/>
      <c r="O218" s="26">
        <f t="shared" si="74"/>
        <v>770</v>
      </c>
    </row>
    <row r="219" spans="1:15" ht="15" hidden="1">
      <c r="A219" s="50"/>
      <c r="B219" s="50">
        <v>75022</v>
      </c>
      <c r="C219" s="50"/>
      <c r="D219" s="43" t="s">
        <v>156</v>
      </c>
      <c r="E219" s="53">
        <f>SUM(E220:E223)</f>
        <v>51600</v>
      </c>
      <c r="F219" s="53">
        <f aca="true" t="shared" si="75" ref="F219:N219">SUM(F220:F223)</f>
        <v>0</v>
      </c>
      <c r="G219" s="53">
        <f t="shared" si="75"/>
        <v>51600</v>
      </c>
      <c r="H219" s="53">
        <f t="shared" si="75"/>
        <v>0</v>
      </c>
      <c r="I219" s="53">
        <f t="shared" si="75"/>
        <v>51600</v>
      </c>
      <c r="J219" s="53">
        <f t="shared" si="75"/>
        <v>0</v>
      </c>
      <c r="K219" s="53">
        <f t="shared" si="75"/>
        <v>51600</v>
      </c>
      <c r="L219" s="93">
        <f t="shared" si="75"/>
        <v>-5000</v>
      </c>
      <c r="M219" s="53">
        <f>SUM(M220:M223)</f>
        <v>46600</v>
      </c>
      <c r="N219" s="53">
        <f t="shared" si="75"/>
        <v>0</v>
      </c>
      <c r="O219" s="53">
        <f>SUM(O220:O223)</f>
        <v>46600</v>
      </c>
    </row>
    <row r="220" spans="1:15" ht="30" hidden="1">
      <c r="A220" s="50"/>
      <c r="B220" s="50"/>
      <c r="C220" s="50">
        <v>3030</v>
      </c>
      <c r="D220" s="43" t="s">
        <v>157</v>
      </c>
      <c r="E220" s="53">
        <v>43000</v>
      </c>
      <c r="F220" s="26"/>
      <c r="G220" s="26">
        <f>E220+F220</f>
        <v>43000</v>
      </c>
      <c r="H220" s="76"/>
      <c r="I220" s="76">
        <f>G220+H220</f>
        <v>43000</v>
      </c>
      <c r="J220" s="76"/>
      <c r="K220" s="76">
        <f>I220+J220</f>
        <v>43000</v>
      </c>
      <c r="L220" s="76">
        <v>-3000</v>
      </c>
      <c r="M220" s="26">
        <f>K220+L220</f>
        <v>40000</v>
      </c>
      <c r="N220" s="26"/>
      <c r="O220" s="26">
        <f>M220+N220</f>
        <v>40000</v>
      </c>
    </row>
    <row r="221" spans="1:15" ht="15" hidden="1">
      <c r="A221" s="50"/>
      <c r="B221" s="50"/>
      <c r="C221" s="50">
        <v>4210</v>
      </c>
      <c r="D221" s="43" t="s">
        <v>137</v>
      </c>
      <c r="E221" s="53">
        <v>3100</v>
      </c>
      <c r="F221" s="26"/>
      <c r="G221" s="26">
        <f>E221+F221</f>
        <v>3100</v>
      </c>
      <c r="H221" s="76"/>
      <c r="I221" s="76">
        <f>G221+H221</f>
        <v>3100</v>
      </c>
      <c r="J221" s="76"/>
      <c r="K221" s="76">
        <f>I221+J221</f>
        <v>3100</v>
      </c>
      <c r="L221" s="76"/>
      <c r="M221" s="26">
        <f>K221+L221</f>
        <v>3100</v>
      </c>
      <c r="N221" s="26"/>
      <c r="O221" s="26">
        <f>M221+N221</f>
        <v>3100</v>
      </c>
    </row>
    <row r="222" spans="1:15" ht="15" hidden="1">
      <c r="A222" s="50"/>
      <c r="B222" s="50"/>
      <c r="C222" s="50">
        <v>4300</v>
      </c>
      <c r="D222" s="43" t="s">
        <v>139</v>
      </c>
      <c r="E222" s="53">
        <v>5000</v>
      </c>
      <c r="F222" s="26"/>
      <c r="G222" s="26">
        <f>E222+F222</f>
        <v>5000</v>
      </c>
      <c r="H222" s="76"/>
      <c r="I222" s="76">
        <f>G222+H222</f>
        <v>5000</v>
      </c>
      <c r="J222" s="76"/>
      <c r="K222" s="76">
        <f>I222+J222</f>
        <v>5000</v>
      </c>
      <c r="L222" s="76">
        <v>-2000</v>
      </c>
      <c r="M222" s="26">
        <f>K222+L222</f>
        <v>3000</v>
      </c>
      <c r="N222" s="26"/>
      <c r="O222" s="26">
        <f>M222+N222</f>
        <v>3000</v>
      </c>
    </row>
    <row r="223" spans="1:15" ht="15" hidden="1">
      <c r="A223" s="50"/>
      <c r="B223" s="50"/>
      <c r="C223" s="50">
        <v>4410</v>
      </c>
      <c r="D223" s="43" t="s">
        <v>154</v>
      </c>
      <c r="E223" s="53">
        <v>500</v>
      </c>
      <c r="F223" s="26"/>
      <c r="G223" s="26">
        <f>E223+F223</f>
        <v>500</v>
      </c>
      <c r="H223" s="76"/>
      <c r="I223" s="76">
        <f>G223+H223</f>
        <v>500</v>
      </c>
      <c r="J223" s="76"/>
      <c r="K223" s="76">
        <f>I223+J223</f>
        <v>500</v>
      </c>
      <c r="L223" s="76"/>
      <c r="M223" s="26">
        <f>K223+L223</f>
        <v>500</v>
      </c>
      <c r="N223" s="26"/>
      <c r="O223" s="26">
        <f>M223+N223</f>
        <v>500</v>
      </c>
    </row>
    <row r="224" spans="1:15" ht="15" hidden="1">
      <c r="A224" s="50"/>
      <c r="B224" s="50">
        <v>75023</v>
      </c>
      <c r="C224" s="50"/>
      <c r="D224" s="43" t="s">
        <v>45</v>
      </c>
      <c r="E224" s="53">
        <f>SUM(E225:E241)</f>
        <v>1156410</v>
      </c>
      <c r="F224" s="53">
        <f aca="true" t="shared" si="76" ref="F224:N224">SUM(F225:F241)</f>
        <v>0</v>
      </c>
      <c r="G224" s="53">
        <f t="shared" si="76"/>
        <v>1156410</v>
      </c>
      <c r="H224" s="53">
        <f t="shared" si="76"/>
        <v>0</v>
      </c>
      <c r="I224" s="53">
        <f t="shared" si="76"/>
        <v>1156410</v>
      </c>
      <c r="J224" s="53">
        <f t="shared" si="76"/>
        <v>0</v>
      </c>
      <c r="K224" s="53">
        <f t="shared" si="76"/>
        <v>1156410</v>
      </c>
      <c r="L224" s="93">
        <f t="shared" si="76"/>
        <v>5000</v>
      </c>
      <c r="M224" s="53">
        <f>SUM(M225:M241)</f>
        <v>1161410</v>
      </c>
      <c r="N224" s="53">
        <f t="shared" si="76"/>
        <v>0</v>
      </c>
      <c r="O224" s="53">
        <f>SUM(O225:O241)</f>
        <v>1161410</v>
      </c>
    </row>
    <row r="225" spans="1:15" ht="30" hidden="1">
      <c r="A225" s="50"/>
      <c r="B225" s="50"/>
      <c r="C225" s="50">
        <v>3020</v>
      </c>
      <c r="D225" s="43" t="s">
        <v>158</v>
      </c>
      <c r="E225" s="53">
        <v>820</v>
      </c>
      <c r="F225" s="26"/>
      <c r="G225" s="26">
        <f aca="true" t="shared" si="77" ref="G225:G241">E225+F225</f>
        <v>820</v>
      </c>
      <c r="H225" s="76"/>
      <c r="I225" s="76">
        <f>G225+H225</f>
        <v>820</v>
      </c>
      <c r="J225" s="76"/>
      <c r="K225" s="76">
        <f>I225+J225</f>
        <v>820</v>
      </c>
      <c r="L225" s="76"/>
      <c r="M225" s="26">
        <f>K225+L225</f>
        <v>820</v>
      </c>
      <c r="N225" s="26"/>
      <c r="O225" s="26">
        <f>M225+N225</f>
        <v>820</v>
      </c>
    </row>
    <row r="226" spans="1:15" ht="30" hidden="1">
      <c r="A226" s="50"/>
      <c r="B226" s="50"/>
      <c r="C226" s="50">
        <v>4010</v>
      </c>
      <c r="D226" s="43" t="s">
        <v>150</v>
      </c>
      <c r="E226" s="53">
        <v>707320</v>
      </c>
      <c r="F226" s="26"/>
      <c r="G226" s="26">
        <f t="shared" si="77"/>
        <v>707320</v>
      </c>
      <c r="H226" s="76"/>
      <c r="I226" s="76">
        <f aca="true" t="shared" si="78" ref="I226:I241">G226+H226</f>
        <v>707320</v>
      </c>
      <c r="J226" s="76"/>
      <c r="K226" s="76">
        <f aca="true" t="shared" si="79" ref="K226:O241">I226+J226</f>
        <v>707320</v>
      </c>
      <c r="L226" s="76">
        <v>-15624</v>
      </c>
      <c r="M226" s="26">
        <f t="shared" si="79"/>
        <v>691696</v>
      </c>
      <c r="N226" s="26"/>
      <c r="O226" s="26">
        <f t="shared" si="79"/>
        <v>691696</v>
      </c>
    </row>
    <row r="227" spans="1:15" ht="15" hidden="1">
      <c r="A227" s="50"/>
      <c r="B227" s="50"/>
      <c r="C227" s="50">
        <v>4040</v>
      </c>
      <c r="D227" s="43" t="s">
        <v>151</v>
      </c>
      <c r="E227" s="53">
        <v>39580</v>
      </c>
      <c r="F227" s="26"/>
      <c r="G227" s="26">
        <f t="shared" si="77"/>
        <v>39580</v>
      </c>
      <c r="H227" s="76"/>
      <c r="I227" s="76">
        <f t="shared" si="78"/>
        <v>39580</v>
      </c>
      <c r="J227" s="76">
        <v>-6000</v>
      </c>
      <c r="K227" s="76">
        <f t="shared" si="79"/>
        <v>33580</v>
      </c>
      <c r="L227" s="76">
        <v>27624</v>
      </c>
      <c r="M227" s="26">
        <f t="shared" si="79"/>
        <v>61204</v>
      </c>
      <c r="N227" s="26"/>
      <c r="O227" s="26">
        <f t="shared" si="79"/>
        <v>61204</v>
      </c>
    </row>
    <row r="228" spans="1:15" ht="15" hidden="1">
      <c r="A228" s="50"/>
      <c r="B228" s="50"/>
      <c r="C228" s="50">
        <v>4110</v>
      </c>
      <c r="D228" s="43" t="s">
        <v>152</v>
      </c>
      <c r="E228" s="53">
        <v>125100</v>
      </c>
      <c r="F228" s="26"/>
      <c r="G228" s="26">
        <f t="shared" si="77"/>
        <v>125100</v>
      </c>
      <c r="H228" s="76"/>
      <c r="I228" s="76">
        <f t="shared" si="78"/>
        <v>125100</v>
      </c>
      <c r="J228" s="76"/>
      <c r="K228" s="76">
        <f t="shared" si="79"/>
        <v>125100</v>
      </c>
      <c r="L228" s="76"/>
      <c r="M228" s="26">
        <f t="shared" si="79"/>
        <v>125100</v>
      </c>
      <c r="N228" s="26"/>
      <c r="O228" s="26">
        <f t="shared" si="79"/>
        <v>125100</v>
      </c>
    </row>
    <row r="229" spans="1:15" ht="15" hidden="1">
      <c r="A229" s="50"/>
      <c r="B229" s="50"/>
      <c r="C229" s="50">
        <v>4120</v>
      </c>
      <c r="D229" s="43" t="s">
        <v>153</v>
      </c>
      <c r="E229" s="53">
        <v>17800</v>
      </c>
      <c r="F229" s="26"/>
      <c r="G229" s="26">
        <f t="shared" si="77"/>
        <v>17800</v>
      </c>
      <c r="H229" s="76"/>
      <c r="I229" s="76">
        <f t="shared" si="78"/>
        <v>17800</v>
      </c>
      <c r="J229" s="76"/>
      <c r="K229" s="76">
        <f t="shared" si="79"/>
        <v>17800</v>
      </c>
      <c r="L229" s="76"/>
      <c r="M229" s="26">
        <f t="shared" si="79"/>
        <v>17800</v>
      </c>
      <c r="N229" s="26"/>
      <c r="O229" s="26">
        <f t="shared" si="79"/>
        <v>17800</v>
      </c>
    </row>
    <row r="230" spans="1:15" ht="15" hidden="1">
      <c r="A230" s="50"/>
      <c r="B230" s="50"/>
      <c r="C230" s="50">
        <v>4170</v>
      </c>
      <c r="D230" s="43" t="s">
        <v>159</v>
      </c>
      <c r="E230" s="53">
        <v>1520</v>
      </c>
      <c r="F230" s="26"/>
      <c r="G230" s="26">
        <f t="shared" si="77"/>
        <v>1520</v>
      </c>
      <c r="H230" s="76"/>
      <c r="I230" s="76">
        <f t="shared" si="78"/>
        <v>1520</v>
      </c>
      <c r="J230" s="76"/>
      <c r="K230" s="76">
        <f t="shared" si="79"/>
        <v>1520</v>
      </c>
      <c r="L230" s="76"/>
      <c r="M230" s="26">
        <f t="shared" si="79"/>
        <v>1520</v>
      </c>
      <c r="N230" s="26"/>
      <c r="O230" s="26">
        <f t="shared" si="79"/>
        <v>1520</v>
      </c>
    </row>
    <row r="231" spans="1:15" ht="15" hidden="1">
      <c r="A231" s="50"/>
      <c r="B231" s="50"/>
      <c r="C231" s="50">
        <v>4210</v>
      </c>
      <c r="D231" s="43" t="s">
        <v>137</v>
      </c>
      <c r="E231" s="53">
        <v>55830</v>
      </c>
      <c r="F231" s="26"/>
      <c r="G231" s="26">
        <f t="shared" si="77"/>
        <v>55830</v>
      </c>
      <c r="H231" s="76"/>
      <c r="I231" s="76">
        <f t="shared" si="78"/>
        <v>55830</v>
      </c>
      <c r="J231" s="76"/>
      <c r="K231" s="76">
        <f t="shared" si="79"/>
        <v>55830</v>
      </c>
      <c r="L231" s="76"/>
      <c r="M231" s="26">
        <f t="shared" si="79"/>
        <v>55830</v>
      </c>
      <c r="N231" s="26"/>
      <c r="O231" s="26">
        <f t="shared" si="79"/>
        <v>55830</v>
      </c>
    </row>
    <row r="232" spans="1:15" ht="15" hidden="1">
      <c r="A232" s="50"/>
      <c r="B232" s="50"/>
      <c r="C232" s="50">
        <v>4260</v>
      </c>
      <c r="D232" s="43" t="s">
        <v>160</v>
      </c>
      <c r="E232" s="53">
        <v>22840</v>
      </c>
      <c r="F232" s="26"/>
      <c r="G232" s="26">
        <f t="shared" si="77"/>
        <v>22840</v>
      </c>
      <c r="H232" s="76"/>
      <c r="I232" s="76">
        <f t="shared" si="78"/>
        <v>22840</v>
      </c>
      <c r="J232" s="76">
        <v>3000</v>
      </c>
      <c r="K232" s="76">
        <f t="shared" si="79"/>
        <v>25840</v>
      </c>
      <c r="L232" s="76"/>
      <c r="M232" s="26">
        <f t="shared" si="79"/>
        <v>25840</v>
      </c>
      <c r="N232" s="26"/>
      <c r="O232" s="26">
        <f t="shared" si="79"/>
        <v>25840</v>
      </c>
    </row>
    <row r="233" spans="1:15" ht="15" hidden="1">
      <c r="A233" s="50"/>
      <c r="B233" s="50"/>
      <c r="C233" s="50">
        <v>4270</v>
      </c>
      <c r="D233" s="43" t="s">
        <v>138</v>
      </c>
      <c r="E233" s="53">
        <v>18270</v>
      </c>
      <c r="F233" s="26"/>
      <c r="G233" s="26">
        <f t="shared" si="77"/>
        <v>18270</v>
      </c>
      <c r="H233" s="76"/>
      <c r="I233" s="76">
        <f t="shared" si="78"/>
        <v>18270</v>
      </c>
      <c r="J233" s="76"/>
      <c r="K233" s="76">
        <f t="shared" si="79"/>
        <v>18270</v>
      </c>
      <c r="L233" s="76"/>
      <c r="M233" s="26">
        <f t="shared" si="79"/>
        <v>18270</v>
      </c>
      <c r="N233" s="26"/>
      <c r="O233" s="26">
        <f t="shared" si="79"/>
        <v>18270</v>
      </c>
    </row>
    <row r="234" spans="1:15" ht="15" hidden="1">
      <c r="A234" s="50"/>
      <c r="B234" s="50"/>
      <c r="C234" s="50">
        <v>4280</v>
      </c>
      <c r="D234" s="43" t="s">
        <v>161</v>
      </c>
      <c r="E234" s="53">
        <v>2030</v>
      </c>
      <c r="F234" s="26"/>
      <c r="G234" s="26">
        <f t="shared" si="77"/>
        <v>2030</v>
      </c>
      <c r="H234" s="76"/>
      <c r="I234" s="76">
        <f t="shared" si="78"/>
        <v>2030</v>
      </c>
      <c r="J234" s="76"/>
      <c r="K234" s="76">
        <f t="shared" si="79"/>
        <v>2030</v>
      </c>
      <c r="L234" s="76"/>
      <c r="M234" s="26">
        <f t="shared" si="79"/>
        <v>2030</v>
      </c>
      <c r="N234" s="26"/>
      <c r="O234" s="26">
        <f t="shared" si="79"/>
        <v>2030</v>
      </c>
    </row>
    <row r="235" spans="1:15" ht="15" hidden="1">
      <c r="A235" s="50"/>
      <c r="B235" s="50"/>
      <c r="C235" s="50">
        <v>4300</v>
      </c>
      <c r="D235" s="43" t="s">
        <v>139</v>
      </c>
      <c r="E235" s="53">
        <v>86280</v>
      </c>
      <c r="F235" s="26"/>
      <c r="G235" s="26">
        <f t="shared" si="77"/>
        <v>86280</v>
      </c>
      <c r="H235" s="76"/>
      <c r="I235" s="76">
        <f t="shared" si="78"/>
        <v>86280</v>
      </c>
      <c r="J235" s="76"/>
      <c r="K235" s="76">
        <f t="shared" si="79"/>
        <v>86280</v>
      </c>
      <c r="L235" s="76"/>
      <c r="M235" s="26">
        <f t="shared" si="79"/>
        <v>86280</v>
      </c>
      <c r="N235" s="26"/>
      <c r="O235" s="26">
        <f t="shared" si="79"/>
        <v>86280</v>
      </c>
    </row>
    <row r="236" spans="1:15" ht="30" hidden="1">
      <c r="A236" s="50"/>
      <c r="B236" s="50"/>
      <c r="C236" s="50">
        <v>4350</v>
      </c>
      <c r="D236" s="43" t="s">
        <v>162</v>
      </c>
      <c r="E236" s="53">
        <v>2230</v>
      </c>
      <c r="F236" s="26"/>
      <c r="G236" s="26">
        <f t="shared" si="77"/>
        <v>2230</v>
      </c>
      <c r="H236" s="76"/>
      <c r="I236" s="76">
        <f t="shared" si="78"/>
        <v>2230</v>
      </c>
      <c r="J236" s="76">
        <v>3000</v>
      </c>
      <c r="K236" s="76">
        <f t="shared" si="79"/>
        <v>5230</v>
      </c>
      <c r="L236" s="76"/>
      <c r="M236" s="26">
        <f t="shared" si="79"/>
        <v>5230</v>
      </c>
      <c r="N236" s="26"/>
      <c r="O236" s="26">
        <f t="shared" si="79"/>
        <v>5230</v>
      </c>
    </row>
    <row r="237" spans="1:15" ht="15" hidden="1">
      <c r="A237" s="50"/>
      <c r="B237" s="50"/>
      <c r="C237" s="50">
        <v>4410</v>
      </c>
      <c r="D237" s="43" t="s">
        <v>154</v>
      </c>
      <c r="E237" s="53">
        <v>8940</v>
      </c>
      <c r="F237" s="26"/>
      <c r="G237" s="26">
        <f t="shared" si="77"/>
        <v>8940</v>
      </c>
      <c r="H237" s="76"/>
      <c r="I237" s="76">
        <f t="shared" si="78"/>
        <v>8940</v>
      </c>
      <c r="J237" s="76"/>
      <c r="K237" s="76">
        <f t="shared" si="79"/>
        <v>8940</v>
      </c>
      <c r="L237" s="76"/>
      <c r="M237" s="26">
        <f t="shared" si="79"/>
        <v>8940</v>
      </c>
      <c r="N237" s="26"/>
      <c r="O237" s="26">
        <f t="shared" si="79"/>
        <v>8940</v>
      </c>
    </row>
    <row r="238" spans="1:15" ht="15" hidden="1">
      <c r="A238" s="50"/>
      <c r="B238" s="50"/>
      <c r="C238" s="50">
        <v>4420</v>
      </c>
      <c r="D238" s="43" t="s">
        <v>163</v>
      </c>
      <c r="E238" s="53">
        <v>5550</v>
      </c>
      <c r="F238" s="26"/>
      <c r="G238" s="26">
        <f t="shared" si="77"/>
        <v>5550</v>
      </c>
      <c r="H238" s="76"/>
      <c r="I238" s="76">
        <f t="shared" si="78"/>
        <v>5550</v>
      </c>
      <c r="J238" s="76"/>
      <c r="K238" s="76">
        <f t="shared" si="79"/>
        <v>5550</v>
      </c>
      <c r="L238" s="76"/>
      <c r="M238" s="26">
        <f t="shared" si="79"/>
        <v>5550</v>
      </c>
      <c r="N238" s="26"/>
      <c r="O238" s="26">
        <f t="shared" si="79"/>
        <v>5550</v>
      </c>
    </row>
    <row r="239" spans="1:15" ht="15" hidden="1">
      <c r="A239" s="50"/>
      <c r="B239" s="50"/>
      <c r="C239" s="50">
        <v>4430</v>
      </c>
      <c r="D239" s="43" t="s">
        <v>145</v>
      </c>
      <c r="E239" s="53">
        <v>17660</v>
      </c>
      <c r="F239" s="26"/>
      <c r="G239" s="26">
        <f t="shared" si="77"/>
        <v>17660</v>
      </c>
      <c r="H239" s="76"/>
      <c r="I239" s="76">
        <f t="shared" si="78"/>
        <v>17660</v>
      </c>
      <c r="J239" s="76"/>
      <c r="K239" s="76">
        <f t="shared" si="79"/>
        <v>17660</v>
      </c>
      <c r="L239" s="76"/>
      <c r="M239" s="26">
        <f t="shared" si="79"/>
        <v>17660</v>
      </c>
      <c r="N239" s="26"/>
      <c r="O239" s="26">
        <f t="shared" si="79"/>
        <v>17660</v>
      </c>
    </row>
    <row r="240" spans="1:15" ht="30" hidden="1">
      <c r="A240" s="50"/>
      <c r="B240" s="50"/>
      <c r="C240" s="50">
        <v>4440</v>
      </c>
      <c r="D240" s="43" t="s">
        <v>155</v>
      </c>
      <c r="E240" s="53">
        <v>14640</v>
      </c>
      <c r="F240" s="26"/>
      <c r="G240" s="26">
        <f t="shared" si="77"/>
        <v>14640</v>
      </c>
      <c r="H240" s="76"/>
      <c r="I240" s="76">
        <f t="shared" si="78"/>
        <v>14640</v>
      </c>
      <c r="J240" s="76"/>
      <c r="K240" s="76">
        <f t="shared" si="79"/>
        <v>14640</v>
      </c>
      <c r="L240" s="76"/>
      <c r="M240" s="26">
        <f t="shared" si="79"/>
        <v>14640</v>
      </c>
      <c r="N240" s="26"/>
      <c r="O240" s="26">
        <f t="shared" si="79"/>
        <v>14640</v>
      </c>
    </row>
    <row r="241" spans="1:15" ht="30" hidden="1">
      <c r="A241" s="50"/>
      <c r="B241" s="50"/>
      <c r="C241" s="50">
        <v>6060</v>
      </c>
      <c r="D241" s="43" t="s">
        <v>164</v>
      </c>
      <c r="E241" s="53">
        <v>30000</v>
      </c>
      <c r="F241" s="26"/>
      <c r="G241" s="26">
        <f t="shared" si="77"/>
        <v>30000</v>
      </c>
      <c r="H241" s="76"/>
      <c r="I241" s="76">
        <f t="shared" si="78"/>
        <v>30000</v>
      </c>
      <c r="J241" s="76"/>
      <c r="K241" s="76">
        <f t="shared" si="79"/>
        <v>30000</v>
      </c>
      <c r="L241" s="76">
        <v>-7000</v>
      </c>
      <c r="M241" s="26">
        <f t="shared" si="79"/>
        <v>23000</v>
      </c>
      <c r="N241" s="26"/>
      <c r="O241" s="26">
        <f t="shared" si="79"/>
        <v>23000</v>
      </c>
    </row>
    <row r="242" spans="1:15" ht="30" hidden="1">
      <c r="A242" s="50"/>
      <c r="B242" s="50">
        <v>75075</v>
      </c>
      <c r="C242" s="50"/>
      <c r="D242" s="43" t="s">
        <v>165</v>
      </c>
      <c r="E242" s="53">
        <f>SUM(E243:E244)</f>
        <v>20300</v>
      </c>
      <c r="F242" s="53">
        <f aca="true" t="shared" si="80" ref="F242:N242">SUM(F243:F244)</f>
        <v>0</v>
      </c>
      <c r="G242" s="53">
        <f t="shared" si="80"/>
        <v>20300</v>
      </c>
      <c r="H242" s="53">
        <f t="shared" si="80"/>
        <v>0</v>
      </c>
      <c r="I242" s="53">
        <f t="shared" si="80"/>
        <v>20300</v>
      </c>
      <c r="J242" s="53">
        <f t="shared" si="80"/>
        <v>0</v>
      </c>
      <c r="K242" s="53">
        <f t="shared" si="80"/>
        <v>20300</v>
      </c>
      <c r="L242" s="93">
        <f t="shared" si="80"/>
        <v>-5000</v>
      </c>
      <c r="M242" s="53">
        <f>SUM(M243:M244)</f>
        <v>15300</v>
      </c>
      <c r="N242" s="53">
        <f t="shared" si="80"/>
        <v>0</v>
      </c>
      <c r="O242" s="53">
        <f>SUM(O243:O244)</f>
        <v>15300</v>
      </c>
    </row>
    <row r="243" spans="1:15" ht="15" hidden="1">
      <c r="A243" s="50"/>
      <c r="B243" s="50"/>
      <c r="C243" s="50">
        <v>4210</v>
      </c>
      <c r="D243" s="43" t="s">
        <v>137</v>
      </c>
      <c r="E243" s="53">
        <v>2030</v>
      </c>
      <c r="F243" s="26"/>
      <c r="G243" s="26">
        <f>E243+F243</f>
        <v>2030</v>
      </c>
      <c r="H243" s="76"/>
      <c r="I243" s="76">
        <f>G243+H243</f>
        <v>2030</v>
      </c>
      <c r="J243" s="76"/>
      <c r="K243" s="76">
        <f>I243+J243</f>
        <v>2030</v>
      </c>
      <c r="L243" s="76"/>
      <c r="M243" s="26">
        <f>K243+L243</f>
        <v>2030</v>
      </c>
      <c r="N243" s="26"/>
      <c r="O243" s="26">
        <f>M243+N243</f>
        <v>2030</v>
      </c>
    </row>
    <row r="244" spans="1:15" ht="15" hidden="1">
      <c r="A244" s="50"/>
      <c r="B244" s="50"/>
      <c r="C244" s="50">
        <v>4300</v>
      </c>
      <c r="D244" s="43" t="s">
        <v>139</v>
      </c>
      <c r="E244" s="53">
        <v>18270</v>
      </c>
      <c r="F244" s="26"/>
      <c r="G244" s="26">
        <f>E244+F244</f>
        <v>18270</v>
      </c>
      <c r="H244" s="76"/>
      <c r="I244" s="76">
        <f>G244+H244</f>
        <v>18270</v>
      </c>
      <c r="J244" s="76"/>
      <c r="K244" s="76">
        <f>I244+J244</f>
        <v>18270</v>
      </c>
      <c r="L244" s="76">
        <v>-5000</v>
      </c>
      <c r="M244" s="26">
        <f>K244+L244</f>
        <v>13270</v>
      </c>
      <c r="N244" s="26"/>
      <c r="O244" s="26">
        <f>M244+N244</f>
        <v>13270</v>
      </c>
    </row>
    <row r="245" spans="1:15" ht="57" hidden="1">
      <c r="A245" s="48">
        <v>751</v>
      </c>
      <c r="B245" s="48"/>
      <c r="C245" s="48"/>
      <c r="D245" s="44" t="s">
        <v>48</v>
      </c>
      <c r="E245" s="57">
        <f>E246</f>
        <v>780</v>
      </c>
      <c r="F245" s="57">
        <f aca="true" t="shared" si="81" ref="F245:O245">F246</f>
        <v>-31</v>
      </c>
      <c r="G245" s="57">
        <f t="shared" si="81"/>
        <v>749</v>
      </c>
      <c r="H245" s="57">
        <f t="shared" si="81"/>
        <v>0</v>
      </c>
      <c r="I245" s="57">
        <f t="shared" si="81"/>
        <v>749</v>
      </c>
      <c r="J245" s="57">
        <f t="shared" si="81"/>
        <v>0</v>
      </c>
      <c r="K245" s="57">
        <f t="shared" si="81"/>
        <v>749</v>
      </c>
      <c r="L245" s="92">
        <f t="shared" si="81"/>
        <v>0</v>
      </c>
      <c r="M245" s="57">
        <f t="shared" si="81"/>
        <v>749</v>
      </c>
      <c r="N245" s="57">
        <f t="shared" si="81"/>
        <v>0</v>
      </c>
      <c r="O245" s="57">
        <f t="shared" si="81"/>
        <v>749</v>
      </c>
    </row>
    <row r="246" spans="1:15" ht="45" hidden="1">
      <c r="A246" s="50"/>
      <c r="B246" s="50">
        <v>75101</v>
      </c>
      <c r="C246" s="50"/>
      <c r="D246" s="43" t="s">
        <v>166</v>
      </c>
      <c r="E246" s="53">
        <f>E247+E248</f>
        <v>780</v>
      </c>
      <c r="F246" s="53">
        <f aca="true" t="shared" si="82" ref="F246:N246">F247+F248</f>
        <v>-31</v>
      </c>
      <c r="G246" s="53">
        <f t="shared" si="82"/>
        <v>749</v>
      </c>
      <c r="H246" s="53">
        <f t="shared" si="82"/>
        <v>0</v>
      </c>
      <c r="I246" s="53">
        <f t="shared" si="82"/>
        <v>749</v>
      </c>
      <c r="J246" s="53">
        <f t="shared" si="82"/>
        <v>0</v>
      </c>
      <c r="K246" s="53">
        <f t="shared" si="82"/>
        <v>749</v>
      </c>
      <c r="L246" s="93">
        <f t="shared" si="82"/>
        <v>0</v>
      </c>
      <c r="M246" s="53">
        <f>M247+M248</f>
        <v>749</v>
      </c>
      <c r="N246" s="53">
        <f t="shared" si="82"/>
        <v>0</v>
      </c>
      <c r="O246" s="53">
        <f>O247+O248</f>
        <v>749</v>
      </c>
    </row>
    <row r="247" spans="1:15" ht="15" hidden="1">
      <c r="A247" s="50"/>
      <c r="B247" s="50"/>
      <c r="C247" s="50">
        <v>4210</v>
      </c>
      <c r="D247" s="43" t="s">
        <v>137</v>
      </c>
      <c r="E247" s="53">
        <v>100</v>
      </c>
      <c r="F247" s="26">
        <v>-31</v>
      </c>
      <c r="G247" s="26">
        <f>E247+F247</f>
        <v>69</v>
      </c>
      <c r="H247" s="76"/>
      <c r="I247" s="76">
        <f>G247+H247</f>
        <v>69</v>
      </c>
      <c r="J247" s="76"/>
      <c r="K247" s="76">
        <f>I247+J247</f>
        <v>69</v>
      </c>
      <c r="L247" s="76"/>
      <c r="M247" s="26">
        <f>K247+L247</f>
        <v>69</v>
      </c>
      <c r="N247" s="26"/>
      <c r="O247" s="26">
        <f>M247+N247</f>
        <v>69</v>
      </c>
    </row>
    <row r="248" spans="1:15" ht="15" hidden="1">
      <c r="A248" s="50"/>
      <c r="B248" s="50"/>
      <c r="C248" s="50">
        <v>4300</v>
      </c>
      <c r="D248" s="43" t="s">
        <v>139</v>
      </c>
      <c r="E248" s="53">
        <v>680</v>
      </c>
      <c r="F248" s="26"/>
      <c r="G248" s="26">
        <f>E248+F248</f>
        <v>680</v>
      </c>
      <c r="H248" s="76"/>
      <c r="I248" s="76">
        <f>G248+H248</f>
        <v>680</v>
      </c>
      <c r="J248" s="76"/>
      <c r="K248" s="76">
        <f>I248+J248</f>
        <v>680</v>
      </c>
      <c r="L248" s="76"/>
      <c r="M248" s="26">
        <f>K248+L248</f>
        <v>680</v>
      </c>
      <c r="N248" s="26"/>
      <c r="O248" s="26">
        <f>M248+N248</f>
        <v>680</v>
      </c>
    </row>
    <row r="249" spans="1:15" ht="28.5" hidden="1">
      <c r="A249" s="48">
        <v>754</v>
      </c>
      <c r="B249" s="48"/>
      <c r="C249" s="48"/>
      <c r="D249" s="44" t="s">
        <v>167</v>
      </c>
      <c r="E249" s="57">
        <f>E250+E260</f>
        <v>75010</v>
      </c>
      <c r="F249" s="57">
        <f aca="true" t="shared" si="83" ref="F249:N249">F250+F260</f>
        <v>0</v>
      </c>
      <c r="G249" s="57">
        <f t="shared" si="83"/>
        <v>75010</v>
      </c>
      <c r="H249" s="57">
        <f t="shared" si="83"/>
        <v>6700</v>
      </c>
      <c r="I249" s="57">
        <f t="shared" si="83"/>
        <v>81710</v>
      </c>
      <c r="J249" s="57">
        <f t="shared" si="83"/>
        <v>0</v>
      </c>
      <c r="K249" s="57">
        <f t="shared" si="83"/>
        <v>81710</v>
      </c>
      <c r="L249" s="92">
        <f t="shared" si="83"/>
        <v>0</v>
      </c>
      <c r="M249" s="57">
        <f>M250+M260</f>
        <v>81710</v>
      </c>
      <c r="N249" s="57">
        <f t="shared" si="83"/>
        <v>0</v>
      </c>
      <c r="O249" s="57">
        <f>O250+O260</f>
        <v>81710</v>
      </c>
    </row>
    <row r="250" spans="1:15" ht="15" hidden="1">
      <c r="A250" s="50"/>
      <c r="B250" s="50">
        <v>75412</v>
      </c>
      <c r="C250" s="50"/>
      <c r="D250" s="43" t="s">
        <v>168</v>
      </c>
      <c r="E250" s="53">
        <f>SUM(E252:E259)</f>
        <v>74610</v>
      </c>
      <c r="F250" s="53">
        <f aca="true" t="shared" si="84" ref="F250:N250">SUM(F252:F259)</f>
        <v>0</v>
      </c>
      <c r="G250" s="53">
        <f t="shared" si="84"/>
        <v>74610</v>
      </c>
      <c r="H250" s="53">
        <f t="shared" si="84"/>
        <v>6700</v>
      </c>
      <c r="I250" s="53">
        <f t="shared" si="84"/>
        <v>81310</v>
      </c>
      <c r="J250" s="53">
        <f t="shared" si="84"/>
        <v>0</v>
      </c>
      <c r="K250" s="53">
        <f t="shared" si="84"/>
        <v>81310</v>
      </c>
      <c r="L250" s="93">
        <f t="shared" si="84"/>
        <v>0</v>
      </c>
      <c r="M250" s="53">
        <f>SUM(M252:M259)</f>
        <v>81310</v>
      </c>
      <c r="N250" s="53">
        <f t="shared" si="84"/>
        <v>0</v>
      </c>
      <c r="O250" s="53">
        <f>SUM(O252:O259)</f>
        <v>81310</v>
      </c>
    </row>
    <row r="251" spans="1:15" ht="30" hidden="1">
      <c r="A251" s="50"/>
      <c r="B251" s="50"/>
      <c r="C251" s="50"/>
      <c r="D251" s="43" t="s">
        <v>222</v>
      </c>
      <c r="E251" s="53"/>
      <c r="F251" s="26"/>
      <c r="G251" s="26"/>
      <c r="H251" s="76"/>
      <c r="I251" s="76"/>
      <c r="J251" s="76"/>
      <c r="K251" s="76"/>
      <c r="L251" s="76"/>
      <c r="M251" s="26"/>
      <c r="N251" s="26"/>
      <c r="O251" s="26"/>
    </row>
    <row r="252" spans="1:15" ht="30" hidden="1">
      <c r="A252" s="50"/>
      <c r="B252" s="50"/>
      <c r="C252" s="50">
        <v>3030</v>
      </c>
      <c r="D252" s="43" t="s">
        <v>157</v>
      </c>
      <c r="E252" s="53">
        <v>7714</v>
      </c>
      <c r="F252" s="26"/>
      <c r="G252" s="26">
        <f aca="true" t="shared" si="85" ref="G252:G258">E252+F252</f>
        <v>7714</v>
      </c>
      <c r="H252" s="76"/>
      <c r="I252" s="76">
        <f>G252+H252</f>
        <v>7714</v>
      </c>
      <c r="J252" s="76"/>
      <c r="K252" s="76">
        <f>I252+J252</f>
        <v>7714</v>
      </c>
      <c r="L252" s="76"/>
      <c r="M252" s="26">
        <f>K252+L252</f>
        <v>7714</v>
      </c>
      <c r="N252" s="26"/>
      <c r="O252" s="26">
        <f>M252+N252</f>
        <v>7714</v>
      </c>
    </row>
    <row r="253" spans="1:15" ht="15" hidden="1">
      <c r="A253" s="50"/>
      <c r="B253" s="50"/>
      <c r="C253" s="50">
        <v>4170</v>
      </c>
      <c r="D253" s="43" t="s">
        <v>159</v>
      </c>
      <c r="E253" s="53">
        <v>16100</v>
      </c>
      <c r="F253" s="26"/>
      <c r="G253" s="26">
        <f t="shared" si="85"/>
        <v>16100</v>
      </c>
      <c r="H253" s="76"/>
      <c r="I253" s="76">
        <f aca="true" t="shared" si="86" ref="I253:I259">G253+H253</f>
        <v>16100</v>
      </c>
      <c r="J253" s="76"/>
      <c r="K253" s="76">
        <f aca="true" t="shared" si="87" ref="K253:O259">I253+J253</f>
        <v>16100</v>
      </c>
      <c r="L253" s="76"/>
      <c r="M253" s="26">
        <f t="shared" si="87"/>
        <v>16100</v>
      </c>
      <c r="N253" s="26"/>
      <c r="O253" s="26">
        <f t="shared" si="87"/>
        <v>16100</v>
      </c>
    </row>
    <row r="254" spans="1:15" ht="15" hidden="1">
      <c r="A254" s="50"/>
      <c r="B254" s="50"/>
      <c r="C254" s="50">
        <v>4210</v>
      </c>
      <c r="D254" s="43" t="s">
        <v>137</v>
      </c>
      <c r="E254" s="53">
        <v>20036</v>
      </c>
      <c r="F254" s="26"/>
      <c r="G254" s="26">
        <f t="shared" si="85"/>
        <v>20036</v>
      </c>
      <c r="H254" s="76">
        <v>6700</v>
      </c>
      <c r="I254" s="76">
        <f t="shared" si="86"/>
        <v>26736</v>
      </c>
      <c r="J254" s="76"/>
      <c r="K254" s="76">
        <f t="shared" si="87"/>
        <v>26736</v>
      </c>
      <c r="L254" s="76"/>
      <c r="M254" s="26">
        <f t="shared" si="87"/>
        <v>26736</v>
      </c>
      <c r="N254" s="26"/>
      <c r="O254" s="26">
        <f t="shared" si="87"/>
        <v>26736</v>
      </c>
    </row>
    <row r="255" spans="1:15" ht="15" hidden="1">
      <c r="A255" s="50"/>
      <c r="B255" s="50"/>
      <c r="C255" s="50">
        <v>4260</v>
      </c>
      <c r="D255" s="43" t="s">
        <v>160</v>
      </c>
      <c r="E255" s="53">
        <v>11160</v>
      </c>
      <c r="F255" s="26"/>
      <c r="G255" s="26">
        <f t="shared" si="85"/>
        <v>11160</v>
      </c>
      <c r="H255" s="76"/>
      <c r="I255" s="76">
        <f t="shared" si="86"/>
        <v>11160</v>
      </c>
      <c r="J255" s="76"/>
      <c r="K255" s="76">
        <f t="shared" si="87"/>
        <v>11160</v>
      </c>
      <c r="L255" s="76"/>
      <c r="M255" s="26">
        <f t="shared" si="87"/>
        <v>11160</v>
      </c>
      <c r="N255" s="26"/>
      <c r="O255" s="26">
        <f t="shared" si="87"/>
        <v>11160</v>
      </c>
    </row>
    <row r="256" spans="1:15" ht="15" hidden="1">
      <c r="A256" s="50"/>
      <c r="B256" s="50"/>
      <c r="C256" s="50">
        <v>4270</v>
      </c>
      <c r="D256" s="43" t="s">
        <v>138</v>
      </c>
      <c r="E256" s="53">
        <v>3500</v>
      </c>
      <c r="F256" s="26"/>
      <c r="G256" s="26">
        <f t="shared" si="85"/>
        <v>3500</v>
      </c>
      <c r="H256" s="76"/>
      <c r="I256" s="76">
        <f t="shared" si="86"/>
        <v>3500</v>
      </c>
      <c r="J256" s="76"/>
      <c r="K256" s="76">
        <f t="shared" si="87"/>
        <v>3500</v>
      </c>
      <c r="L256" s="76"/>
      <c r="M256" s="26">
        <f t="shared" si="87"/>
        <v>3500</v>
      </c>
      <c r="N256" s="26"/>
      <c r="O256" s="26">
        <f t="shared" si="87"/>
        <v>3500</v>
      </c>
    </row>
    <row r="257" spans="1:15" ht="15" hidden="1">
      <c r="A257" s="50"/>
      <c r="B257" s="50"/>
      <c r="C257" s="50">
        <v>4300</v>
      </c>
      <c r="D257" s="43" t="s">
        <v>139</v>
      </c>
      <c r="E257" s="53">
        <v>8000</v>
      </c>
      <c r="F257" s="26"/>
      <c r="G257" s="26">
        <f t="shared" si="85"/>
        <v>8000</v>
      </c>
      <c r="H257" s="76"/>
      <c r="I257" s="76">
        <f t="shared" si="86"/>
        <v>8000</v>
      </c>
      <c r="J257" s="76"/>
      <c r="K257" s="76">
        <f t="shared" si="87"/>
        <v>8000</v>
      </c>
      <c r="L257" s="76"/>
      <c r="M257" s="26">
        <f t="shared" si="87"/>
        <v>8000</v>
      </c>
      <c r="N257" s="26"/>
      <c r="O257" s="26">
        <f t="shared" si="87"/>
        <v>8000</v>
      </c>
    </row>
    <row r="258" spans="1:15" ht="15" hidden="1">
      <c r="A258" s="50"/>
      <c r="B258" s="50"/>
      <c r="C258" s="50">
        <v>4430</v>
      </c>
      <c r="D258" s="43" t="s">
        <v>145</v>
      </c>
      <c r="E258" s="53">
        <v>8100</v>
      </c>
      <c r="F258" s="26"/>
      <c r="G258" s="26">
        <f t="shared" si="85"/>
        <v>8100</v>
      </c>
      <c r="H258" s="76"/>
      <c r="I258" s="76">
        <f t="shared" si="86"/>
        <v>8100</v>
      </c>
      <c r="J258" s="76"/>
      <c r="K258" s="76">
        <f t="shared" si="87"/>
        <v>8100</v>
      </c>
      <c r="L258" s="76"/>
      <c r="M258" s="26">
        <f t="shared" si="87"/>
        <v>8100</v>
      </c>
      <c r="N258" s="26"/>
      <c r="O258" s="26">
        <f t="shared" si="87"/>
        <v>8100</v>
      </c>
    </row>
    <row r="259" spans="1:15" ht="30" hidden="1">
      <c r="A259" s="50"/>
      <c r="B259" s="50"/>
      <c r="C259" s="50">
        <v>6060</v>
      </c>
      <c r="D259" s="43" t="s">
        <v>164</v>
      </c>
      <c r="E259" s="53">
        <v>0</v>
      </c>
      <c r="F259" s="26"/>
      <c r="G259" s="26"/>
      <c r="H259" s="76"/>
      <c r="I259" s="76">
        <f t="shared" si="86"/>
        <v>0</v>
      </c>
      <c r="J259" s="76"/>
      <c r="K259" s="76">
        <f t="shared" si="87"/>
        <v>0</v>
      </c>
      <c r="L259" s="76"/>
      <c r="M259" s="26">
        <f t="shared" si="87"/>
        <v>0</v>
      </c>
      <c r="N259" s="26"/>
      <c r="O259" s="26">
        <f t="shared" si="87"/>
        <v>0</v>
      </c>
    </row>
    <row r="260" spans="1:15" ht="15" hidden="1">
      <c r="A260" s="50"/>
      <c r="B260" s="50">
        <v>75414</v>
      </c>
      <c r="C260" s="50"/>
      <c r="D260" s="43" t="s">
        <v>54</v>
      </c>
      <c r="E260" s="53">
        <f>E261</f>
        <v>400</v>
      </c>
      <c r="F260" s="53">
        <f aca="true" t="shared" si="88" ref="F260:O260">F261</f>
        <v>0</v>
      </c>
      <c r="G260" s="53">
        <f t="shared" si="88"/>
        <v>400</v>
      </c>
      <c r="H260" s="53">
        <f t="shared" si="88"/>
        <v>0</v>
      </c>
      <c r="I260" s="53">
        <f t="shared" si="88"/>
        <v>400</v>
      </c>
      <c r="J260" s="53">
        <f t="shared" si="88"/>
        <v>0</v>
      </c>
      <c r="K260" s="53">
        <f t="shared" si="88"/>
        <v>400</v>
      </c>
      <c r="L260" s="93">
        <f t="shared" si="88"/>
        <v>0</v>
      </c>
      <c r="M260" s="53">
        <f t="shared" si="88"/>
        <v>400</v>
      </c>
      <c r="N260" s="53">
        <f t="shared" si="88"/>
        <v>0</v>
      </c>
      <c r="O260" s="53">
        <f t="shared" si="88"/>
        <v>400</v>
      </c>
    </row>
    <row r="261" spans="1:15" ht="15" hidden="1">
      <c r="A261" s="50"/>
      <c r="B261" s="50"/>
      <c r="C261" s="50">
        <v>4210</v>
      </c>
      <c r="D261" s="43" t="s">
        <v>137</v>
      </c>
      <c r="E261" s="53">
        <v>400</v>
      </c>
      <c r="F261" s="26"/>
      <c r="G261" s="26">
        <f>E261+F261</f>
        <v>400</v>
      </c>
      <c r="H261" s="76"/>
      <c r="I261" s="76">
        <f>G261+H261</f>
        <v>400</v>
      </c>
      <c r="J261" s="76"/>
      <c r="K261" s="76">
        <f>I261+J261</f>
        <v>400</v>
      </c>
      <c r="L261" s="76"/>
      <c r="M261" s="26">
        <f>K261+L261</f>
        <v>400</v>
      </c>
      <c r="N261" s="26"/>
      <c r="O261" s="26">
        <f>M261+N261</f>
        <v>400</v>
      </c>
    </row>
    <row r="262" spans="1:15" ht="71.25" hidden="1">
      <c r="A262" s="48">
        <v>756</v>
      </c>
      <c r="B262" s="48"/>
      <c r="C262" s="48"/>
      <c r="D262" s="44" t="s">
        <v>56</v>
      </c>
      <c r="E262" s="57">
        <f>E263</f>
        <v>0</v>
      </c>
      <c r="F262" s="57">
        <f aca="true" t="shared" si="89" ref="F262:O262">F263</f>
        <v>5000</v>
      </c>
      <c r="G262" s="57">
        <f t="shared" si="89"/>
        <v>44120</v>
      </c>
      <c r="H262" s="57">
        <f t="shared" si="89"/>
        <v>0</v>
      </c>
      <c r="I262" s="57">
        <f t="shared" si="89"/>
        <v>44120</v>
      </c>
      <c r="J262" s="57">
        <f t="shared" si="89"/>
        <v>0</v>
      </c>
      <c r="K262" s="57">
        <f t="shared" si="89"/>
        <v>44120</v>
      </c>
      <c r="L262" s="92">
        <f t="shared" si="89"/>
        <v>0</v>
      </c>
      <c r="M262" s="57">
        <f t="shared" si="89"/>
        <v>44120</v>
      </c>
      <c r="N262" s="57">
        <f t="shared" si="89"/>
        <v>0</v>
      </c>
      <c r="O262" s="57">
        <f t="shared" si="89"/>
        <v>44120</v>
      </c>
    </row>
    <row r="263" spans="1:15" ht="45" hidden="1">
      <c r="A263" s="50"/>
      <c r="B263" s="50">
        <v>75647</v>
      </c>
      <c r="C263" s="50"/>
      <c r="D263" s="43" t="s">
        <v>169</v>
      </c>
      <c r="E263" s="53"/>
      <c r="F263" s="53">
        <f aca="true" t="shared" si="90" ref="F263:N263">SUM(F264:F270)</f>
        <v>5000</v>
      </c>
      <c r="G263" s="53">
        <f t="shared" si="90"/>
        <v>44120</v>
      </c>
      <c r="H263" s="53">
        <f t="shared" si="90"/>
        <v>0</v>
      </c>
      <c r="I263" s="53">
        <f t="shared" si="90"/>
        <v>44120</v>
      </c>
      <c r="J263" s="53">
        <f t="shared" si="90"/>
        <v>0</v>
      </c>
      <c r="K263" s="53">
        <f t="shared" si="90"/>
        <v>44120</v>
      </c>
      <c r="L263" s="93">
        <f t="shared" si="90"/>
        <v>0</v>
      </c>
      <c r="M263" s="53">
        <f>SUM(M264:M270)</f>
        <v>44120</v>
      </c>
      <c r="N263" s="53">
        <f t="shared" si="90"/>
        <v>0</v>
      </c>
      <c r="O263" s="53">
        <f>SUM(O264:O270)</f>
        <v>44120</v>
      </c>
    </row>
    <row r="264" spans="1:15" ht="30" hidden="1">
      <c r="A264" s="50"/>
      <c r="B264" s="50"/>
      <c r="C264" s="50">
        <v>4010</v>
      </c>
      <c r="D264" s="43" t="s">
        <v>150</v>
      </c>
      <c r="E264" s="53">
        <v>1600</v>
      </c>
      <c r="F264" s="26">
        <v>-1600</v>
      </c>
      <c r="G264" s="26">
        <f aca="true" t="shared" si="91" ref="G264:G270">E264+F264</f>
        <v>0</v>
      </c>
      <c r="H264" s="76"/>
      <c r="I264" s="76">
        <f>G264+H264</f>
        <v>0</v>
      </c>
      <c r="J264" s="76"/>
      <c r="K264" s="76">
        <f>I264+J264</f>
        <v>0</v>
      </c>
      <c r="L264" s="76"/>
      <c r="M264" s="26">
        <f>K264+L264</f>
        <v>0</v>
      </c>
      <c r="N264" s="26"/>
      <c r="O264" s="26">
        <f>M264+N264</f>
        <v>0</v>
      </c>
    </row>
    <row r="265" spans="1:15" ht="30" hidden="1">
      <c r="A265" s="50"/>
      <c r="B265" s="50"/>
      <c r="C265" s="50">
        <v>4100</v>
      </c>
      <c r="D265" s="43" t="s">
        <v>170</v>
      </c>
      <c r="E265" s="53">
        <v>12400</v>
      </c>
      <c r="F265" s="26"/>
      <c r="G265" s="26">
        <f t="shared" si="91"/>
        <v>12400</v>
      </c>
      <c r="H265" s="76"/>
      <c r="I265" s="76">
        <f aca="true" t="shared" si="92" ref="I265:I270">G265+H265</f>
        <v>12400</v>
      </c>
      <c r="J265" s="76"/>
      <c r="K265" s="76">
        <f aca="true" t="shared" si="93" ref="K265:O270">I265+J265</f>
        <v>12400</v>
      </c>
      <c r="L265" s="76"/>
      <c r="M265" s="26">
        <f t="shared" si="93"/>
        <v>12400</v>
      </c>
      <c r="N265" s="26"/>
      <c r="O265" s="26">
        <f t="shared" si="93"/>
        <v>12400</v>
      </c>
    </row>
    <row r="266" spans="1:15" ht="15" hidden="1">
      <c r="A266" s="50"/>
      <c r="B266" s="50"/>
      <c r="C266" s="50">
        <v>4110</v>
      </c>
      <c r="D266" s="43" t="s">
        <v>152</v>
      </c>
      <c r="E266" s="53">
        <v>431</v>
      </c>
      <c r="F266" s="26">
        <v>-431</v>
      </c>
      <c r="G266" s="26">
        <f t="shared" si="91"/>
        <v>0</v>
      </c>
      <c r="H266" s="76"/>
      <c r="I266" s="76">
        <f t="shared" si="92"/>
        <v>0</v>
      </c>
      <c r="J266" s="76"/>
      <c r="K266" s="76">
        <f t="shared" si="93"/>
        <v>0</v>
      </c>
      <c r="L266" s="76"/>
      <c r="M266" s="26">
        <f t="shared" si="93"/>
        <v>0</v>
      </c>
      <c r="N266" s="26"/>
      <c r="O266" s="26">
        <f t="shared" si="93"/>
        <v>0</v>
      </c>
    </row>
    <row r="267" spans="1:15" ht="15" hidden="1">
      <c r="A267" s="50"/>
      <c r="B267" s="50"/>
      <c r="C267" s="50">
        <v>4120</v>
      </c>
      <c r="D267" s="43" t="s">
        <v>153</v>
      </c>
      <c r="E267" s="53">
        <v>39</v>
      </c>
      <c r="F267" s="26">
        <v>-39</v>
      </c>
      <c r="G267" s="26">
        <f t="shared" si="91"/>
        <v>0</v>
      </c>
      <c r="H267" s="76"/>
      <c r="I267" s="76">
        <f t="shared" si="92"/>
        <v>0</v>
      </c>
      <c r="J267" s="76"/>
      <c r="K267" s="76">
        <f t="shared" si="93"/>
        <v>0</v>
      </c>
      <c r="L267" s="76"/>
      <c r="M267" s="26">
        <f t="shared" si="93"/>
        <v>0</v>
      </c>
      <c r="N267" s="26"/>
      <c r="O267" s="26">
        <f t="shared" si="93"/>
        <v>0</v>
      </c>
    </row>
    <row r="268" spans="1:15" ht="15" hidden="1">
      <c r="A268" s="50"/>
      <c r="B268" s="50"/>
      <c r="C268" s="50">
        <v>4210</v>
      </c>
      <c r="D268" s="43" t="s">
        <v>137</v>
      </c>
      <c r="E268" s="53">
        <v>550</v>
      </c>
      <c r="F268" s="26"/>
      <c r="G268" s="26">
        <f t="shared" si="91"/>
        <v>550</v>
      </c>
      <c r="H268" s="76"/>
      <c r="I268" s="76">
        <f t="shared" si="92"/>
        <v>550</v>
      </c>
      <c r="J268" s="76"/>
      <c r="K268" s="76">
        <f t="shared" si="93"/>
        <v>550</v>
      </c>
      <c r="L268" s="76"/>
      <c r="M268" s="26">
        <f t="shared" si="93"/>
        <v>550</v>
      </c>
      <c r="N268" s="26"/>
      <c r="O268" s="26">
        <f t="shared" si="93"/>
        <v>550</v>
      </c>
    </row>
    <row r="269" spans="1:15" ht="15" hidden="1">
      <c r="A269" s="50"/>
      <c r="B269" s="50"/>
      <c r="C269" s="50">
        <v>4300</v>
      </c>
      <c r="D269" s="43" t="s">
        <v>139</v>
      </c>
      <c r="E269" s="53">
        <v>23500</v>
      </c>
      <c r="F269" s="26">
        <v>7070</v>
      </c>
      <c r="G269" s="26">
        <f t="shared" si="91"/>
        <v>30570</v>
      </c>
      <c r="H269" s="76"/>
      <c r="I269" s="76">
        <f t="shared" si="92"/>
        <v>30570</v>
      </c>
      <c r="J269" s="76"/>
      <c r="K269" s="76">
        <f t="shared" si="93"/>
        <v>30570</v>
      </c>
      <c r="L269" s="76"/>
      <c r="M269" s="26">
        <f t="shared" si="93"/>
        <v>30570</v>
      </c>
      <c r="N269" s="26"/>
      <c r="O269" s="26">
        <f t="shared" si="93"/>
        <v>30570</v>
      </c>
    </row>
    <row r="270" spans="1:15" ht="15" hidden="1">
      <c r="A270" s="50"/>
      <c r="B270" s="50"/>
      <c r="C270" s="50">
        <v>4430</v>
      </c>
      <c r="D270" s="43" t="s">
        <v>145</v>
      </c>
      <c r="E270" s="53">
        <v>600</v>
      </c>
      <c r="F270" s="26"/>
      <c r="G270" s="26">
        <f t="shared" si="91"/>
        <v>600</v>
      </c>
      <c r="H270" s="76"/>
      <c r="I270" s="76">
        <f t="shared" si="92"/>
        <v>600</v>
      </c>
      <c r="J270" s="76"/>
      <c r="K270" s="76">
        <f t="shared" si="93"/>
        <v>600</v>
      </c>
      <c r="L270" s="76"/>
      <c r="M270" s="26">
        <f t="shared" si="93"/>
        <v>600</v>
      </c>
      <c r="N270" s="26"/>
      <c r="O270" s="26">
        <f t="shared" si="93"/>
        <v>600</v>
      </c>
    </row>
    <row r="271" spans="1:15" ht="14.25">
      <c r="A271" s="48">
        <v>757</v>
      </c>
      <c r="B271" s="48"/>
      <c r="C271" s="48"/>
      <c r="D271" s="44" t="s">
        <v>171</v>
      </c>
      <c r="E271" s="57">
        <f>E272</f>
        <v>250850</v>
      </c>
      <c r="F271" s="57">
        <f aca="true" t="shared" si="94" ref="F271:O271">F272</f>
        <v>0</v>
      </c>
      <c r="G271" s="57">
        <f t="shared" si="94"/>
        <v>250850</v>
      </c>
      <c r="H271" s="57">
        <f t="shared" si="94"/>
        <v>-47700</v>
      </c>
      <c r="I271" s="57">
        <f t="shared" si="94"/>
        <v>203150</v>
      </c>
      <c r="J271" s="57">
        <f t="shared" si="94"/>
        <v>0</v>
      </c>
      <c r="K271" s="57">
        <f t="shared" si="94"/>
        <v>203150</v>
      </c>
      <c r="L271" s="92">
        <f t="shared" si="94"/>
        <v>0</v>
      </c>
      <c r="M271" s="57">
        <f t="shared" si="94"/>
        <v>203150</v>
      </c>
      <c r="N271" s="57">
        <f t="shared" si="94"/>
        <v>-51821</v>
      </c>
      <c r="O271" s="57">
        <f t="shared" si="94"/>
        <v>151329</v>
      </c>
    </row>
    <row r="272" spans="1:15" ht="45">
      <c r="A272" s="50"/>
      <c r="B272" s="50">
        <v>75702</v>
      </c>
      <c r="C272" s="50"/>
      <c r="D272" s="43" t="s">
        <v>172</v>
      </c>
      <c r="E272" s="30">
        <f>E274+E275</f>
        <v>250850</v>
      </c>
      <c r="F272" s="30">
        <f aca="true" t="shared" si="95" ref="F272:N272">F274+F275</f>
        <v>0</v>
      </c>
      <c r="G272" s="85">
        <f t="shared" si="95"/>
        <v>250850</v>
      </c>
      <c r="H272" s="86">
        <f t="shared" si="95"/>
        <v>-47700</v>
      </c>
      <c r="I272" s="86">
        <f t="shared" si="95"/>
        <v>203150</v>
      </c>
      <c r="J272" s="53">
        <f t="shared" si="95"/>
        <v>0</v>
      </c>
      <c r="K272" s="53">
        <f t="shared" si="95"/>
        <v>203150</v>
      </c>
      <c r="L272" s="93">
        <f t="shared" si="95"/>
        <v>0</v>
      </c>
      <c r="M272" s="30">
        <f>M274+M275</f>
        <v>203150</v>
      </c>
      <c r="N272" s="30">
        <f t="shared" si="95"/>
        <v>-51821</v>
      </c>
      <c r="O272" s="30">
        <f>O274+O275</f>
        <v>151329</v>
      </c>
    </row>
    <row r="273" spans="1:15" ht="30" hidden="1">
      <c r="A273" s="50"/>
      <c r="B273" s="50"/>
      <c r="C273" s="50">
        <v>8010</v>
      </c>
      <c r="D273" s="43" t="s">
        <v>173</v>
      </c>
      <c r="E273" s="30">
        <v>0</v>
      </c>
      <c r="F273" s="30"/>
      <c r="G273" s="85"/>
      <c r="H273" s="84"/>
      <c r="I273" s="84"/>
      <c r="J273" s="76"/>
      <c r="K273" s="76"/>
      <c r="L273" s="76"/>
      <c r="M273" s="30"/>
      <c r="N273" s="30"/>
      <c r="O273" s="30"/>
    </row>
    <row r="274" spans="1:15" ht="60">
      <c r="A274" s="50"/>
      <c r="B274" s="50"/>
      <c r="C274" s="50">
        <v>8070</v>
      </c>
      <c r="D274" s="43" t="s">
        <v>174</v>
      </c>
      <c r="E274" s="30">
        <v>175850</v>
      </c>
      <c r="F274" s="30"/>
      <c r="G274" s="85">
        <f>E274+F274</f>
        <v>175850</v>
      </c>
      <c r="H274" s="84">
        <v>27300</v>
      </c>
      <c r="I274" s="84">
        <f>G274+H274</f>
        <v>203150</v>
      </c>
      <c r="J274" s="76"/>
      <c r="K274" s="76">
        <f>I274+J274</f>
        <v>203150</v>
      </c>
      <c r="L274" s="76"/>
      <c r="M274" s="30">
        <f>K274+L274</f>
        <v>203150</v>
      </c>
      <c r="N274" s="30">
        <v>-51821</v>
      </c>
      <c r="O274" s="30">
        <f>M274+N274</f>
        <v>151329</v>
      </c>
    </row>
    <row r="275" spans="1:15" ht="132" hidden="1">
      <c r="A275" s="50"/>
      <c r="B275" s="50"/>
      <c r="C275" s="50">
        <v>8079</v>
      </c>
      <c r="D275" s="43" t="s">
        <v>231</v>
      </c>
      <c r="E275" s="30">
        <v>75000</v>
      </c>
      <c r="F275" s="30"/>
      <c r="G275" s="85">
        <f>E275+F275</f>
        <v>75000</v>
      </c>
      <c r="H275" s="84">
        <v>-75000</v>
      </c>
      <c r="I275" s="84">
        <f>G275+H275</f>
        <v>0</v>
      </c>
      <c r="J275" s="76"/>
      <c r="K275" s="76">
        <f>I275+J275</f>
        <v>0</v>
      </c>
      <c r="L275" s="76"/>
      <c r="M275" s="26">
        <f>K275+L275</f>
        <v>0</v>
      </c>
      <c r="N275" s="26"/>
      <c r="O275" s="26">
        <f>M275+N275</f>
        <v>0</v>
      </c>
    </row>
    <row r="276" spans="1:15" ht="14.25" hidden="1">
      <c r="A276" s="48">
        <v>758</v>
      </c>
      <c r="B276" s="48"/>
      <c r="C276" s="48"/>
      <c r="D276" s="44" t="s">
        <v>96</v>
      </c>
      <c r="E276" s="57">
        <f>E277</f>
        <v>100000</v>
      </c>
      <c r="F276" s="57">
        <f aca="true" t="shared" si="96" ref="F276:O277">F277</f>
        <v>0</v>
      </c>
      <c r="G276" s="57">
        <f t="shared" si="96"/>
        <v>100000</v>
      </c>
      <c r="H276" s="57">
        <f t="shared" si="96"/>
        <v>-80000</v>
      </c>
      <c r="I276" s="57">
        <f t="shared" si="96"/>
        <v>20000</v>
      </c>
      <c r="J276" s="57">
        <f t="shared" si="96"/>
        <v>0</v>
      </c>
      <c r="K276" s="57">
        <f t="shared" si="96"/>
        <v>20000</v>
      </c>
      <c r="L276" s="92">
        <f t="shared" si="96"/>
        <v>0</v>
      </c>
      <c r="M276" s="57">
        <f t="shared" si="96"/>
        <v>20000</v>
      </c>
      <c r="N276" s="57">
        <f t="shared" si="96"/>
        <v>0</v>
      </c>
      <c r="O276" s="57">
        <f t="shared" si="96"/>
        <v>20000</v>
      </c>
    </row>
    <row r="277" spans="1:15" ht="15" hidden="1">
      <c r="A277" s="50"/>
      <c r="B277" s="50">
        <v>75818</v>
      </c>
      <c r="C277" s="50"/>
      <c r="D277" s="43" t="s">
        <v>175</v>
      </c>
      <c r="E277" s="53">
        <f>E278</f>
        <v>100000</v>
      </c>
      <c r="F277" s="53">
        <f t="shared" si="96"/>
        <v>0</v>
      </c>
      <c r="G277" s="53">
        <f t="shared" si="96"/>
        <v>100000</v>
      </c>
      <c r="H277" s="53">
        <f t="shared" si="96"/>
        <v>-80000</v>
      </c>
      <c r="I277" s="53">
        <f t="shared" si="96"/>
        <v>20000</v>
      </c>
      <c r="J277" s="53">
        <f t="shared" si="96"/>
        <v>0</v>
      </c>
      <c r="K277" s="53">
        <f t="shared" si="96"/>
        <v>20000</v>
      </c>
      <c r="L277" s="93">
        <f t="shared" si="96"/>
        <v>0</v>
      </c>
      <c r="M277" s="53">
        <f t="shared" si="96"/>
        <v>20000</v>
      </c>
      <c r="N277" s="53">
        <f t="shared" si="96"/>
        <v>0</v>
      </c>
      <c r="O277" s="53">
        <f t="shared" si="96"/>
        <v>20000</v>
      </c>
    </row>
    <row r="278" spans="1:15" ht="15" hidden="1">
      <c r="A278" s="50"/>
      <c r="B278" s="50"/>
      <c r="C278" s="50">
        <v>4810</v>
      </c>
      <c r="D278" s="43" t="s">
        <v>176</v>
      </c>
      <c r="E278" s="53">
        <v>100000</v>
      </c>
      <c r="F278" s="26"/>
      <c r="G278" s="26">
        <f>E278+F278</f>
        <v>100000</v>
      </c>
      <c r="H278" s="76">
        <v>-80000</v>
      </c>
      <c r="I278" s="76">
        <f>G278+H278</f>
        <v>20000</v>
      </c>
      <c r="J278" s="76"/>
      <c r="K278" s="76">
        <f>I278+J278</f>
        <v>20000</v>
      </c>
      <c r="L278" s="76"/>
      <c r="M278" s="26">
        <f>K278+L278</f>
        <v>20000</v>
      </c>
      <c r="N278" s="26"/>
      <c r="O278" s="26">
        <f>M278+N278</f>
        <v>20000</v>
      </c>
    </row>
    <row r="279" spans="1:15" ht="14.25">
      <c r="A279" s="48">
        <v>801</v>
      </c>
      <c r="B279" s="48"/>
      <c r="C279" s="48"/>
      <c r="D279" s="44" t="s">
        <v>104</v>
      </c>
      <c r="E279" s="57">
        <f>E280+E303+E324+E341+E344+E347</f>
        <v>5606689</v>
      </c>
      <c r="F279" s="57">
        <f aca="true" t="shared" si="97" ref="F279:N279">F280+F303+F322+F324+F341+F344+F347</f>
        <v>-1159656</v>
      </c>
      <c r="G279" s="57">
        <f t="shared" si="97"/>
        <v>4447033</v>
      </c>
      <c r="H279" s="57">
        <f t="shared" si="97"/>
        <v>10000</v>
      </c>
      <c r="I279" s="57">
        <f t="shared" si="97"/>
        <v>4457033</v>
      </c>
      <c r="J279" s="57">
        <f t="shared" si="97"/>
        <v>1524</v>
      </c>
      <c r="K279" s="57">
        <f t="shared" si="97"/>
        <v>4458557</v>
      </c>
      <c r="L279" s="92">
        <f t="shared" si="97"/>
        <v>0</v>
      </c>
      <c r="M279" s="57">
        <f>M280+M303+M322+M324+M341+M344+M347</f>
        <v>4458557</v>
      </c>
      <c r="N279" s="57">
        <f t="shared" si="97"/>
        <v>10406</v>
      </c>
      <c r="O279" s="57">
        <f>O280+O303+O322+O324+O341+O344+O347</f>
        <v>4468963</v>
      </c>
    </row>
    <row r="280" spans="1:15" ht="15">
      <c r="A280" s="50"/>
      <c r="B280" s="50">
        <v>80101</v>
      </c>
      <c r="C280" s="50"/>
      <c r="D280" s="43" t="s">
        <v>105</v>
      </c>
      <c r="E280" s="53">
        <f>SUM(E281:E302)</f>
        <v>3457058</v>
      </c>
      <c r="F280" s="53">
        <f aca="true" t="shared" si="98" ref="F280:N280">SUM(F281:F302)</f>
        <v>-1104756</v>
      </c>
      <c r="G280" s="53">
        <f t="shared" si="98"/>
        <v>2352302</v>
      </c>
      <c r="H280" s="53">
        <f t="shared" si="98"/>
        <v>10000</v>
      </c>
      <c r="I280" s="53">
        <f t="shared" si="98"/>
        <v>2362302</v>
      </c>
      <c r="J280" s="53">
        <f t="shared" si="98"/>
        <v>1524</v>
      </c>
      <c r="K280" s="53">
        <f t="shared" si="98"/>
        <v>2363826</v>
      </c>
      <c r="L280" s="93">
        <f t="shared" si="98"/>
        <v>0</v>
      </c>
      <c r="M280" s="53">
        <f>SUM(M281:M302)</f>
        <v>2363826</v>
      </c>
      <c r="N280" s="53">
        <f t="shared" si="98"/>
        <v>406</v>
      </c>
      <c r="O280" s="53">
        <f>SUM(O281:O302)</f>
        <v>2364232</v>
      </c>
    </row>
    <row r="281" spans="1:15" ht="60" hidden="1">
      <c r="A281" s="50"/>
      <c r="B281" s="50"/>
      <c r="C281" s="50">
        <v>2820</v>
      </c>
      <c r="D281" s="43" t="s">
        <v>177</v>
      </c>
      <c r="E281" s="30">
        <v>463000</v>
      </c>
      <c r="F281" s="30">
        <v>-30000</v>
      </c>
      <c r="G281" s="30">
        <f aca="true" t="shared" si="99" ref="G281:G302">E281+F281</f>
        <v>433000</v>
      </c>
      <c r="H281" s="89">
        <v>-40353</v>
      </c>
      <c r="I281" s="89">
        <f>G281+H281</f>
        <v>392647</v>
      </c>
      <c r="J281" s="76"/>
      <c r="K281" s="76">
        <f>I281+J281</f>
        <v>392647</v>
      </c>
      <c r="L281" s="76"/>
      <c r="M281" s="26">
        <f>K281+L281</f>
        <v>392647</v>
      </c>
      <c r="N281" s="26"/>
      <c r="O281" s="26">
        <f>M281+N281</f>
        <v>392647</v>
      </c>
    </row>
    <row r="282" spans="1:15" ht="30" hidden="1">
      <c r="A282" s="50"/>
      <c r="B282" s="50"/>
      <c r="C282" s="50">
        <v>3020</v>
      </c>
      <c r="D282" s="43" t="s">
        <v>158</v>
      </c>
      <c r="E282" s="53">
        <v>115141</v>
      </c>
      <c r="F282" s="26"/>
      <c r="G282" s="26">
        <f t="shared" si="99"/>
        <v>115141</v>
      </c>
      <c r="H282" s="76"/>
      <c r="I282" s="76">
        <f aca="true" t="shared" si="100" ref="I282:I302">G282+H282</f>
        <v>115141</v>
      </c>
      <c r="J282" s="76"/>
      <c r="K282" s="76">
        <f aca="true" t="shared" si="101" ref="K282:O297">I282+J282</f>
        <v>115141</v>
      </c>
      <c r="L282" s="76"/>
      <c r="M282" s="26">
        <f t="shared" si="101"/>
        <v>115141</v>
      </c>
      <c r="N282" s="26"/>
      <c r="O282" s="26">
        <f t="shared" si="101"/>
        <v>115141</v>
      </c>
    </row>
    <row r="283" spans="1:15" ht="15">
      <c r="A283" s="50"/>
      <c r="B283" s="50"/>
      <c r="C283" s="50">
        <v>3260</v>
      </c>
      <c r="D283" s="43" t="s">
        <v>179</v>
      </c>
      <c r="E283" s="53">
        <v>0</v>
      </c>
      <c r="F283" s="26"/>
      <c r="G283" s="26">
        <f t="shared" si="99"/>
        <v>0</v>
      </c>
      <c r="H283" s="76"/>
      <c r="I283" s="76">
        <f t="shared" si="100"/>
        <v>0</v>
      </c>
      <c r="J283" s="76">
        <v>1987</v>
      </c>
      <c r="K283" s="76">
        <f t="shared" si="101"/>
        <v>1987</v>
      </c>
      <c r="L283" s="76"/>
      <c r="M283" s="26">
        <f t="shared" si="101"/>
        <v>1987</v>
      </c>
      <c r="N283" s="26">
        <v>406</v>
      </c>
      <c r="O283" s="26">
        <f t="shared" si="101"/>
        <v>2393</v>
      </c>
    </row>
    <row r="284" spans="1:15" ht="30" hidden="1">
      <c r="A284" s="50"/>
      <c r="B284" s="50"/>
      <c r="C284" s="50">
        <v>4010</v>
      </c>
      <c r="D284" s="43" t="s">
        <v>150</v>
      </c>
      <c r="E284" s="53">
        <v>1279082</v>
      </c>
      <c r="F284" s="26">
        <v>-143000</v>
      </c>
      <c r="G284" s="26">
        <f t="shared" si="99"/>
        <v>1136082</v>
      </c>
      <c r="H284" s="76"/>
      <c r="I284" s="76">
        <f t="shared" si="100"/>
        <v>1136082</v>
      </c>
      <c r="J284" s="76"/>
      <c r="K284" s="76">
        <f t="shared" si="101"/>
        <v>1136082</v>
      </c>
      <c r="L284" s="76"/>
      <c r="M284" s="26">
        <f t="shared" si="101"/>
        <v>1136082</v>
      </c>
      <c r="N284" s="26"/>
      <c r="O284" s="26">
        <f t="shared" si="101"/>
        <v>1136082</v>
      </c>
    </row>
    <row r="285" spans="1:15" ht="15" hidden="1">
      <c r="A285" s="50"/>
      <c r="B285" s="50"/>
      <c r="C285" s="50">
        <v>4040</v>
      </c>
      <c r="D285" s="43" t="s">
        <v>151</v>
      </c>
      <c r="E285" s="53">
        <v>101814</v>
      </c>
      <c r="F285" s="26"/>
      <c r="G285" s="26">
        <f t="shared" si="99"/>
        <v>101814</v>
      </c>
      <c r="H285" s="76"/>
      <c r="I285" s="76">
        <f t="shared" si="100"/>
        <v>101814</v>
      </c>
      <c r="J285" s="76"/>
      <c r="K285" s="76">
        <f t="shared" si="101"/>
        <v>101814</v>
      </c>
      <c r="L285" s="76"/>
      <c r="M285" s="26">
        <f t="shared" si="101"/>
        <v>101814</v>
      </c>
      <c r="N285" s="26"/>
      <c r="O285" s="26">
        <f t="shared" si="101"/>
        <v>101814</v>
      </c>
    </row>
    <row r="286" spans="1:15" ht="15" hidden="1">
      <c r="A286" s="50"/>
      <c r="B286" s="50"/>
      <c r="C286" s="50">
        <v>4110</v>
      </c>
      <c r="D286" s="43" t="s">
        <v>152</v>
      </c>
      <c r="E286" s="53">
        <v>268002</v>
      </c>
      <c r="F286" s="26">
        <v>-25800</v>
      </c>
      <c r="G286" s="26">
        <f t="shared" si="99"/>
        <v>242202</v>
      </c>
      <c r="H286" s="76"/>
      <c r="I286" s="76">
        <f t="shared" si="100"/>
        <v>242202</v>
      </c>
      <c r="J286" s="76"/>
      <c r="K286" s="76">
        <f t="shared" si="101"/>
        <v>242202</v>
      </c>
      <c r="L286" s="76"/>
      <c r="M286" s="26">
        <f t="shared" si="101"/>
        <v>242202</v>
      </c>
      <c r="N286" s="26"/>
      <c r="O286" s="26">
        <f t="shared" si="101"/>
        <v>242202</v>
      </c>
    </row>
    <row r="287" spans="1:15" ht="15" hidden="1">
      <c r="A287" s="50"/>
      <c r="B287" s="50"/>
      <c r="C287" s="50">
        <v>4120</v>
      </c>
      <c r="D287" s="43" t="s">
        <v>153</v>
      </c>
      <c r="E287" s="53">
        <v>36498</v>
      </c>
      <c r="F287" s="26">
        <v>-3300</v>
      </c>
      <c r="G287" s="26">
        <f t="shared" si="99"/>
        <v>33198</v>
      </c>
      <c r="H287" s="76"/>
      <c r="I287" s="76">
        <f t="shared" si="100"/>
        <v>33198</v>
      </c>
      <c r="J287" s="76"/>
      <c r="K287" s="76">
        <f t="shared" si="101"/>
        <v>33198</v>
      </c>
      <c r="L287" s="76"/>
      <c r="M287" s="26">
        <f t="shared" si="101"/>
        <v>33198</v>
      </c>
      <c r="N287" s="26"/>
      <c r="O287" s="26">
        <f t="shared" si="101"/>
        <v>33198</v>
      </c>
    </row>
    <row r="288" spans="1:15" ht="45" hidden="1">
      <c r="A288" s="50"/>
      <c r="B288" s="50"/>
      <c r="C288" s="50">
        <v>4140</v>
      </c>
      <c r="D288" s="43" t="s">
        <v>180</v>
      </c>
      <c r="E288" s="53">
        <v>7448</v>
      </c>
      <c r="F288" s="26"/>
      <c r="G288" s="26">
        <f t="shared" si="99"/>
        <v>7448</v>
      </c>
      <c r="H288" s="76"/>
      <c r="I288" s="76">
        <f t="shared" si="100"/>
        <v>7448</v>
      </c>
      <c r="J288" s="76"/>
      <c r="K288" s="76">
        <f t="shared" si="101"/>
        <v>7448</v>
      </c>
      <c r="L288" s="76"/>
      <c r="M288" s="26">
        <f t="shared" si="101"/>
        <v>7448</v>
      </c>
      <c r="N288" s="26"/>
      <c r="O288" s="26">
        <f t="shared" si="101"/>
        <v>7448</v>
      </c>
    </row>
    <row r="289" spans="1:15" ht="15" hidden="1">
      <c r="A289" s="50"/>
      <c r="B289" s="50"/>
      <c r="C289" s="50">
        <v>4170</v>
      </c>
      <c r="D289" s="43" t="s">
        <v>159</v>
      </c>
      <c r="E289" s="58">
        <v>10150</v>
      </c>
      <c r="F289" s="26"/>
      <c r="G289" s="26">
        <f t="shared" si="99"/>
        <v>10150</v>
      </c>
      <c r="H289" s="76"/>
      <c r="I289" s="76">
        <f t="shared" si="100"/>
        <v>10150</v>
      </c>
      <c r="J289" s="76"/>
      <c r="K289" s="76">
        <f t="shared" si="101"/>
        <v>10150</v>
      </c>
      <c r="L289" s="76"/>
      <c r="M289" s="26">
        <f t="shared" si="101"/>
        <v>10150</v>
      </c>
      <c r="N289" s="26"/>
      <c r="O289" s="26">
        <f t="shared" si="101"/>
        <v>10150</v>
      </c>
    </row>
    <row r="290" spans="1:15" ht="15">
      <c r="A290" s="50"/>
      <c r="B290" s="50"/>
      <c r="C290" s="50">
        <v>4210</v>
      </c>
      <c r="D290" s="43" t="s">
        <v>137</v>
      </c>
      <c r="E290" s="53">
        <v>82454</v>
      </c>
      <c r="F290" s="26">
        <v>-45000</v>
      </c>
      <c r="G290" s="26">
        <f t="shared" si="99"/>
        <v>37454</v>
      </c>
      <c r="H290" s="76">
        <v>3600</v>
      </c>
      <c r="I290" s="76">
        <f t="shared" si="100"/>
        <v>41054</v>
      </c>
      <c r="J290" s="76">
        <v>-463</v>
      </c>
      <c r="K290" s="76">
        <f t="shared" si="101"/>
        <v>40591</v>
      </c>
      <c r="L290" s="76"/>
      <c r="M290" s="26">
        <f t="shared" si="101"/>
        <v>40591</v>
      </c>
      <c r="N290" s="26">
        <v>2452</v>
      </c>
      <c r="O290" s="26">
        <f t="shared" si="101"/>
        <v>43043</v>
      </c>
    </row>
    <row r="291" spans="1:15" ht="30" hidden="1">
      <c r="A291" s="50"/>
      <c r="B291" s="50"/>
      <c r="C291" s="50">
        <v>4240</v>
      </c>
      <c r="D291" s="43" t="s">
        <v>181</v>
      </c>
      <c r="E291" s="53">
        <v>9676</v>
      </c>
      <c r="F291" s="26"/>
      <c r="G291" s="26">
        <f t="shared" si="99"/>
        <v>9676</v>
      </c>
      <c r="H291" s="76"/>
      <c r="I291" s="76">
        <f t="shared" si="100"/>
        <v>9676</v>
      </c>
      <c r="J291" s="76"/>
      <c r="K291" s="76">
        <f t="shared" si="101"/>
        <v>9676</v>
      </c>
      <c r="L291" s="76"/>
      <c r="M291" s="26">
        <f t="shared" si="101"/>
        <v>9676</v>
      </c>
      <c r="N291" s="26"/>
      <c r="O291" s="26">
        <f t="shared" si="101"/>
        <v>9676</v>
      </c>
    </row>
    <row r="292" spans="1:15" ht="15" hidden="1">
      <c r="A292" s="50"/>
      <c r="B292" s="50"/>
      <c r="C292" s="50">
        <v>4260</v>
      </c>
      <c r="D292" s="43" t="s">
        <v>160</v>
      </c>
      <c r="E292" s="53">
        <v>68001</v>
      </c>
      <c r="F292" s="26"/>
      <c r="G292" s="26">
        <f t="shared" si="99"/>
        <v>68001</v>
      </c>
      <c r="H292" s="76"/>
      <c r="I292" s="76">
        <f t="shared" si="100"/>
        <v>68001</v>
      </c>
      <c r="J292" s="76"/>
      <c r="K292" s="76">
        <f t="shared" si="101"/>
        <v>68001</v>
      </c>
      <c r="L292" s="76"/>
      <c r="M292" s="26">
        <f t="shared" si="101"/>
        <v>68001</v>
      </c>
      <c r="N292" s="26"/>
      <c r="O292" s="26">
        <f t="shared" si="101"/>
        <v>68001</v>
      </c>
    </row>
    <row r="293" spans="1:15" ht="15">
      <c r="A293" s="50"/>
      <c r="B293" s="50"/>
      <c r="C293" s="50">
        <v>4270</v>
      </c>
      <c r="D293" s="43" t="s">
        <v>138</v>
      </c>
      <c r="E293" s="53">
        <v>261155</v>
      </c>
      <c r="F293" s="26">
        <v>-240000</v>
      </c>
      <c r="G293" s="26">
        <f t="shared" si="99"/>
        <v>21155</v>
      </c>
      <c r="H293" s="76"/>
      <c r="I293" s="76">
        <f t="shared" si="100"/>
        <v>21155</v>
      </c>
      <c r="J293" s="76"/>
      <c r="K293" s="76">
        <f t="shared" si="101"/>
        <v>21155</v>
      </c>
      <c r="L293" s="76"/>
      <c r="M293" s="26">
        <f t="shared" si="101"/>
        <v>21155</v>
      </c>
      <c r="N293" s="26">
        <v>348</v>
      </c>
      <c r="O293" s="26">
        <f t="shared" si="101"/>
        <v>21503</v>
      </c>
    </row>
    <row r="294" spans="1:15" ht="45" hidden="1">
      <c r="A294" s="50"/>
      <c r="B294" s="50"/>
      <c r="C294" s="50">
        <v>4274</v>
      </c>
      <c r="D294" s="43" t="s">
        <v>182</v>
      </c>
      <c r="E294" s="53">
        <v>0</v>
      </c>
      <c r="F294" s="26"/>
      <c r="G294" s="26">
        <f t="shared" si="99"/>
        <v>0</v>
      </c>
      <c r="H294" s="76"/>
      <c r="I294" s="76">
        <f t="shared" si="100"/>
        <v>0</v>
      </c>
      <c r="J294" s="76"/>
      <c r="K294" s="76">
        <f t="shared" si="101"/>
        <v>0</v>
      </c>
      <c r="L294" s="76"/>
      <c r="M294" s="26">
        <f t="shared" si="101"/>
        <v>0</v>
      </c>
      <c r="N294" s="26"/>
      <c r="O294" s="26">
        <f t="shared" si="101"/>
        <v>0</v>
      </c>
    </row>
    <row r="295" spans="1:15" ht="15" hidden="1">
      <c r="A295" s="50"/>
      <c r="B295" s="50"/>
      <c r="C295" s="50">
        <v>4280</v>
      </c>
      <c r="D295" s="43" t="s">
        <v>161</v>
      </c>
      <c r="E295" s="53">
        <v>3373</v>
      </c>
      <c r="F295" s="26"/>
      <c r="G295" s="26">
        <f t="shared" si="99"/>
        <v>3373</v>
      </c>
      <c r="H295" s="76"/>
      <c r="I295" s="76">
        <f t="shared" si="100"/>
        <v>3373</v>
      </c>
      <c r="J295" s="76"/>
      <c r="K295" s="76">
        <f t="shared" si="101"/>
        <v>3373</v>
      </c>
      <c r="L295" s="76"/>
      <c r="M295" s="26">
        <f t="shared" si="101"/>
        <v>3373</v>
      </c>
      <c r="N295" s="26"/>
      <c r="O295" s="26">
        <f t="shared" si="101"/>
        <v>3373</v>
      </c>
    </row>
    <row r="296" spans="1:15" ht="15">
      <c r="A296" s="50"/>
      <c r="B296" s="50"/>
      <c r="C296" s="50">
        <v>4300</v>
      </c>
      <c r="D296" s="43" t="s">
        <v>139</v>
      </c>
      <c r="E296" s="53">
        <v>34778</v>
      </c>
      <c r="F296" s="26"/>
      <c r="G296" s="26">
        <f t="shared" si="99"/>
        <v>34778</v>
      </c>
      <c r="H296" s="76">
        <v>2900</v>
      </c>
      <c r="I296" s="76">
        <f t="shared" si="100"/>
        <v>37678</v>
      </c>
      <c r="J296" s="76"/>
      <c r="K296" s="76">
        <f t="shared" si="101"/>
        <v>37678</v>
      </c>
      <c r="L296" s="76"/>
      <c r="M296" s="26">
        <f t="shared" si="101"/>
        <v>37678</v>
      </c>
      <c r="N296" s="26">
        <v>-2800</v>
      </c>
      <c r="O296" s="26">
        <f t="shared" si="101"/>
        <v>34878</v>
      </c>
    </row>
    <row r="297" spans="1:15" ht="30" hidden="1">
      <c r="A297" s="50"/>
      <c r="B297" s="50"/>
      <c r="C297" s="50">
        <v>4350</v>
      </c>
      <c r="D297" s="43" t="s">
        <v>162</v>
      </c>
      <c r="E297" s="53">
        <v>3034</v>
      </c>
      <c r="F297" s="26"/>
      <c r="G297" s="26">
        <f t="shared" si="99"/>
        <v>3034</v>
      </c>
      <c r="H297" s="76">
        <v>-56</v>
      </c>
      <c r="I297" s="76">
        <f t="shared" si="100"/>
        <v>2978</v>
      </c>
      <c r="J297" s="76"/>
      <c r="K297" s="76">
        <f t="shared" si="101"/>
        <v>2978</v>
      </c>
      <c r="L297" s="76"/>
      <c r="M297" s="26">
        <f t="shared" si="101"/>
        <v>2978</v>
      </c>
      <c r="N297" s="26"/>
      <c r="O297" s="26">
        <f t="shared" si="101"/>
        <v>2978</v>
      </c>
    </row>
    <row r="298" spans="1:15" ht="15" hidden="1">
      <c r="A298" s="50"/>
      <c r="B298" s="50"/>
      <c r="C298" s="50">
        <v>4410</v>
      </c>
      <c r="D298" s="43" t="s">
        <v>154</v>
      </c>
      <c r="E298" s="53">
        <v>3790</v>
      </c>
      <c r="F298" s="26"/>
      <c r="G298" s="26">
        <f t="shared" si="99"/>
        <v>3790</v>
      </c>
      <c r="H298" s="76"/>
      <c r="I298" s="76">
        <f t="shared" si="100"/>
        <v>3790</v>
      </c>
      <c r="J298" s="76"/>
      <c r="K298" s="76">
        <f aca="true" t="shared" si="102" ref="K298:O302">I298+J298</f>
        <v>3790</v>
      </c>
      <c r="L298" s="76"/>
      <c r="M298" s="26">
        <f t="shared" si="102"/>
        <v>3790</v>
      </c>
      <c r="N298" s="26"/>
      <c r="O298" s="26">
        <f t="shared" si="102"/>
        <v>3790</v>
      </c>
    </row>
    <row r="299" spans="1:15" ht="15" hidden="1">
      <c r="A299" s="50"/>
      <c r="B299" s="50"/>
      <c r="C299" s="50">
        <v>4430</v>
      </c>
      <c r="D299" s="43" t="s">
        <v>145</v>
      </c>
      <c r="E299" s="53">
        <v>3545</v>
      </c>
      <c r="F299" s="26"/>
      <c r="G299" s="26">
        <f t="shared" si="99"/>
        <v>3545</v>
      </c>
      <c r="H299" s="76">
        <v>56</v>
      </c>
      <c r="I299" s="76">
        <f t="shared" si="100"/>
        <v>3601</v>
      </c>
      <c r="J299" s="76"/>
      <c r="K299" s="76">
        <f t="shared" si="102"/>
        <v>3601</v>
      </c>
      <c r="L299" s="76"/>
      <c r="M299" s="26">
        <f t="shared" si="102"/>
        <v>3601</v>
      </c>
      <c r="N299" s="26"/>
      <c r="O299" s="26">
        <f t="shared" si="102"/>
        <v>3601</v>
      </c>
    </row>
    <row r="300" spans="1:15" ht="30" hidden="1">
      <c r="A300" s="50"/>
      <c r="B300" s="50"/>
      <c r="C300" s="50">
        <v>4440</v>
      </c>
      <c r="D300" s="43" t="s">
        <v>155</v>
      </c>
      <c r="E300" s="53">
        <v>82291</v>
      </c>
      <c r="F300" s="26"/>
      <c r="G300" s="26">
        <f t="shared" si="99"/>
        <v>82291</v>
      </c>
      <c r="H300" s="76"/>
      <c r="I300" s="76">
        <f t="shared" si="100"/>
        <v>82291</v>
      </c>
      <c r="J300" s="76"/>
      <c r="K300" s="76">
        <f t="shared" si="102"/>
        <v>82291</v>
      </c>
      <c r="L300" s="76"/>
      <c r="M300" s="26">
        <f t="shared" si="102"/>
        <v>82291</v>
      </c>
      <c r="N300" s="26"/>
      <c r="O300" s="26">
        <f t="shared" si="102"/>
        <v>82291</v>
      </c>
    </row>
    <row r="301" spans="1:15" ht="15" hidden="1">
      <c r="A301" s="50"/>
      <c r="B301" s="50"/>
      <c r="C301" s="50">
        <v>4810</v>
      </c>
      <c r="D301" s="43" t="s">
        <v>176</v>
      </c>
      <c r="E301" s="53">
        <v>6170</v>
      </c>
      <c r="F301" s="26"/>
      <c r="G301" s="26">
        <f t="shared" si="99"/>
        <v>6170</v>
      </c>
      <c r="H301" s="76"/>
      <c r="I301" s="76">
        <f t="shared" si="100"/>
        <v>6170</v>
      </c>
      <c r="J301" s="76"/>
      <c r="K301" s="76">
        <f t="shared" si="102"/>
        <v>6170</v>
      </c>
      <c r="L301" s="76"/>
      <c r="M301" s="26">
        <f t="shared" si="102"/>
        <v>6170</v>
      </c>
      <c r="N301" s="26"/>
      <c r="O301" s="26">
        <f t="shared" si="102"/>
        <v>6170</v>
      </c>
    </row>
    <row r="302" spans="1:15" ht="30" hidden="1">
      <c r="A302" s="50"/>
      <c r="B302" s="50"/>
      <c r="C302" s="50">
        <v>6050</v>
      </c>
      <c r="D302" s="43" t="s">
        <v>183</v>
      </c>
      <c r="E302" s="53">
        <v>617656</v>
      </c>
      <c r="F302" s="26">
        <v>-617656</v>
      </c>
      <c r="G302" s="26">
        <f t="shared" si="99"/>
        <v>0</v>
      </c>
      <c r="H302" s="76">
        <v>43853</v>
      </c>
      <c r="I302" s="76">
        <f t="shared" si="100"/>
        <v>43853</v>
      </c>
      <c r="J302" s="76"/>
      <c r="K302" s="76">
        <f t="shared" si="102"/>
        <v>43853</v>
      </c>
      <c r="L302" s="76"/>
      <c r="M302" s="26">
        <f t="shared" si="102"/>
        <v>43853</v>
      </c>
      <c r="N302" s="26"/>
      <c r="O302" s="26">
        <f t="shared" si="102"/>
        <v>43853</v>
      </c>
    </row>
    <row r="303" spans="1:15" ht="15">
      <c r="A303" s="50"/>
      <c r="B303" s="50">
        <v>80104</v>
      </c>
      <c r="C303" s="50"/>
      <c r="D303" s="43" t="s">
        <v>110</v>
      </c>
      <c r="E303" s="53">
        <f>SUM(E304:E320)</f>
        <v>676904</v>
      </c>
      <c r="F303" s="53">
        <f>SUM(F304:F320)</f>
        <v>15500</v>
      </c>
      <c r="G303" s="53">
        <f>SUM(G304:G320)</f>
        <v>692404</v>
      </c>
      <c r="H303" s="53">
        <f>SUM(H304:H320)</f>
        <v>0</v>
      </c>
      <c r="I303" s="53">
        <f>SUM(I304:I320)</f>
        <v>692404</v>
      </c>
      <c r="J303" s="53">
        <f aca="true" t="shared" si="103" ref="J303:O303">SUM(J304:J321)</f>
        <v>0</v>
      </c>
      <c r="K303" s="53">
        <f t="shared" si="103"/>
        <v>692404</v>
      </c>
      <c r="L303" s="93">
        <f t="shared" si="103"/>
        <v>0</v>
      </c>
      <c r="M303" s="53">
        <f t="shared" si="103"/>
        <v>692404</v>
      </c>
      <c r="N303" s="53">
        <f t="shared" si="103"/>
        <v>10000</v>
      </c>
      <c r="O303" s="53">
        <f t="shared" si="103"/>
        <v>702404</v>
      </c>
    </row>
    <row r="304" spans="1:15" ht="45" hidden="1">
      <c r="A304" s="50"/>
      <c r="B304" s="50"/>
      <c r="C304" s="50">
        <v>2540</v>
      </c>
      <c r="D304" s="43" t="s">
        <v>223</v>
      </c>
      <c r="E304" s="30">
        <v>31407</v>
      </c>
      <c r="F304" s="30">
        <v>11000</v>
      </c>
      <c r="G304" s="30">
        <f aca="true" t="shared" si="104" ref="G304:G320">E304+F304</f>
        <v>42407</v>
      </c>
      <c r="H304" s="76"/>
      <c r="I304" s="76">
        <f>G304+H304</f>
        <v>42407</v>
      </c>
      <c r="J304" s="76"/>
      <c r="K304" s="76">
        <f>I304+J304</f>
        <v>42407</v>
      </c>
      <c r="L304" s="76"/>
      <c r="M304" s="26">
        <f>K304+L304</f>
        <v>42407</v>
      </c>
      <c r="N304" s="26"/>
      <c r="O304" s="26">
        <f>M304+N304</f>
        <v>42407</v>
      </c>
    </row>
    <row r="305" spans="1:15" ht="75" hidden="1">
      <c r="A305" s="50"/>
      <c r="B305" s="50"/>
      <c r="C305" s="50">
        <v>2310</v>
      </c>
      <c r="D305" s="43" t="s">
        <v>237</v>
      </c>
      <c r="E305" s="30"/>
      <c r="F305" s="30">
        <v>4500</v>
      </c>
      <c r="G305" s="30">
        <f t="shared" si="104"/>
        <v>4500</v>
      </c>
      <c r="H305" s="76"/>
      <c r="I305" s="76">
        <f aca="true" t="shared" si="105" ref="I305:I320">G305+H305</f>
        <v>4500</v>
      </c>
      <c r="J305" s="76"/>
      <c r="K305" s="76">
        <f aca="true" t="shared" si="106" ref="K305:O320">I305+J305</f>
        <v>4500</v>
      </c>
      <c r="L305" s="76"/>
      <c r="M305" s="26">
        <f t="shared" si="106"/>
        <v>4500</v>
      </c>
      <c r="N305" s="26"/>
      <c r="O305" s="26">
        <f t="shared" si="106"/>
        <v>4500</v>
      </c>
    </row>
    <row r="306" spans="1:15" ht="30" hidden="1">
      <c r="A306" s="50"/>
      <c r="B306" s="50"/>
      <c r="C306" s="50">
        <v>3020</v>
      </c>
      <c r="D306" s="43" t="s">
        <v>158</v>
      </c>
      <c r="E306" s="60">
        <v>33878</v>
      </c>
      <c r="F306" s="26"/>
      <c r="G306" s="26">
        <f t="shared" si="104"/>
        <v>33878</v>
      </c>
      <c r="H306" s="76"/>
      <c r="I306" s="76">
        <f t="shared" si="105"/>
        <v>33878</v>
      </c>
      <c r="J306" s="76"/>
      <c r="K306" s="76">
        <f t="shared" si="106"/>
        <v>33878</v>
      </c>
      <c r="L306" s="76"/>
      <c r="M306" s="26">
        <f t="shared" si="106"/>
        <v>33878</v>
      </c>
      <c r="N306" s="26"/>
      <c r="O306" s="26">
        <f t="shared" si="106"/>
        <v>33878</v>
      </c>
    </row>
    <row r="307" spans="1:15" ht="30" hidden="1">
      <c r="A307" s="50"/>
      <c r="B307" s="50"/>
      <c r="C307" s="50">
        <v>4010</v>
      </c>
      <c r="D307" s="43" t="s">
        <v>150</v>
      </c>
      <c r="E307" s="60">
        <v>350900</v>
      </c>
      <c r="F307" s="26"/>
      <c r="G307" s="26">
        <f t="shared" si="104"/>
        <v>350900</v>
      </c>
      <c r="H307" s="76"/>
      <c r="I307" s="76">
        <f t="shared" si="105"/>
        <v>350900</v>
      </c>
      <c r="J307" s="76">
        <v>-20000</v>
      </c>
      <c r="K307" s="76">
        <f t="shared" si="106"/>
        <v>330900</v>
      </c>
      <c r="L307" s="76"/>
      <c r="M307" s="26">
        <f t="shared" si="106"/>
        <v>330900</v>
      </c>
      <c r="N307" s="26"/>
      <c r="O307" s="26">
        <f t="shared" si="106"/>
        <v>330900</v>
      </c>
    </row>
    <row r="308" spans="1:15" ht="15" hidden="1">
      <c r="A308" s="50"/>
      <c r="B308" s="50"/>
      <c r="C308" s="50">
        <v>4040</v>
      </c>
      <c r="D308" s="43" t="s">
        <v>151</v>
      </c>
      <c r="E308" s="60">
        <v>28710</v>
      </c>
      <c r="F308" s="26"/>
      <c r="G308" s="26">
        <f t="shared" si="104"/>
        <v>28710</v>
      </c>
      <c r="H308" s="76"/>
      <c r="I308" s="76">
        <f t="shared" si="105"/>
        <v>28710</v>
      </c>
      <c r="J308" s="76"/>
      <c r="K308" s="76">
        <f t="shared" si="106"/>
        <v>28710</v>
      </c>
      <c r="L308" s="76"/>
      <c r="M308" s="26">
        <f t="shared" si="106"/>
        <v>28710</v>
      </c>
      <c r="N308" s="26"/>
      <c r="O308" s="26">
        <f t="shared" si="106"/>
        <v>28710</v>
      </c>
    </row>
    <row r="309" spans="1:15" ht="15" hidden="1">
      <c r="A309" s="50"/>
      <c r="B309" s="50"/>
      <c r="C309" s="50">
        <v>4110</v>
      </c>
      <c r="D309" s="43" t="s">
        <v>152</v>
      </c>
      <c r="E309" s="60">
        <v>74058</v>
      </c>
      <c r="F309" s="26"/>
      <c r="G309" s="26">
        <f t="shared" si="104"/>
        <v>74058</v>
      </c>
      <c r="H309" s="76"/>
      <c r="I309" s="76">
        <f t="shared" si="105"/>
        <v>74058</v>
      </c>
      <c r="J309" s="76">
        <v>-6000</v>
      </c>
      <c r="K309" s="76">
        <f t="shared" si="106"/>
        <v>68058</v>
      </c>
      <c r="L309" s="76"/>
      <c r="M309" s="26">
        <f t="shared" si="106"/>
        <v>68058</v>
      </c>
      <c r="N309" s="26"/>
      <c r="O309" s="26">
        <f t="shared" si="106"/>
        <v>68058</v>
      </c>
    </row>
    <row r="310" spans="1:15" ht="15" hidden="1">
      <c r="A310" s="50"/>
      <c r="B310" s="50"/>
      <c r="C310" s="50">
        <v>4120</v>
      </c>
      <c r="D310" s="43" t="s">
        <v>153</v>
      </c>
      <c r="E310" s="60">
        <v>10080</v>
      </c>
      <c r="F310" s="26"/>
      <c r="G310" s="26">
        <f t="shared" si="104"/>
        <v>10080</v>
      </c>
      <c r="H310" s="76"/>
      <c r="I310" s="76">
        <f t="shared" si="105"/>
        <v>10080</v>
      </c>
      <c r="J310" s="76">
        <v>-500</v>
      </c>
      <c r="K310" s="76">
        <f t="shared" si="106"/>
        <v>9580</v>
      </c>
      <c r="L310" s="76"/>
      <c r="M310" s="26">
        <f t="shared" si="106"/>
        <v>9580</v>
      </c>
      <c r="N310" s="26"/>
      <c r="O310" s="26">
        <f t="shared" si="106"/>
        <v>9580</v>
      </c>
    </row>
    <row r="311" spans="1:15" ht="15" hidden="1">
      <c r="A311" s="50"/>
      <c r="B311" s="50"/>
      <c r="C311" s="50">
        <v>4170</v>
      </c>
      <c r="D311" s="43" t="s">
        <v>159</v>
      </c>
      <c r="E311" s="60">
        <v>9135</v>
      </c>
      <c r="F311" s="26"/>
      <c r="G311" s="26">
        <f t="shared" si="104"/>
        <v>9135</v>
      </c>
      <c r="H311" s="76"/>
      <c r="I311" s="76">
        <f t="shared" si="105"/>
        <v>9135</v>
      </c>
      <c r="J311" s="76"/>
      <c r="K311" s="76">
        <f t="shared" si="106"/>
        <v>9135</v>
      </c>
      <c r="L311" s="76"/>
      <c r="M311" s="26">
        <f t="shared" si="106"/>
        <v>9135</v>
      </c>
      <c r="N311" s="26"/>
      <c r="O311" s="26">
        <f t="shared" si="106"/>
        <v>9135</v>
      </c>
    </row>
    <row r="312" spans="1:15" ht="15">
      <c r="A312" s="50"/>
      <c r="B312" s="50"/>
      <c r="C312" s="50">
        <v>4210</v>
      </c>
      <c r="D312" s="43" t="s">
        <v>137</v>
      </c>
      <c r="E312" s="60">
        <v>13766</v>
      </c>
      <c r="F312" s="26"/>
      <c r="G312" s="26">
        <f t="shared" si="104"/>
        <v>13766</v>
      </c>
      <c r="H312" s="76"/>
      <c r="I312" s="76">
        <f t="shared" si="105"/>
        <v>13766</v>
      </c>
      <c r="J312" s="76"/>
      <c r="K312" s="76">
        <f t="shared" si="106"/>
        <v>13766</v>
      </c>
      <c r="L312" s="76"/>
      <c r="M312" s="26">
        <f t="shared" si="106"/>
        <v>13766</v>
      </c>
      <c r="N312" s="26">
        <v>5400</v>
      </c>
      <c r="O312" s="26">
        <f t="shared" si="106"/>
        <v>19166</v>
      </c>
    </row>
    <row r="313" spans="1:15" ht="15" hidden="1">
      <c r="A313" s="50"/>
      <c r="B313" s="50"/>
      <c r="C313" s="50">
        <v>4220</v>
      </c>
      <c r="D313" s="43" t="s">
        <v>184</v>
      </c>
      <c r="E313" s="53">
        <v>62800</v>
      </c>
      <c r="F313" s="26"/>
      <c r="G313" s="26">
        <f t="shared" si="104"/>
        <v>62800</v>
      </c>
      <c r="H313" s="76"/>
      <c r="I313" s="76">
        <f t="shared" si="105"/>
        <v>62800</v>
      </c>
      <c r="J313" s="76"/>
      <c r="K313" s="76">
        <f t="shared" si="106"/>
        <v>62800</v>
      </c>
      <c r="L313" s="76"/>
      <c r="M313" s="26">
        <f t="shared" si="106"/>
        <v>62800</v>
      </c>
      <c r="N313" s="26"/>
      <c r="O313" s="26">
        <f t="shared" si="106"/>
        <v>62800</v>
      </c>
    </row>
    <row r="314" spans="1:15" ht="15" hidden="1">
      <c r="A314" s="50"/>
      <c r="B314" s="50"/>
      <c r="C314" s="50">
        <v>4260</v>
      </c>
      <c r="D314" s="43" t="s">
        <v>160</v>
      </c>
      <c r="E314" s="53">
        <v>19010</v>
      </c>
      <c r="F314" s="26"/>
      <c r="G314" s="26">
        <f t="shared" si="104"/>
        <v>19010</v>
      </c>
      <c r="H314" s="76"/>
      <c r="I314" s="76">
        <f t="shared" si="105"/>
        <v>19010</v>
      </c>
      <c r="J314" s="76"/>
      <c r="K314" s="76">
        <f t="shared" si="106"/>
        <v>19010</v>
      </c>
      <c r="L314" s="76"/>
      <c r="M314" s="26">
        <f t="shared" si="106"/>
        <v>19010</v>
      </c>
      <c r="N314" s="26"/>
      <c r="O314" s="26">
        <f t="shared" si="106"/>
        <v>19010</v>
      </c>
    </row>
    <row r="315" spans="1:15" ht="15">
      <c r="A315" s="50"/>
      <c r="B315" s="50"/>
      <c r="C315" s="50">
        <v>4270</v>
      </c>
      <c r="D315" s="43" t="s">
        <v>138</v>
      </c>
      <c r="E315" s="53">
        <v>6378</v>
      </c>
      <c r="F315" s="26"/>
      <c r="G315" s="26">
        <f t="shared" si="104"/>
        <v>6378</v>
      </c>
      <c r="H315" s="76"/>
      <c r="I315" s="76">
        <f t="shared" si="105"/>
        <v>6378</v>
      </c>
      <c r="J315" s="76">
        <v>16500</v>
      </c>
      <c r="K315" s="76">
        <f t="shared" si="106"/>
        <v>22878</v>
      </c>
      <c r="L315" s="76"/>
      <c r="M315" s="26">
        <f t="shared" si="106"/>
        <v>22878</v>
      </c>
      <c r="N315" s="26">
        <v>-5490</v>
      </c>
      <c r="O315" s="26">
        <f t="shared" si="106"/>
        <v>17388</v>
      </c>
    </row>
    <row r="316" spans="1:15" ht="15" hidden="1">
      <c r="A316" s="50"/>
      <c r="B316" s="50"/>
      <c r="C316" s="50">
        <v>4280</v>
      </c>
      <c r="D316" s="43" t="s">
        <v>161</v>
      </c>
      <c r="E316" s="53">
        <v>1144</v>
      </c>
      <c r="F316" s="26"/>
      <c r="G316" s="26">
        <f t="shared" si="104"/>
        <v>1144</v>
      </c>
      <c r="H316" s="76"/>
      <c r="I316" s="76">
        <f t="shared" si="105"/>
        <v>1144</v>
      </c>
      <c r="J316" s="76"/>
      <c r="K316" s="76">
        <f t="shared" si="106"/>
        <v>1144</v>
      </c>
      <c r="L316" s="76"/>
      <c r="M316" s="26">
        <f t="shared" si="106"/>
        <v>1144</v>
      </c>
      <c r="N316" s="26"/>
      <c r="O316" s="26">
        <f t="shared" si="106"/>
        <v>1144</v>
      </c>
    </row>
    <row r="317" spans="1:15" ht="15" hidden="1">
      <c r="A317" s="50"/>
      <c r="B317" s="50"/>
      <c r="C317" s="50">
        <v>4300</v>
      </c>
      <c r="D317" s="43" t="s">
        <v>139</v>
      </c>
      <c r="E317" s="53">
        <v>10000</v>
      </c>
      <c r="F317" s="26"/>
      <c r="G317" s="26">
        <f t="shared" si="104"/>
        <v>10000</v>
      </c>
      <c r="H317" s="76"/>
      <c r="I317" s="76">
        <f t="shared" si="105"/>
        <v>10000</v>
      </c>
      <c r="J317" s="76"/>
      <c r="K317" s="76">
        <f t="shared" si="106"/>
        <v>10000</v>
      </c>
      <c r="L317" s="76"/>
      <c r="M317" s="26">
        <f t="shared" si="106"/>
        <v>10000</v>
      </c>
      <c r="N317" s="26"/>
      <c r="O317" s="26">
        <f t="shared" si="106"/>
        <v>10000</v>
      </c>
    </row>
    <row r="318" spans="1:15" ht="15" hidden="1">
      <c r="A318" s="50"/>
      <c r="B318" s="50"/>
      <c r="C318" s="50">
        <v>4410</v>
      </c>
      <c r="D318" s="43" t="s">
        <v>154</v>
      </c>
      <c r="E318" s="53">
        <v>795</v>
      </c>
      <c r="F318" s="26"/>
      <c r="G318" s="26">
        <f t="shared" si="104"/>
        <v>795</v>
      </c>
      <c r="H318" s="76"/>
      <c r="I318" s="76">
        <f t="shared" si="105"/>
        <v>795</v>
      </c>
      <c r="J318" s="76"/>
      <c r="K318" s="76">
        <f t="shared" si="106"/>
        <v>795</v>
      </c>
      <c r="L318" s="76"/>
      <c r="M318" s="26">
        <f t="shared" si="106"/>
        <v>795</v>
      </c>
      <c r="N318" s="26"/>
      <c r="O318" s="26">
        <f t="shared" si="106"/>
        <v>795</v>
      </c>
    </row>
    <row r="319" spans="1:15" ht="15">
      <c r="A319" s="50"/>
      <c r="B319" s="50"/>
      <c r="C319" s="50">
        <v>4430</v>
      </c>
      <c r="D319" s="43" t="s">
        <v>145</v>
      </c>
      <c r="E319" s="53">
        <v>984</v>
      </c>
      <c r="F319" s="26"/>
      <c r="G319" s="26">
        <f t="shared" si="104"/>
        <v>984</v>
      </c>
      <c r="H319" s="76"/>
      <c r="I319" s="76">
        <f t="shared" si="105"/>
        <v>984</v>
      </c>
      <c r="J319" s="76"/>
      <c r="K319" s="76">
        <f t="shared" si="106"/>
        <v>984</v>
      </c>
      <c r="L319" s="76"/>
      <c r="M319" s="26">
        <f t="shared" si="106"/>
        <v>984</v>
      </c>
      <c r="N319" s="26">
        <v>90</v>
      </c>
      <c r="O319" s="26">
        <f t="shared" si="106"/>
        <v>1074</v>
      </c>
    </row>
    <row r="320" spans="1:15" ht="30" hidden="1">
      <c r="A320" s="50"/>
      <c r="B320" s="50"/>
      <c r="C320" s="50">
        <v>4440</v>
      </c>
      <c r="D320" s="43" t="s">
        <v>155</v>
      </c>
      <c r="E320" s="53">
        <v>23859</v>
      </c>
      <c r="F320" s="26"/>
      <c r="G320" s="26">
        <f t="shared" si="104"/>
        <v>23859</v>
      </c>
      <c r="H320" s="76"/>
      <c r="I320" s="76">
        <f t="shared" si="105"/>
        <v>23859</v>
      </c>
      <c r="J320" s="76"/>
      <c r="K320" s="76">
        <f t="shared" si="106"/>
        <v>23859</v>
      </c>
      <c r="L320" s="76"/>
      <c r="M320" s="26">
        <f t="shared" si="106"/>
        <v>23859</v>
      </c>
      <c r="N320" s="26"/>
      <c r="O320" s="26">
        <f t="shared" si="106"/>
        <v>23859</v>
      </c>
    </row>
    <row r="321" spans="1:15" ht="30">
      <c r="A321" s="50"/>
      <c r="B321" s="50"/>
      <c r="C321" s="50">
        <v>6050</v>
      </c>
      <c r="D321" s="43" t="s">
        <v>183</v>
      </c>
      <c r="E321" s="53"/>
      <c r="F321" s="26"/>
      <c r="G321" s="26"/>
      <c r="H321" s="76"/>
      <c r="I321" s="76"/>
      <c r="J321" s="76">
        <v>10000</v>
      </c>
      <c r="K321" s="76">
        <v>10000</v>
      </c>
      <c r="L321" s="76"/>
      <c r="M321" s="26">
        <v>10000</v>
      </c>
      <c r="N321" s="26">
        <v>10000</v>
      </c>
      <c r="O321" s="26">
        <f>M321+N321</f>
        <v>20000</v>
      </c>
    </row>
    <row r="322" spans="1:15" ht="15" hidden="1">
      <c r="A322" s="50"/>
      <c r="B322" s="50">
        <v>80105</v>
      </c>
      <c r="C322" s="50"/>
      <c r="D322" s="43" t="s">
        <v>236</v>
      </c>
      <c r="E322" s="53"/>
      <c r="F322" s="26">
        <f>F323</f>
        <v>12000</v>
      </c>
      <c r="G322" s="26">
        <f aca="true" t="shared" si="107" ref="G322:O322">G323</f>
        <v>12000</v>
      </c>
      <c r="H322" s="26">
        <f t="shared" si="107"/>
        <v>0</v>
      </c>
      <c r="I322" s="26">
        <f t="shared" si="107"/>
        <v>12000</v>
      </c>
      <c r="J322" s="26">
        <f t="shared" si="107"/>
        <v>0</v>
      </c>
      <c r="K322" s="26">
        <f t="shared" si="107"/>
        <v>12000</v>
      </c>
      <c r="L322" s="99">
        <f t="shared" si="107"/>
        <v>0</v>
      </c>
      <c r="M322" s="26">
        <f t="shared" si="107"/>
        <v>12000</v>
      </c>
      <c r="N322" s="26">
        <f t="shared" si="107"/>
        <v>0</v>
      </c>
      <c r="O322" s="26">
        <f t="shared" si="107"/>
        <v>12000</v>
      </c>
    </row>
    <row r="323" spans="1:15" ht="75" hidden="1">
      <c r="A323" s="50"/>
      <c r="B323" s="50"/>
      <c r="C323" s="50">
        <v>2310</v>
      </c>
      <c r="D323" s="43" t="s">
        <v>237</v>
      </c>
      <c r="E323" s="53"/>
      <c r="F323" s="26">
        <v>12000</v>
      </c>
      <c r="G323" s="26">
        <f>F323+E323</f>
        <v>12000</v>
      </c>
      <c r="H323" s="76"/>
      <c r="I323" s="76">
        <f>G323+H323</f>
        <v>12000</v>
      </c>
      <c r="J323" s="76"/>
      <c r="K323" s="76">
        <f>I323+J323</f>
        <v>12000</v>
      </c>
      <c r="L323" s="76"/>
      <c r="M323" s="26">
        <f>K323+L323</f>
        <v>12000</v>
      </c>
      <c r="N323" s="26"/>
      <c r="O323" s="26">
        <f>M323+N323</f>
        <v>12000</v>
      </c>
    </row>
    <row r="324" spans="1:15" ht="15">
      <c r="A324" s="50"/>
      <c r="B324" s="50">
        <v>80110</v>
      </c>
      <c r="C324" s="50"/>
      <c r="D324" s="43" t="s">
        <v>185</v>
      </c>
      <c r="E324" s="53">
        <f>SUM(E325:E340)</f>
        <v>1016486</v>
      </c>
      <c r="F324" s="53">
        <f aca="true" t="shared" si="108" ref="F324:N324">SUM(F325:F340)</f>
        <v>-82400</v>
      </c>
      <c r="G324" s="53">
        <f t="shared" si="108"/>
        <v>934086</v>
      </c>
      <c r="H324" s="53">
        <f t="shared" si="108"/>
        <v>0</v>
      </c>
      <c r="I324" s="53">
        <f t="shared" si="108"/>
        <v>934086</v>
      </c>
      <c r="J324" s="53">
        <f t="shared" si="108"/>
        <v>0</v>
      </c>
      <c r="K324" s="53">
        <f t="shared" si="108"/>
        <v>934086</v>
      </c>
      <c r="L324" s="93">
        <f t="shared" si="108"/>
        <v>0</v>
      </c>
      <c r="M324" s="53">
        <f>SUM(M325:M340)</f>
        <v>934086</v>
      </c>
      <c r="N324" s="53">
        <f t="shared" si="108"/>
        <v>0</v>
      </c>
      <c r="O324" s="53">
        <f>SUM(O325:O340)</f>
        <v>934086</v>
      </c>
    </row>
    <row r="325" spans="1:15" ht="30" hidden="1">
      <c r="A325" s="50"/>
      <c r="B325" s="50"/>
      <c r="C325" s="50">
        <v>3020</v>
      </c>
      <c r="D325" s="43" t="s">
        <v>158</v>
      </c>
      <c r="E325" s="53">
        <v>54559</v>
      </c>
      <c r="F325" s="26"/>
      <c r="G325" s="26">
        <f aca="true" t="shared" si="109" ref="G325:G340">E325+F325</f>
        <v>54559</v>
      </c>
      <c r="H325" s="76"/>
      <c r="I325" s="76">
        <f>G325+H325</f>
        <v>54559</v>
      </c>
      <c r="J325" s="76"/>
      <c r="K325" s="76">
        <f>I325+J325</f>
        <v>54559</v>
      </c>
      <c r="L325" s="76"/>
      <c r="M325" s="26">
        <f>K325+L325</f>
        <v>54559</v>
      </c>
      <c r="N325" s="26"/>
      <c r="O325" s="26">
        <f>M325+N325</f>
        <v>54559</v>
      </c>
    </row>
    <row r="326" spans="1:15" ht="30" hidden="1">
      <c r="A326" s="50"/>
      <c r="B326" s="50"/>
      <c r="C326" s="50">
        <v>4010</v>
      </c>
      <c r="D326" s="43" t="s">
        <v>150</v>
      </c>
      <c r="E326" s="53">
        <v>626527</v>
      </c>
      <c r="F326" s="26">
        <v>-68400</v>
      </c>
      <c r="G326" s="26">
        <f t="shared" si="109"/>
        <v>558127</v>
      </c>
      <c r="H326" s="76"/>
      <c r="I326" s="76">
        <f aca="true" t="shared" si="110" ref="I326:I340">G326+H326</f>
        <v>558127</v>
      </c>
      <c r="J326" s="76"/>
      <c r="K326" s="76">
        <f aca="true" t="shared" si="111" ref="K326:O340">I326+J326</f>
        <v>558127</v>
      </c>
      <c r="L326" s="76"/>
      <c r="M326" s="26">
        <f t="shared" si="111"/>
        <v>558127</v>
      </c>
      <c r="N326" s="26"/>
      <c r="O326" s="26">
        <f t="shared" si="111"/>
        <v>558127</v>
      </c>
    </row>
    <row r="327" spans="1:15" ht="15" hidden="1">
      <c r="A327" s="50"/>
      <c r="B327" s="50"/>
      <c r="C327" s="50">
        <v>4040</v>
      </c>
      <c r="D327" s="43" t="s">
        <v>151</v>
      </c>
      <c r="E327" s="53">
        <v>49829</v>
      </c>
      <c r="F327" s="26"/>
      <c r="G327" s="26">
        <f t="shared" si="109"/>
        <v>49829</v>
      </c>
      <c r="H327" s="76"/>
      <c r="I327" s="76">
        <f t="shared" si="110"/>
        <v>49829</v>
      </c>
      <c r="J327" s="76"/>
      <c r="K327" s="76">
        <f t="shared" si="111"/>
        <v>49829</v>
      </c>
      <c r="L327" s="76"/>
      <c r="M327" s="26">
        <f t="shared" si="111"/>
        <v>49829</v>
      </c>
      <c r="N327" s="26"/>
      <c r="O327" s="26">
        <f t="shared" si="111"/>
        <v>49829</v>
      </c>
    </row>
    <row r="328" spans="1:15" ht="15" hidden="1">
      <c r="A328" s="50"/>
      <c r="B328" s="50"/>
      <c r="C328" s="50">
        <v>4110</v>
      </c>
      <c r="D328" s="43" t="s">
        <v>152</v>
      </c>
      <c r="E328" s="53">
        <v>131010</v>
      </c>
      <c r="F328" s="26">
        <v>-12300</v>
      </c>
      <c r="G328" s="26">
        <f t="shared" si="109"/>
        <v>118710</v>
      </c>
      <c r="H328" s="76"/>
      <c r="I328" s="76">
        <f t="shared" si="110"/>
        <v>118710</v>
      </c>
      <c r="J328" s="76"/>
      <c r="K328" s="76">
        <f t="shared" si="111"/>
        <v>118710</v>
      </c>
      <c r="L328" s="76"/>
      <c r="M328" s="26">
        <f t="shared" si="111"/>
        <v>118710</v>
      </c>
      <c r="N328" s="26"/>
      <c r="O328" s="26">
        <f t="shared" si="111"/>
        <v>118710</v>
      </c>
    </row>
    <row r="329" spans="1:15" ht="15" hidden="1">
      <c r="A329" s="50"/>
      <c r="B329" s="50"/>
      <c r="C329" s="50">
        <v>4120</v>
      </c>
      <c r="D329" s="43" t="s">
        <v>153</v>
      </c>
      <c r="E329" s="53">
        <v>17838</v>
      </c>
      <c r="F329" s="26">
        <v>-1700</v>
      </c>
      <c r="G329" s="26">
        <f t="shared" si="109"/>
        <v>16138</v>
      </c>
      <c r="H329" s="76"/>
      <c r="I329" s="76">
        <f t="shared" si="110"/>
        <v>16138</v>
      </c>
      <c r="J329" s="76"/>
      <c r="K329" s="76">
        <f t="shared" si="111"/>
        <v>16138</v>
      </c>
      <c r="L329" s="76"/>
      <c r="M329" s="26">
        <f t="shared" si="111"/>
        <v>16138</v>
      </c>
      <c r="N329" s="26"/>
      <c r="O329" s="26">
        <f t="shared" si="111"/>
        <v>16138</v>
      </c>
    </row>
    <row r="330" spans="1:15" ht="45" hidden="1">
      <c r="A330" s="50"/>
      <c r="B330" s="50"/>
      <c r="C330" s="50">
        <v>4140</v>
      </c>
      <c r="D330" s="43" t="s">
        <v>180</v>
      </c>
      <c r="E330" s="53">
        <v>3641</v>
      </c>
      <c r="F330" s="26"/>
      <c r="G330" s="26">
        <f t="shared" si="109"/>
        <v>3641</v>
      </c>
      <c r="H330" s="76"/>
      <c r="I330" s="76">
        <f t="shared" si="110"/>
        <v>3641</v>
      </c>
      <c r="J330" s="76"/>
      <c r="K330" s="76">
        <f t="shared" si="111"/>
        <v>3641</v>
      </c>
      <c r="L330" s="76"/>
      <c r="M330" s="26">
        <f t="shared" si="111"/>
        <v>3641</v>
      </c>
      <c r="N330" s="26"/>
      <c r="O330" s="26">
        <f t="shared" si="111"/>
        <v>3641</v>
      </c>
    </row>
    <row r="331" spans="1:15" ht="15">
      <c r="A331" s="50"/>
      <c r="B331" s="50"/>
      <c r="C331" s="50">
        <v>4210</v>
      </c>
      <c r="D331" s="43" t="s">
        <v>137</v>
      </c>
      <c r="E331" s="53">
        <v>22422</v>
      </c>
      <c r="F331" s="26"/>
      <c r="G331" s="26">
        <f t="shared" si="109"/>
        <v>22422</v>
      </c>
      <c r="H331" s="76"/>
      <c r="I331" s="76">
        <f t="shared" si="110"/>
        <v>22422</v>
      </c>
      <c r="J331" s="76"/>
      <c r="K331" s="76">
        <f t="shared" si="111"/>
        <v>22422</v>
      </c>
      <c r="L331" s="76"/>
      <c r="M331" s="26">
        <f t="shared" si="111"/>
        <v>22422</v>
      </c>
      <c r="N331" s="26">
        <v>-1000</v>
      </c>
      <c r="O331" s="26">
        <f t="shared" si="111"/>
        <v>21422</v>
      </c>
    </row>
    <row r="332" spans="1:15" ht="30">
      <c r="A332" s="50"/>
      <c r="B332" s="50"/>
      <c r="C332" s="50">
        <v>4240</v>
      </c>
      <c r="D332" s="43" t="s">
        <v>181</v>
      </c>
      <c r="E332" s="53">
        <v>4096</v>
      </c>
      <c r="F332" s="26"/>
      <c r="G332" s="26">
        <f t="shared" si="109"/>
        <v>4096</v>
      </c>
      <c r="H332" s="76"/>
      <c r="I332" s="76">
        <f t="shared" si="110"/>
        <v>4096</v>
      </c>
      <c r="J332" s="76"/>
      <c r="K332" s="76">
        <f t="shared" si="111"/>
        <v>4096</v>
      </c>
      <c r="L332" s="76"/>
      <c r="M332" s="26">
        <f t="shared" si="111"/>
        <v>4096</v>
      </c>
      <c r="N332" s="26">
        <v>-500</v>
      </c>
      <c r="O332" s="26">
        <f t="shared" si="111"/>
        <v>3596</v>
      </c>
    </row>
    <row r="333" spans="1:15" ht="15" hidden="1">
      <c r="A333" s="50"/>
      <c r="B333" s="50"/>
      <c r="C333" s="50">
        <v>4260</v>
      </c>
      <c r="D333" s="43" t="s">
        <v>160</v>
      </c>
      <c r="E333" s="53">
        <v>29636</v>
      </c>
      <c r="F333" s="26"/>
      <c r="G333" s="26">
        <f t="shared" si="109"/>
        <v>29636</v>
      </c>
      <c r="H333" s="76"/>
      <c r="I333" s="76">
        <f t="shared" si="110"/>
        <v>29636</v>
      </c>
      <c r="J333" s="76"/>
      <c r="K333" s="76">
        <f t="shared" si="111"/>
        <v>29636</v>
      </c>
      <c r="L333" s="76"/>
      <c r="M333" s="26">
        <f t="shared" si="111"/>
        <v>29636</v>
      </c>
      <c r="N333" s="26">
        <v>1500</v>
      </c>
      <c r="O333" s="26">
        <f t="shared" si="111"/>
        <v>31136</v>
      </c>
    </row>
    <row r="334" spans="1:15" ht="15" hidden="1">
      <c r="A334" s="50"/>
      <c r="B334" s="50"/>
      <c r="C334" s="50">
        <v>4270</v>
      </c>
      <c r="D334" s="43" t="s">
        <v>138</v>
      </c>
      <c r="E334" s="53">
        <v>5792</v>
      </c>
      <c r="F334" s="26"/>
      <c r="G334" s="26">
        <f t="shared" si="109"/>
        <v>5792</v>
      </c>
      <c r="H334" s="76"/>
      <c r="I334" s="76">
        <f t="shared" si="110"/>
        <v>5792</v>
      </c>
      <c r="J334" s="76"/>
      <c r="K334" s="76">
        <f t="shared" si="111"/>
        <v>5792</v>
      </c>
      <c r="L334" s="76"/>
      <c r="M334" s="26">
        <f t="shared" si="111"/>
        <v>5792</v>
      </c>
      <c r="N334" s="26"/>
      <c r="O334" s="26">
        <f t="shared" si="111"/>
        <v>5792</v>
      </c>
    </row>
    <row r="335" spans="1:15" ht="15" hidden="1">
      <c r="A335" s="50"/>
      <c r="B335" s="50"/>
      <c r="C335" s="50">
        <v>4280</v>
      </c>
      <c r="D335" s="43" t="s">
        <v>161</v>
      </c>
      <c r="E335" s="53">
        <v>1405</v>
      </c>
      <c r="F335" s="26"/>
      <c r="G335" s="26">
        <f t="shared" si="109"/>
        <v>1405</v>
      </c>
      <c r="H335" s="76"/>
      <c r="I335" s="76">
        <f t="shared" si="110"/>
        <v>1405</v>
      </c>
      <c r="J335" s="76"/>
      <c r="K335" s="76">
        <f t="shared" si="111"/>
        <v>1405</v>
      </c>
      <c r="L335" s="76"/>
      <c r="M335" s="26">
        <f t="shared" si="111"/>
        <v>1405</v>
      </c>
      <c r="N335" s="26"/>
      <c r="O335" s="26">
        <f t="shared" si="111"/>
        <v>1405</v>
      </c>
    </row>
    <row r="336" spans="1:15" ht="15" hidden="1">
      <c r="A336" s="50"/>
      <c r="B336" s="50"/>
      <c r="C336" s="50">
        <v>4300</v>
      </c>
      <c r="D336" s="43" t="s">
        <v>139</v>
      </c>
      <c r="E336" s="53">
        <v>26204</v>
      </c>
      <c r="F336" s="26"/>
      <c r="G336" s="26">
        <f t="shared" si="109"/>
        <v>26204</v>
      </c>
      <c r="H336" s="76"/>
      <c r="I336" s="76">
        <f t="shared" si="110"/>
        <v>26204</v>
      </c>
      <c r="J336" s="76"/>
      <c r="K336" s="76">
        <f t="shared" si="111"/>
        <v>26204</v>
      </c>
      <c r="L336" s="76"/>
      <c r="M336" s="26">
        <f t="shared" si="111"/>
        <v>26204</v>
      </c>
      <c r="N336" s="26"/>
      <c r="O336" s="26">
        <f t="shared" si="111"/>
        <v>26204</v>
      </c>
    </row>
    <row r="337" spans="1:15" ht="30" hidden="1">
      <c r="A337" s="50"/>
      <c r="B337" s="50"/>
      <c r="C337" s="50">
        <v>4350</v>
      </c>
      <c r="D337" s="43" t="s">
        <v>162</v>
      </c>
      <c r="E337" s="53">
        <v>1319</v>
      </c>
      <c r="F337" s="26"/>
      <c r="G337" s="26">
        <f t="shared" si="109"/>
        <v>1319</v>
      </c>
      <c r="H337" s="76"/>
      <c r="I337" s="76">
        <f t="shared" si="110"/>
        <v>1319</v>
      </c>
      <c r="J337" s="76"/>
      <c r="K337" s="76">
        <f t="shared" si="111"/>
        <v>1319</v>
      </c>
      <c r="L337" s="76"/>
      <c r="M337" s="26">
        <f t="shared" si="111"/>
        <v>1319</v>
      </c>
      <c r="N337" s="26"/>
      <c r="O337" s="26">
        <f t="shared" si="111"/>
        <v>1319</v>
      </c>
    </row>
    <row r="338" spans="1:15" ht="15" hidden="1">
      <c r="A338" s="50"/>
      <c r="B338" s="50"/>
      <c r="C338" s="50">
        <v>4410</v>
      </c>
      <c r="D338" s="43" t="s">
        <v>154</v>
      </c>
      <c r="E338" s="53">
        <v>1826</v>
      </c>
      <c r="F338" s="26"/>
      <c r="G338" s="26">
        <f t="shared" si="109"/>
        <v>1826</v>
      </c>
      <c r="H338" s="76"/>
      <c r="I338" s="76">
        <f t="shared" si="110"/>
        <v>1826</v>
      </c>
      <c r="J338" s="76"/>
      <c r="K338" s="76">
        <f t="shared" si="111"/>
        <v>1826</v>
      </c>
      <c r="L338" s="76"/>
      <c r="M338" s="26">
        <f t="shared" si="111"/>
        <v>1826</v>
      </c>
      <c r="N338" s="26"/>
      <c r="O338" s="26">
        <f t="shared" si="111"/>
        <v>1826</v>
      </c>
    </row>
    <row r="339" spans="1:15" ht="15" hidden="1">
      <c r="A339" s="50"/>
      <c r="B339" s="50"/>
      <c r="C339" s="50">
        <v>4430</v>
      </c>
      <c r="D339" s="43" t="s">
        <v>145</v>
      </c>
      <c r="E339" s="53">
        <v>1128</v>
      </c>
      <c r="F339" s="26"/>
      <c r="G339" s="26">
        <f t="shared" si="109"/>
        <v>1128</v>
      </c>
      <c r="H339" s="76"/>
      <c r="I339" s="76">
        <f t="shared" si="110"/>
        <v>1128</v>
      </c>
      <c r="J339" s="76"/>
      <c r="K339" s="76">
        <f t="shared" si="111"/>
        <v>1128</v>
      </c>
      <c r="L339" s="76"/>
      <c r="M339" s="26">
        <f t="shared" si="111"/>
        <v>1128</v>
      </c>
      <c r="N339" s="26"/>
      <c r="O339" s="26">
        <f t="shared" si="111"/>
        <v>1128</v>
      </c>
    </row>
    <row r="340" spans="1:15" ht="30" hidden="1">
      <c r="A340" s="50"/>
      <c r="B340" s="50"/>
      <c r="C340" s="50">
        <v>4440</v>
      </c>
      <c r="D340" s="43" t="s">
        <v>155</v>
      </c>
      <c r="E340" s="53">
        <v>39254</v>
      </c>
      <c r="F340" s="26"/>
      <c r="G340" s="26">
        <f t="shared" si="109"/>
        <v>39254</v>
      </c>
      <c r="H340" s="76"/>
      <c r="I340" s="76">
        <f t="shared" si="110"/>
        <v>39254</v>
      </c>
      <c r="J340" s="76"/>
      <c r="K340" s="76">
        <f t="shared" si="111"/>
        <v>39254</v>
      </c>
      <c r="L340" s="76"/>
      <c r="M340" s="26">
        <f t="shared" si="111"/>
        <v>39254</v>
      </c>
      <c r="N340" s="26"/>
      <c r="O340" s="26">
        <f t="shared" si="111"/>
        <v>39254</v>
      </c>
    </row>
    <row r="341" spans="1:15" ht="15" hidden="1">
      <c r="A341" s="50"/>
      <c r="B341" s="50">
        <v>80113</v>
      </c>
      <c r="C341" s="50"/>
      <c r="D341" s="43" t="s">
        <v>186</v>
      </c>
      <c r="E341" s="53">
        <f>SUM(E342:E343)</f>
        <v>316262</v>
      </c>
      <c r="F341" s="53">
        <f aca="true" t="shared" si="112" ref="F341:N341">SUM(F342:F343)</f>
        <v>0</v>
      </c>
      <c r="G341" s="53">
        <f t="shared" si="112"/>
        <v>316262</v>
      </c>
      <c r="H341" s="53">
        <f t="shared" si="112"/>
        <v>0</v>
      </c>
      <c r="I341" s="53">
        <f t="shared" si="112"/>
        <v>316262</v>
      </c>
      <c r="J341" s="53">
        <f t="shared" si="112"/>
        <v>0</v>
      </c>
      <c r="K341" s="53">
        <f t="shared" si="112"/>
        <v>316262</v>
      </c>
      <c r="L341" s="93">
        <f t="shared" si="112"/>
        <v>0</v>
      </c>
      <c r="M341" s="53">
        <f>SUM(M342:M343)</f>
        <v>316262</v>
      </c>
      <c r="N341" s="53">
        <f t="shared" si="112"/>
        <v>0</v>
      </c>
      <c r="O341" s="53">
        <f>SUM(O342:O343)</f>
        <v>316262</v>
      </c>
    </row>
    <row r="342" spans="1:15" ht="15" hidden="1">
      <c r="A342" s="50"/>
      <c r="B342" s="50"/>
      <c r="C342" s="50">
        <v>4210</v>
      </c>
      <c r="D342" s="43" t="s">
        <v>137</v>
      </c>
      <c r="E342" s="53">
        <v>22000</v>
      </c>
      <c r="F342" s="26"/>
      <c r="G342" s="26">
        <f>E342+F342</f>
        <v>22000</v>
      </c>
      <c r="H342" s="76"/>
      <c r="I342" s="76">
        <f>G342+H342</f>
        <v>22000</v>
      </c>
      <c r="J342" s="76"/>
      <c r="K342" s="76">
        <f>I342+J342</f>
        <v>22000</v>
      </c>
      <c r="L342" s="76"/>
      <c r="M342" s="26">
        <f>K342+L342</f>
        <v>22000</v>
      </c>
      <c r="N342" s="26"/>
      <c r="O342" s="26">
        <f>M342+N342</f>
        <v>22000</v>
      </c>
    </row>
    <row r="343" spans="1:15" ht="15" hidden="1">
      <c r="A343" s="50"/>
      <c r="B343" s="50"/>
      <c r="C343" s="50">
        <v>4300</v>
      </c>
      <c r="D343" s="43" t="s">
        <v>139</v>
      </c>
      <c r="E343" s="53">
        <v>294262</v>
      </c>
      <c r="F343" s="26"/>
      <c r="G343" s="26">
        <f>E343+F343</f>
        <v>294262</v>
      </c>
      <c r="H343" s="76"/>
      <c r="I343" s="76">
        <f>G343+H343</f>
        <v>294262</v>
      </c>
      <c r="J343" s="76"/>
      <c r="K343" s="76">
        <f>I343+J343</f>
        <v>294262</v>
      </c>
      <c r="L343" s="76"/>
      <c r="M343" s="26">
        <f>K343+L343</f>
        <v>294262</v>
      </c>
      <c r="N343" s="26"/>
      <c r="O343" s="26">
        <f>M343+N343</f>
        <v>294262</v>
      </c>
    </row>
    <row r="344" spans="1:15" ht="30" hidden="1">
      <c r="A344" s="50"/>
      <c r="B344" s="50">
        <v>80146</v>
      </c>
      <c r="C344" s="50"/>
      <c r="D344" s="43" t="s">
        <v>187</v>
      </c>
      <c r="E344" s="53">
        <f>E345+E346</f>
        <v>20479</v>
      </c>
      <c r="F344" s="53">
        <f aca="true" t="shared" si="113" ref="F344:N344">F345+F346</f>
        <v>0</v>
      </c>
      <c r="G344" s="53">
        <f t="shared" si="113"/>
        <v>20479</v>
      </c>
      <c r="H344" s="53">
        <f t="shared" si="113"/>
        <v>0</v>
      </c>
      <c r="I344" s="53">
        <f t="shared" si="113"/>
        <v>20479</v>
      </c>
      <c r="J344" s="53">
        <f t="shared" si="113"/>
        <v>0</v>
      </c>
      <c r="K344" s="53">
        <f t="shared" si="113"/>
        <v>20479</v>
      </c>
      <c r="L344" s="93">
        <f t="shared" si="113"/>
        <v>0</v>
      </c>
      <c r="M344" s="53">
        <f>M345+M346</f>
        <v>20479</v>
      </c>
      <c r="N344" s="53">
        <f t="shared" si="113"/>
        <v>0</v>
      </c>
      <c r="O344" s="53">
        <f>O345+O346</f>
        <v>20479</v>
      </c>
    </row>
    <row r="345" spans="1:15" ht="15" hidden="1">
      <c r="A345" s="50"/>
      <c r="B345" s="50"/>
      <c r="C345" s="50">
        <v>4300</v>
      </c>
      <c r="D345" s="43" t="s">
        <v>139</v>
      </c>
      <c r="E345" s="53">
        <v>19479</v>
      </c>
      <c r="F345" s="26"/>
      <c r="G345" s="26">
        <f>E345+F345</f>
        <v>19479</v>
      </c>
      <c r="H345" s="76">
        <v>-300</v>
      </c>
      <c r="I345" s="76">
        <f>G345+H345</f>
        <v>19179</v>
      </c>
      <c r="J345" s="76"/>
      <c r="K345" s="76">
        <f>I345+J345</f>
        <v>19179</v>
      </c>
      <c r="L345" s="76">
        <v>-400</v>
      </c>
      <c r="M345" s="26">
        <f>K345+L345</f>
        <v>18779</v>
      </c>
      <c r="N345" s="26"/>
      <c r="O345" s="26">
        <f>M345+N345</f>
        <v>18779</v>
      </c>
    </row>
    <row r="346" spans="1:15" ht="15" hidden="1">
      <c r="A346" s="50"/>
      <c r="B346" s="50"/>
      <c r="C346" s="50">
        <v>4410</v>
      </c>
      <c r="D346" s="43" t="s">
        <v>154</v>
      </c>
      <c r="E346" s="53">
        <v>1000</v>
      </c>
      <c r="F346" s="26"/>
      <c r="G346" s="26">
        <f>E346+F346</f>
        <v>1000</v>
      </c>
      <c r="H346" s="76">
        <v>300</v>
      </c>
      <c r="I346" s="76">
        <f>G346+H346</f>
        <v>1300</v>
      </c>
      <c r="J346" s="76"/>
      <c r="K346" s="76">
        <f>I346+J346</f>
        <v>1300</v>
      </c>
      <c r="L346" s="76">
        <v>400</v>
      </c>
      <c r="M346" s="26">
        <f>K346+L346</f>
        <v>1700</v>
      </c>
      <c r="N346" s="26"/>
      <c r="O346" s="26">
        <f>M346+N346</f>
        <v>1700</v>
      </c>
    </row>
    <row r="347" spans="1:15" ht="15" hidden="1">
      <c r="A347" s="50"/>
      <c r="B347" s="50">
        <v>80195</v>
      </c>
      <c r="C347" s="50"/>
      <c r="D347" s="43" t="s">
        <v>15</v>
      </c>
      <c r="E347" s="53">
        <f>SUM(E348:E357)</f>
        <v>119500</v>
      </c>
      <c r="F347" s="53">
        <f aca="true" t="shared" si="114" ref="F347:N347">SUM(F348:F357)</f>
        <v>0</v>
      </c>
      <c r="G347" s="53">
        <f t="shared" si="114"/>
        <v>119500</v>
      </c>
      <c r="H347" s="53">
        <f t="shared" si="114"/>
        <v>0</v>
      </c>
      <c r="I347" s="53">
        <f t="shared" si="114"/>
        <v>119500</v>
      </c>
      <c r="J347" s="53">
        <f t="shared" si="114"/>
        <v>0</v>
      </c>
      <c r="K347" s="53">
        <f t="shared" si="114"/>
        <v>119500</v>
      </c>
      <c r="L347" s="93">
        <f t="shared" si="114"/>
        <v>0</v>
      </c>
      <c r="M347" s="53">
        <f>SUM(M348:M357)</f>
        <v>119500</v>
      </c>
      <c r="N347" s="53">
        <f t="shared" si="114"/>
        <v>0</v>
      </c>
      <c r="O347" s="53">
        <f>SUM(O348:O357)</f>
        <v>119500</v>
      </c>
    </row>
    <row r="348" spans="1:15" ht="30" hidden="1">
      <c r="A348" s="50"/>
      <c r="B348" s="50"/>
      <c r="C348" s="50">
        <v>3020</v>
      </c>
      <c r="D348" s="43" t="s">
        <v>158</v>
      </c>
      <c r="E348" s="53">
        <v>210</v>
      </c>
      <c r="F348" s="26"/>
      <c r="G348" s="26">
        <f aca="true" t="shared" si="115" ref="G348:G357">E348+F348</f>
        <v>210</v>
      </c>
      <c r="H348" s="76"/>
      <c r="I348" s="76">
        <f>G348+H348</f>
        <v>210</v>
      </c>
      <c r="J348" s="76"/>
      <c r="K348" s="76">
        <f>I348+J348</f>
        <v>210</v>
      </c>
      <c r="L348" s="76"/>
      <c r="M348" s="26">
        <f>K348+L348</f>
        <v>210</v>
      </c>
      <c r="N348" s="26"/>
      <c r="O348" s="26">
        <f>M348+N348</f>
        <v>210</v>
      </c>
    </row>
    <row r="349" spans="1:15" ht="30" hidden="1">
      <c r="A349" s="50"/>
      <c r="B349" s="50"/>
      <c r="C349" s="50">
        <v>4010</v>
      </c>
      <c r="D349" s="43" t="s">
        <v>150</v>
      </c>
      <c r="E349" s="53">
        <v>64000</v>
      </c>
      <c r="F349" s="26"/>
      <c r="G349" s="26">
        <f t="shared" si="115"/>
        <v>64000</v>
      </c>
      <c r="H349" s="76"/>
      <c r="I349" s="76">
        <f aca="true" t="shared" si="116" ref="I349:I357">G349+H349</f>
        <v>64000</v>
      </c>
      <c r="J349" s="76"/>
      <c r="K349" s="76">
        <f aca="true" t="shared" si="117" ref="K349:O357">I349+J349</f>
        <v>64000</v>
      </c>
      <c r="L349" s="76"/>
      <c r="M349" s="26">
        <f t="shared" si="117"/>
        <v>64000</v>
      </c>
      <c r="N349" s="26"/>
      <c r="O349" s="26">
        <f t="shared" si="117"/>
        <v>64000</v>
      </c>
    </row>
    <row r="350" spans="1:15" ht="15" hidden="1">
      <c r="A350" s="50"/>
      <c r="B350" s="50"/>
      <c r="C350" s="50">
        <v>4040</v>
      </c>
      <c r="D350" s="43" t="s">
        <v>151</v>
      </c>
      <c r="E350" s="53">
        <v>5300</v>
      </c>
      <c r="F350" s="26"/>
      <c r="G350" s="26">
        <f t="shared" si="115"/>
        <v>5300</v>
      </c>
      <c r="H350" s="76"/>
      <c r="I350" s="76">
        <f t="shared" si="116"/>
        <v>5300</v>
      </c>
      <c r="J350" s="76"/>
      <c r="K350" s="76">
        <f t="shared" si="117"/>
        <v>5300</v>
      </c>
      <c r="L350" s="76"/>
      <c r="M350" s="26">
        <f t="shared" si="117"/>
        <v>5300</v>
      </c>
      <c r="N350" s="26"/>
      <c r="O350" s="26">
        <f t="shared" si="117"/>
        <v>5300</v>
      </c>
    </row>
    <row r="351" spans="1:15" ht="15" hidden="1">
      <c r="A351" s="50"/>
      <c r="B351" s="50"/>
      <c r="C351" s="50">
        <v>4110</v>
      </c>
      <c r="D351" s="43" t="s">
        <v>152</v>
      </c>
      <c r="E351" s="53">
        <v>11940</v>
      </c>
      <c r="F351" s="26"/>
      <c r="G351" s="26">
        <f t="shared" si="115"/>
        <v>11940</v>
      </c>
      <c r="H351" s="76"/>
      <c r="I351" s="76">
        <f t="shared" si="116"/>
        <v>11940</v>
      </c>
      <c r="J351" s="76"/>
      <c r="K351" s="76">
        <f t="shared" si="117"/>
        <v>11940</v>
      </c>
      <c r="L351" s="76"/>
      <c r="M351" s="26">
        <f t="shared" si="117"/>
        <v>11940</v>
      </c>
      <c r="N351" s="26"/>
      <c r="O351" s="26">
        <f t="shared" si="117"/>
        <v>11940</v>
      </c>
    </row>
    <row r="352" spans="1:15" ht="15" hidden="1">
      <c r="A352" s="50"/>
      <c r="B352" s="50"/>
      <c r="C352" s="50">
        <v>4120</v>
      </c>
      <c r="D352" s="43" t="s">
        <v>153</v>
      </c>
      <c r="E352" s="53">
        <v>1700</v>
      </c>
      <c r="F352" s="26"/>
      <c r="G352" s="26">
        <f t="shared" si="115"/>
        <v>1700</v>
      </c>
      <c r="H352" s="76"/>
      <c r="I352" s="76">
        <f t="shared" si="116"/>
        <v>1700</v>
      </c>
      <c r="J352" s="76"/>
      <c r="K352" s="76">
        <f t="shared" si="117"/>
        <v>1700</v>
      </c>
      <c r="L352" s="76"/>
      <c r="M352" s="26">
        <f t="shared" si="117"/>
        <v>1700</v>
      </c>
      <c r="N352" s="26"/>
      <c r="O352" s="26">
        <f t="shared" si="117"/>
        <v>1700</v>
      </c>
    </row>
    <row r="353" spans="1:15" ht="15" hidden="1">
      <c r="A353" s="50"/>
      <c r="B353" s="50"/>
      <c r="C353" s="50">
        <v>4170</v>
      </c>
      <c r="D353" s="43" t="s">
        <v>159</v>
      </c>
      <c r="E353" s="53">
        <v>800</v>
      </c>
      <c r="F353" s="26"/>
      <c r="G353" s="26">
        <f t="shared" si="115"/>
        <v>800</v>
      </c>
      <c r="H353" s="76"/>
      <c r="I353" s="76">
        <f t="shared" si="116"/>
        <v>800</v>
      </c>
      <c r="J353" s="76"/>
      <c r="K353" s="76">
        <f t="shared" si="117"/>
        <v>800</v>
      </c>
      <c r="L353" s="76"/>
      <c r="M353" s="26">
        <f t="shared" si="117"/>
        <v>800</v>
      </c>
      <c r="N353" s="26"/>
      <c r="O353" s="26">
        <f t="shared" si="117"/>
        <v>800</v>
      </c>
    </row>
    <row r="354" spans="1:15" ht="15" hidden="1">
      <c r="A354" s="50"/>
      <c r="B354" s="50"/>
      <c r="C354" s="50">
        <v>4210</v>
      </c>
      <c r="D354" s="43" t="s">
        <v>137</v>
      </c>
      <c r="E354" s="53">
        <v>4700</v>
      </c>
      <c r="F354" s="26"/>
      <c r="G354" s="26">
        <f t="shared" si="115"/>
        <v>4700</v>
      </c>
      <c r="H354" s="76"/>
      <c r="I354" s="76">
        <f t="shared" si="116"/>
        <v>4700</v>
      </c>
      <c r="J354" s="76">
        <v>3000</v>
      </c>
      <c r="K354" s="76">
        <f t="shared" si="117"/>
        <v>7700</v>
      </c>
      <c r="L354" s="76"/>
      <c r="M354" s="26">
        <f t="shared" si="117"/>
        <v>7700</v>
      </c>
      <c r="N354" s="26"/>
      <c r="O354" s="26">
        <f t="shared" si="117"/>
        <v>7700</v>
      </c>
    </row>
    <row r="355" spans="1:15" ht="15" hidden="1">
      <c r="A355" s="50"/>
      <c r="B355" s="50"/>
      <c r="C355" s="50">
        <v>4300</v>
      </c>
      <c r="D355" s="43" t="s">
        <v>139</v>
      </c>
      <c r="E355" s="53">
        <v>1800</v>
      </c>
      <c r="F355" s="26"/>
      <c r="G355" s="26">
        <f t="shared" si="115"/>
        <v>1800</v>
      </c>
      <c r="H355" s="76"/>
      <c r="I355" s="76">
        <f t="shared" si="116"/>
        <v>1800</v>
      </c>
      <c r="J355" s="76"/>
      <c r="K355" s="76">
        <f t="shared" si="117"/>
        <v>1800</v>
      </c>
      <c r="L355" s="76"/>
      <c r="M355" s="26">
        <f t="shared" si="117"/>
        <v>1800</v>
      </c>
      <c r="N355" s="26"/>
      <c r="O355" s="26">
        <f t="shared" si="117"/>
        <v>1800</v>
      </c>
    </row>
    <row r="356" spans="1:15" ht="15" hidden="1">
      <c r="A356" s="50"/>
      <c r="B356" s="50"/>
      <c r="C356" s="50">
        <v>4410</v>
      </c>
      <c r="D356" s="43" t="s">
        <v>154</v>
      </c>
      <c r="E356" s="53">
        <v>700</v>
      </c>
      <c r="F356" s="26"/>
      <c r="G356" s="26">
        <f t="shared" si="115"/>
        <v>700</v>
      </c>
      <c r="H356" s="76"/>
      <c r="I356" s="76">
        <f t="shared" si="116"/>
        <v>700</v>
      </c>
      <c r="J356" s="76"/>
      <c r="K356" s="76">
        <f t="shared" si="117"/>
        <v>700</v>
      </c>
      <c r="L356" s="76"/>
      <c r="M356" s="26">
        <f t="shared" si="117"/>
        <v>700</v>
      </c>
      <c r="N356" s="26"/>
      <c r="O356" s="26">
        <f t="shared" si="117"/>
        <v>700</v>
      </c>
    </row>
    <row r="357" spans="1:15" ht="30" hidden="1">
      <c r="A357" s="50"/>
      <c r="B357" s="50"/>
      <c r="C357" s="50">
        <v>4440</v>
      </c>
      <c r="D357" s="43" t="s">
        <v>155</v>
      </c>
      <c r="E357" s="53">
        <v>28350</v>
      </c>
      <c r="F357" s="26"/>
      <c r="G357" s="26">
        <f t="shared" si="115"/>
        <v>28350</v>
      </c>
      <c r="H357" s="76"/>
      <c r="I357" s="76">
        <f t="shared" si="116"/>
        <v>28350</v>
      </c>
      <c r="J357" s="76">
        <v>-3000</v>
      </c>
      <c r="K357" s="76">
        <f t="shared" si="117"/>
        <v>25350</v>
      </c>
      <c r="L357" s="76"/>
      <c r="M357" s="26">
        <f t="shared" si="117"/>
        <v>25350</v>
      </c>
      <c r="N357" s="26"/>
      <c r="O357" s="26">
        <f t="shared" si="117"/>
        <v>25350</v>
      </c>
    </row>
    <row r="358" spans="1:15" ht="14.25" hidden="1">
      <c r="A358" s="48">
        <v>851</v>
      </c>
      <c r="B358" s="48"/>
      <c r="C358" s="48"/>
      <c r="D358" s="44" t="s">
        <v>188</v>
      </c>
      <c r="E358" s="57">
        <f>E359+E365</f>
        <v>304200</v>
      </c>
      <c r="F358" s="57">
        <f aca="true" t="shared" si="118" ref="F358:N358">F359+F365</f>
        <v>200000</v>
      </c>
      <c r="G358" s="57">
        <f t="shared" si="118"/>
        <v>504200</v>
      </c>
      <c r="H358" s="57">
        <f t="shared" si="118"/>
        <v>0</v>
      </c>
      <c r="I358" s="57">
        <f t="shared" si="118"/>
        <v>504200</v>
      </c>
      <c r="J358" s="57">
        <f t="shared" si="118"/>
        <v>0</v>
      </c>
      <c r="K358" s="57">
        <f t="shared" si="118"/>
        <v>504200</v>
      </c>
      <c r="L358" s="92">
        <f t="shared" si="118"/>
        <v>0</v>
      </c>
      <c r="M358" s="57">
        <f>M359+M365</f>
        <v>504200</v>
      </c>
      <c r="N358" s="57">
        <f t="shared" si="118"/>
        <v>0</v>
      </c>
      <c r="O358" s="57">
        <f>O359+O365</f>
        <v>504200</v>
      </c>
    </row>
    <row r="359" spans="1:15" ht="15" hidden="1">
      <c r="A359" s="50"/>
      <c r="B359" s="50">
        <v>85154</v>
      </c>
      <c r="C359" s="50"/>
      <c r="D359" s="43" t="s">
        <v>189</v>
      </c>
      <c r="E359" s="53">
        <f>SUM(E360:E364)</f>
        <v>84200</v>
      </c>
      <c r="F359" s="53">
        <f aca="true" t="shared" si="119" ref="F359:N359">SUM(F360:F364)</f>
        <v>0</v>
      </c>
      <c r="G359" s="53">
        <f t="shared" si="119"/>
        <v>84200</v>
      </c>
      <c r="H359" s="53">
        <f t="shared" si="119"/>
        <v>0</v>
      </c>
      <c r="I359" s="53">
        <f t="shared" si="119"/>
        <v>84200</v>
      </c>
      <c r="J359" s="53">
        <f t="shared" si="119"/>
        <v>0</v>
      </c>
      <c r="K359" s="53">
        <f t="shared" si="119"/>
        <v>84200</v>
      </c>
      <c r="L359" s="93">
        <f t="shared" si="119"/>
        <v>0</v>
      </c>
      <c r="M359" s="53">
        <f>SUM(M360:M364)</f>
        <v>84200</v>
      </c>
      <c r="N359" s="53">
        <f t="shared" si="119"/>
        <v>0</v>
      </c>
      <c r="O359" s="53">
        <f>SUM(O360:O364)</f>
        <v>84200</v>
      </c>
    </row>
    <row r="360" spans="1:15" ht="15" hidden="1">
      <c r="A360" s="50"/>
      <c r="B360" s="50"/>
      <c r="C360" s="50">
        <v>4170</v>
      </c>
      <c r="D360" s="43" t="s">
        <v>159</v>
      </c>
      <c r="E360" s="53">
        <v>15400</v>
      </c>
      <c r="F360" s="26"/>
      <c r="G360" s="26">
        <f>E360+F360</f>
        <v>15400</v>
      </c>
      <c r="H360" s="76"/>
      <c r="I360" s="76">
        <f>G360+H360</f>
        <v>15400</v>
      </c>
      <c r="J360" s="76"/>
      <c r="K360" s="76">
        <f>I360+J360</f>
        <v>15400</v>
      </c>
      <c r="L360" s="76"/>
      <c r="M360" s="26">
        <f>K360+L360</f>
        <v>15400</v>
      </c>
      <c r="N360" s="26"/>
      <c r="O360" s="26">
        <f>M360+N360</f>
        <v>15400</v>
      </c>
    </row>
    <row r="361" spans="1:15" ht="90" hidden="1">
      <c r="A361" s="50"/>
      <c r="B361" s="50"/>
      <c r="C361" s="50">
        <v>2830</v>
      </c>
      <c r="D361" s="43" t="s">
        <v>190</v>
      </c>
      <c r="E361" s="30">
        <v>2000</v>
      </c>
      <c r="F361" s="30"/>
      <c r="G361" s="30">
        <f>E361+F361</f>
        <v>2000</v>
      </c>
      <c r="H361" s="76"/>
      <c r="I361" s="76">
        <f>G361+H361</f>
        <v>2000</v>
      </c>
      <c r="J361" s="76"/>
      <c r="K361" s="76">
        <f>I361+J361</f>
        <v>2000</v>
      </c>
      <c r="L361" s="76"/>
      <c r="M361" s="26">
        <f>K361+L361</f>
        <v>2000</v>
      </c>
      <c r="N361" s="26"/>
      <c r="O361" s="26">
        <f>M361+N361</f>
        <v>2000</v>
      </c>
    </row>
    <row r="362" spans="1:15" ht="15" hidden="1">
      <c r="A362" s="50"/>
      <c r="B362" s="50"/>
      <c r="C362" s="50">
        <v>4210</v>
      </c>
      <c r="D362" s="43" t="s">
        <v>137</v>
      </c>
      <c r="E362" s="53">
        <v>20000</v>
      </c>
      <c r="F362" s="26"/>
      <c r="G362" s="26">
        <f>E362+F362</f>
        <v>20000</v>
      </c>
      <c r="H362" s="76"/>
      <c r="I362" s="76">
        <f>G362+H362</f>
        <v>20000</v>
      </c>
      <c r="J362" s="76"/>
      <c r="K362" s="76">
        <f>I362+J362</f>
        <v>20000</v>
      </c>
      <c r="L362" s="76"/>
      <c r="M362" s="26">
        <f>K362+L362</f>
        <v>20000</v>
      </c>
      <c r="N362" s="26"/>
      <c r="O362" s="26">
        <f>M362+N362</f>
        <v>20000</v>
      </c>
    </row>
    <row r="363" spans="1:15" ht="15" hidden="1">
      <c r="A363" s="50"/>
      <c r="B363" s="50"/>
      <c r="C363" s="50">
        <v>4300</v>
      </c>
      <c r="D363" s="43" t="s">
        <v>139</v>
      </c>
      <c r="E363" s="53">
        <v>45800</v>
      </c>
      <c r="F363" s="26"/>
      <c r="G363" s="26">
        <f>E363+F363</f>
        <v>45800</v>
      </c>
      <c r="H363" s="76"/>
      <c r="I363" s="76">
        <f>G363+H363</f>
        <v>45800</v>
      </c>
      <c r="J363" s="76"/>
      <c r="K363" s="76">
        <f>I363+J363</f>
        <v>45800</v>
      </c>
      <c r="L363" s="76"/>
      <c r="M363" s="26">
        <f>K363+L363</f>
        <v>45800</v>
      </c>
      <c r="N363" s="26"/>
      <c r="O363" s="26">
        <f>M363+N363</f>
        <v>45800</v>
      </c>
    </row>
    <row r="364" spans="1:15" ht="15" hidden="1">
      <c r="A364" s="50"/>
      <c r="B364" s="50"/>
      <c r="C364" s="50">
        <v>4410</v>
      </c>
      <c r="D364" s="43" t="s">
        <v>154</v>
      </c>
      <c r="E364" s="53">
        <v>1000</v>
      </c>
      <c r="F364" s="26"/>
      <c r="G364" s="26">
        <f>E364+F364</f>
        <v>1000</v>
      </c>
      <c r="H364" s="76"/>
      <c r="I364" s="76">
        <f>G364+H364</f>
        <v>1000</v>
      </c>
      <c r="J364" s="76"/>
      <c r="K364" s="76">
        <f>I364+J364</f>
        <v>1000</v>
      </c>
      <c r="L364" s="76"/>
      <c r="M364" s="26">
        <f>K364+L364</f>
        <v>1000</v>
      </c>
      <c r="N364" s="26"/>
      <c r="O364" s="26">
        <f>M364+N364</f>
        <v>1000</v>
      </c>
    </row>
    <row r="365" spans="1:15" ht="15" hidden="1">
      <c r="A365" s="50"/>
      <c r="B365" s="50">
        <v>85195</v>
      </c>
      <c r="C365" s="50"/>
      <c r="D365" s="43" t="s">
        <v>15</v>
      </c>
      <c r="E365" s="53">
        <f>SUM(E366:E368)</f>
        <v>220000</v>
      </c>
      <c r="F365" s="53">
        <f aca="true" t="shared" si="120" ref="F365:N365">SUM(F366:F368)</f>
        <v>200000</v>
      </c>
      <c r="G365" s="53">
        <f t="shared" si="120"/>
        <v>420000</v>
      </c>
      <c r="H365" s="53">
        <f t="shared" si="120"/>
        <v>0</v>
      </c>
      <c r="I365" s="53">
        <f t="shared" si="120"/>
        <v>420000</v>
      </c>
      <c r="J365" s="53">
        <f t="shared" si="120"/>
        <v>0</v>
      </c>
      <c r="K365" s="53">
        <f t="shared" si="120"/>
        <v>420000</v>
      </c>
      <c r="L365" s="93">
        <f t="shared" si="120"/>
        <v>0</v>
      </c>
      <c r="M365" s="53">
        <f>SUM(M366:M368)</f>
        <v>420000</v>
      </c>
      <c r="N365" s="53">
        <f t="shared" si="120"/>
        <v>0</v>
      </c>
      <c r="O365" s="53">
        <f>SUM(O366:O368)</f>
        <v>420000</v>
      </c>
    </row>
    <row r="366" spans="1:15" ht="15" hidden="1">
      <c r="A366" s="50"/>
      <c r="B366" s="50"/>
      <c r="C366" s="50">
        <v>4210</v>
      </c>
      <c r="D366" s="43" t="s">
        <v>137</v>
      </c>
      <c r="E366" s="53">
        <v>12000</v>
      </c>
      <c r="F366" s="26"/>
      <c r="G366" s="26">
        <f>E366+F366</f>
        <v>12000</v>
      </c>
      <c r="H366" s="76"/>
      <c r="I366" s="76">
        <f>G366+H366</f>
        <v>12000</v>
      </c>
      <c r="J366" s="76"/>
      <c r="K366" s="76">
        <f>I366+J366</f>
        <v>12000</v>
      </c>
      <c r="L366" s="76"/>
      <c r="M366" s="26">
        <f>K366+L366</f>
        <v>12000</v>
      </c>
      <c r="N366" s="26"/>
      <c r="O366" s="26">
        <f>M366+N366</f>
        <v>12000</v>
      </c>
    </row>
    <row r="367" spans="1:15" ht="15" hidden="1">
      <c r="A367" s="50"/>
      <c r="B367" s="50"/>
      <c r="C367" s="50">
        <v>4270</v>
      </c>
      <c r="D367" s="43" t="s">
        <v>191</v>
      </c>
      <c r="E367" s="53">
        <v>8000</v>
      </c>
      <c r="F367" s="26"/>
      <c r="G367" s="26">
        <f>E367+F367</f>
        <v>8000</v>
      </c>
      <c r="H367" s="76"/>
      <c r="I367" s="76">
        <f>G367+H367</f>
        <v>8000</v>
      </c>
      <c r="J367" s="76"/>
      <c r="K367" s="76">
        <f>I367+J367</f>
        <v>8000</v>
      </c>
      <c r="L367" s="76"/>
      <c r="M367" s="26">
        <f>K367+L367</f>
        <v>8000</v>
      </c>
      <c r="N367" s="26"/>
      <c r="O367" s="26">
        <f>M367+N367</f>
        <v>8000</v>
      </c>
    </row>
    <row r="368" spans="1:15" ht="30" hidden="1">
      <c r="A368" s="50"/>
      <c r="B368" s="50"/>
      <c r="C368" s="50">
        <v>6050</v>
      </c>
      <c r="D368" s="43" t="s">
        <v>140</v>
      </c>
      <c r="E368" s="53">
        <v>200000</v>
      </c>
      <c r="F368" s="26">
        <v>200000</v>
      </c>
      <c r="G368" s="26">
        <f>E368+F368</f>
        <v>400000</v>
      </c>
      <c r="H368" s="76"/>
      <c r="I368" s="76">
        <f>G368+H368</f>
        <v>400000</v>
      </c>
      <c r="J368" s="76"/>
      <c r="K368" s="76">
        <f>I368+J368</f>
        <v>400000</v>
      </c>
      <c r="L368" s="76"/>
      <c r="M368" s="26">
        <f>K368+L368</f>
        <v>400000</v>
      </c>
      <c r="N368" s="26"/>
      <c r="O368" s="26">
        <f>M368+N368</f>
        <v>400000</v>
      </c>
    </row>
    <row r="369" spans="1:15" ht="14.25">
      <c r="A369" s="48">
        <v>852</v>
      </c>
      <c r="B369" s="48"/>
      <c r="C369" s="48"/>
      <c r="D369" s="44" t="s">
        <v>111</v>
      </c>
      <c r="E369" s="57">
        <f>E372+E380+E382+E384+E387+E406+E409</f>
        <v>1769995</v>
      </c>
      <c r="F369" s="57">
        <f>F372+F380+F382+F384+F387+F406+F409+F370</f>
        <v>-196054</v>
      </c>
      <c r="G369" s="57">
        <f aca="true" t="shared" si="121" ref="G369:N369">G372+G380+G382+G384+G387+G406+G409+G370</f>
        <v>1573941</v>
      </c>
      <c r="H369" s="57">
        <f t="shared" si="121"/>
        <v>10888</v>
      </c>
      <c r="I369" s="57">
        <f t="shared" si="121"/>
        <v>1584829</v>
      </c>
      <c r="J369" s="57">
        <f t="shared" si="121"/>
        <v>-151</v>
      </c>
      <c r="K369" s="57">
        <f t="shared" si="121"/>
        <v>1584678</v>
      </c>
      <c r="L369" s="92">
        <f t="shared" si="121"/>
        <v>0</v>
      </c>
      <c r="M369" s="57">
        <f>M372+M380+M382+M384+M387+M406+M409+M370</f>
        <v>1584678</v>
      </c>
      <c r="N369" s="57">
        <f t="shared" si="121"/>
        <v>-2250</v>
      </c>
      <c r="O369" s="57">
        <f>O372+O380+O382+O384+O387+O406+O409+O370</f>
        <v>1582428</v>
      </c>
    </row>
    <row r="370" spans="1:15" ht="15" hidden="1">
      <c r="A370" s="48"/>
      <c r="B370" s="50">
        <v>85202</v>
      </c>
      <c r="C370" s="48"/>
      <c r="D370" s="43" t="s">
        <v>242</v>
      </c>
      <c r="E370" s="57"/>
      <c r="F370" s="53">
        <f>F371</f>
        <v>9600</v>
      </c>
      <c r="G370" s="53">
        <f>G371</f>
        <v>9600</v>
      </c>
      <c r="H370" s="53">
        <f aca="true" t="shared" si="122" ref="H370:O370">H371</f>
        <v>0</v>
      </c>
      <c r="I370" s="53">
        <f t="shared" si="122"/>
        <v>9600</v>
      </c>
      <c r="J370" s="53">
        <f t="shared" si="122"/>
        <v>4145</v>
      </c>
      <c r="K370" s="53">
        <f t="shared" si="122"/>
        <v>13745</v>
      </c>
      <c r="L370" s="93">
        <f t="shared" si="122"/>
        <v>0</v>
      </c>
      <c r="M370" s="53">
        <f t="shared" si="122"/>
        <v>13745</v>
      </c>
      <c r="N370" s="53">
        <f t="shared" si="122"/>
        <v>0</v>
      </c>
      <c r="O370" s="53">
        <f t="shared" si="122"/>
        <v>13745</v>
      </c>
    </row>
    <row r="371" spans="1:15" ht="15" hidden="1">
      <c r="A371" s="48"/>
      <c r="B371" s="48"/>
      <c r="C371" s="50">
        <v>3110</v>
      </c>
      <c r="D371" s="43" t="s">
        <v>193</v>
      </c>
      <c r="E371" s="57"/>
      <c r="F371" s="53">
        <v>9600</v>
      </c>
      <c r="G371" s="53">
        <f>E371+F371</f>
        <v>9600</v>
      </c>
      <c r="H371" s="57"/>
      <c r="I371" s="53">
        <f>G371+H371</f>
        <v>9600</v>
      </c>
      <c r="J371" s="57">
        <v>4145</v>
      </c>
      <c r="K371" s="57">
        <f>I371+J371</f>
        <v>13745</v>
      </c>
      <c r="L371" s="92"/>
      <c r="M371" s="57">
        <f>K371+L371</f>
        <v>13745</v>
      </c>
      <c r="N371" s="57"/>
      <c r="O371" s="57">
        <f>M371+N371</f>
        <v>13745</v>
      </c>
    </row>
    <row r="372" spans="1:15" ht="60" hidden="1">
      <c r="A372" s="50"/>
      <c r="B372" s="50">
        <v>85212</v>
      </c>
      <c r="C372" s="50"/>
      <c r="D372" s="43" t="s">
        <v>192</v>
      </c>
      <c r="E372" s="53">
        <f aca="true" t="shared" si="123" ref="E372:N372">SUM(E373:E379)</f>
        <v>1177000</v>
      </c>
      <c r="F372" s="53">
        <f t="shared" si="123"/>
        <v>-223500</v>
      </c>
      <c r="G372" s="53">
        <f t="shared" si="123"/>
        <v>953500</v>
      </c>
      <c r="H372" s="53">
        <f t="shared" si="123"/>
        <v>0</v>
      </c>
      <c r="I372" s="53">
        <f t="shared" si="123"/>
        <v>953500</v>
      </c>
      <c r="J372" s="53">
        <f t="shared" si="123"/>
        <v>0</v>
      </c>
      <c r="K372" s="53">
        <f t="shared" si="123"/>
        <v>953500</v>
      </c>
      <c r="L372" s="93">
        <f t="shared" si="123"/>
        <v>0</v>
      </c>
      <c r="M372" s="53">
        <f>SUM(M373:M379)</f>
        <v>953500</v>
      </c>
      <c r="N372" s="53">
        <f t="shared" si="123"/>
        <v>0</v>
      </c>
      <c r="O372" s="53">
        <f>SUM(O373:O379)</f>
        <v>953500</v>
      </c>
    </row>
    <row r="373" spans="1:15" ht="15" hidden="1">
      <c r="A373" s="50"/>
      <c r="B373" s="50"/>
      <c r="C373" s="50">
        <v>3110</v>
      </c>
      <c r="D373" s="43" t="s">
        <v>193</v>
      </c>
      <c r="E373" s="53">
        <v>1128690</v>
      </c>
      <c r="F373" s="26">
        <v>-216795</v>
      </c>
      <c r="G373" s="26">
        <f aca="true" t="shared" si="124" ref="G373:G379">E373+F373</f>
        <v>911895</v>
      </c>
      <c r="H373" s="76"/>
      <c r="I373" s="76">
        <f>G373+H373</f>
        <v>911895</v>
      </c>
      <c r="J373" s="76"/>
      <c r="K373" s="76">
        <f>I373+J373</f>
        <v>911895</v>
      </c>
      <c r="L373" s="76"/>
      <c r="M373" s="26">
        <f>K373+L373</f>
        <v>911895</v>
      </c>
      <c r="N373" s="26"/>
      <c r="O373" s="26">
        <f>M373+N373</f>
        <v>911895</v>
      </c>
    </row>
    <row r="374" spans="1:15" ht="30" hidden="1">
      <c r="A374" s="50"/>
      <c r="B374" s="50"/>
      <c r="C374" s="50">
        <v>4010</v>
      </c>
      <c r="D374" s="43" t="s">
        <v>150</v>
      </c>
      <c r="E374" s="53">
        <v>21366</v>
      </c>
      <c r="F374" s="26">
        <v>-4057</v>
      </c>
      <c r="G374" s="26">
        <f t="shared" si="124"/>
        <v>17309</v>
      </c>
      <c r="H374" s="76"/>
      <c r="I374" s="76">
        <f aca="true" t="shared" si="125" ref="I374:I379">G374+H374</f>
        <v>17309</v>
      </c>
      <c r="J374" s="76"/>
      <c r="K374" s="76">
        <f aca="true" t="shared" si="126" ref="K374:O379">I374+J374</f>
        <v>17309</v>
      </c>
      <c r="L374" s="76"/>
      <c r="M374" s="26">
        <f t="shared" si="126"/>
        <v>17309</v>
      </c>
      <c r="N374" s="26"/>
      <c r="O374" s="26">
        <f t="shared" si="126"/>
        <v>17309</v>
      </c>
    </row>
    <row r="375" spans="1:15" ht="15" hidden="1">
      <c r="A375" s="50"/>
      <c r="B375" s="50"/>
      <c r="C375" s="50">
        <v>4110</v>
      </c>
      <c r="D375" s="43" t="s">
        <v>152</v>
      </c>
      <c r="E375" s="53">
        <v>16886</v>
      </c>
      <c r="F375" s="26">
        <v>-738</v>
      </c>
      <c r="G375" s="26">
        <f t="shared" si="124"/>
        <v>16148</v>
      </c>
      <c r="H375" s="76"/>
      <c r="I375" s="76">
        <f t="shared" si="125"/>
        <v>16148</v>
      </c>
      <c r="J375" s="76"/>
      <c r="K375" s="76">
        <f t="shared" si="126"/>
        <v>16148</v>
      </c>
      <c r="L375" s="76"/>
      <c r="M375" s="26">
        <f t="shared" si="126"/>
        <v>16148</v>
      </c>
      <c r="N375" s="26"/>
      <c r="O375" s="26">
        <f t="shared" si="126"/>
        <v>16148</v>
      </c>
    </row>
    <row r="376" spans="1:15" ht="15" hidden="1">
      <c r="A376" s="50"/>
      <c r="B376" s="50"/>
      <c r="C376" s="50">
        <v>4120</v>
      </c>
      <c r="D376" s="43" t="s">
        <v>153</v>
      </c>
      <c r="E376" s="53">
        <v>524</v>
      </c>
      <c r="F376" s="26">
        <v>-99</v>
      </c>
      <c r="G376" s="26">
        <f t="shared" si="124"/>
        <v>425</v>
      </c>
      <c r="H376" s="76"/>
      <c r="I376" s="76">
        <f t="shared" si="125"/>
        <v>425</v>
      </c>
      <c r="J376" s="76"/>
      <c r="K376" s="76">
        <f t="shared" si="126"/>
        <v>425</v>
      </c>
      <c r="L376" s="76"/>
      <c r="M376" s="26">
        <f t="shared" si="126"/>
        <v>425</v>
      </c>
      <c r="N376" s="26"/>
      <c r="O376" s="26">
        <f t="shared" si="126"/>
        <v>425</v>
      </c>
    </row>
    <row r="377" spans="1:15" ht="15" hidden="1">
      <c r="A377" s="50"/>
      <c r="B377" s="50"/>
      <c r="C377" s="50">
        <v>4210</v>
      </c>
      <c r="D377" s="43" t="s">
        <v>137</v>
      </c>
      <c r="E377" s="53">
        <v>3234</v>
      </c>
      <c r="F377" s="26">
        <v>-614</v>
      </c>
      <c r="G377" s="26">
        <f t="shared" si="124"/>
        <v>2620</v>
      </c>
      <c r="H377" s="76"/>
      <c r="I377" s="76">
        <f t="shared" si="125"/>
        <v>2620</v>
      </c>
      <c r="J377" s="76"/>
      <c r="K377" s="76">
        <f t="shared" si="126"/>
        <v>2620</v>
      </c>
      <c r="L377" s="76"/>
      <c r="M377" s="26">
        <f t="shared" si="126"/>
        <v>2620</v>
      </c>
      <c r="N377" s="26"/>
      <c r="O377" s="26">
        <f t="shared" si="126"/>
        <v>2620</v>
      </c>
    </row>
    <row r="378" spans="1:15" ht="15" hidden="1">
      <c r="A378" s="50"/>
      <c r="B378" s="50"/>
      <c r="C378" s="50">
        <v>4260</v>
      </c>
      <c r="D378" s="43" t="s">
        <v>160</v>
      </c>
      <c r="E378" s="53">
        <v>300</v>
      </c>
      <c r="F378" s="26"/>
      <c r="G378" s="26">
        <f t="shared" si="124"/>
        <v>300</v>
      </c>
      <c r="H378" s="76"/>
      <c r="I378" s="76">
        <f t="shared" si="125"/>
        <v>300</v>
      </c>
      <c r="J378" s="76"/>
      <c r="K378" s="76">
        <f t="shared" si="126"/>
        <v>300</v>
      </c>
      <c r="L378" s="76"/>
      <c r="M378" s="26">
        <f t="shared" si="126"/>
        <v>300</v>
      </c>
      <c r="N378" s="26"/>
      <c r="O378" s="26">
        <f t="shared" si="126"/>
        <v>300</v>
      </c>
    </row>
    <row r="379" spans="1:15" ht="15" hidden="1">
      <c r="A379" s="50"/>
      <c r="B379" s="50"/>
      <c r="C379" s="50">
        <v>4300</v>
      </c>
      <c r="D379" s="43" t="s">
        <v>139</v>
      </c>
      <c r="E379" s="53">
        <v>6000</v>
      </c>
      <c r="F379" s="26">
        <v>-1197</v>
      </c>
      <c r="G379" s="26">
        <f t="shared" si="124"/>
        <v>4803</v>
      </c>
      <c r="H379" s="76"/>
      <c r="I379" s="76">
        <f t="shared" si="125"/>
        <v>4803</v>
      </c>
      <c r="J379" s="76"/>
      <c r="K379" s="76">
        <f t="shared" si="126"/>
        <v>4803</v>
      </c>
      <c r="L379" s="76"/>
      <c r="M379" s="26">
        <f t="shared" si="126"/>
        <v>4803</v>
      </c>
      <c r="N379" s="26"/>
      <c r="O379" s="26">
        <f t="shared" si="126"/>
        <v>4803</v>
      </c>
    </row>
    <row r="380" spans="1:15" ht="75" hidden="1">
      <c r="A380" s="50"/>
      <c r="B380" s="50">
        <v>85213</v>
      </c>
      <c r="C380" s="50"/>
      <c r="D380" s="43" t="s">
        <v>113</v>
      </c>
      <c r="E380" s="53">
        <f>E381</f>
        <v>7400</v>
      </c>
      <c r="F380" s="53">
        <f>F381</f>
        <v>0</v>
      </c>
      <c r="G380" s="53">
        <f>G381</f>
        <v>7400</v>
      </c>
      <c r="H380" s="53">
        <f aca="true" t="shared" si="127" ref="H380:O380">H381</f>
        <v>0</v>
      </c>
      <c r="I380" s="53">
        <f t="shared" si="127"/>
        <v>7400</v>
      </c>
      <c r="J380" s="53">
        <f t="shared" si="127"/>
        <v>0</v>
      </c>
      <c r="K380" s="53">
        <f t="shared" si="127"/>
        <v>7400</v>
      </c>
      <c r="L380" s="93">
        <f t="shared" si="127"/>
        <v>0</v>
      </c>
      <c r="M380" s="53">
        <f t="shared" si="127"/>
        <v>7400</v>
      </c>
      <c r="N380" s="53">
        <f t="shared" si="127"/>
        <v>0</v>
      </c>
      <c r="O380" s="53">
        <f t="shared" si="127"/>
        <v>7400</v>
      </c>
    </row>
    <row r="381" spans="1:15" ht="30" hidden="1">
      <c r="A381" s="50"/>
      <c r="B381" s="50"/>
      <c r="C381" s="50">
        <v>4130</v>
      </c>
      <c r="D381" s="43" t="s">
        <v>194</v>
      </c>
      <c r="E381" s="53">
        <v>7400</v>
      </c>
      <c r="F381" s="26"/>
      <c r="G381" s="26">
        <f>E381+F381</f>
        <v>7400</v>
      </c>
      <c r="H381" s="78"/>
      <c r="I381" s="78">
        <f>G381+H381</f>
        <v>7400</v>
      </c>
      <c r="J381" s="78"/>
      <c r="K381" s="78">
        <f>I381+J381</f>
        <v>7400</v>
      </c>
      <c r="L381" s="78"/>
      <c r="M381" s="53">
        <f>K381+L381</f>
        <v>7400</v>
      </c>
      <c r="N381" s="53"/>
      <c r="O381" s="53">
        <f>M381+N381</f>
        <v>7400</v>
      </c>
    </row>
    <row r="382" spans="1:15" ht="45" hidden="1">
      <c r="A382" s="50"/>
      <c r="B382" s="50">
        <v>85214</v>
      </c>
      <c r="C382" s="50"/>
      <c r="D382" s="19" t="s">
        <v>221</v>
      </c>
      <c r="E382" s="53">
        <f>E383</f>
        <v>184100</v>
      </c>
      <c r="F382" s="53">
        <f aca="true" t="shared" si="128" ref="F382:O382">F383</f>
        <v>-9600</v>
      </c>
      <c r="G382" s="53">
        <f t="shared" si="128"/>
        <v>174500</v>
      </c>
      <c r="H382" s="53">
        <f t="shared" si="128"/>
        <v>0</v>
      </c>
      <c r="I382" s="53">
        <f t="shared" si="128"/>
        <v>174500</v>
      </c>
      <c r="J382" s="53">
        <f t="shared" si="128"/>
        <v>7599</v>
      </c>
      <c r="K382" s="53">
        <f t="shared" si="128"/>
        <v>182099</v>
      </c>
      <c r="L382" s="93">
        <f t="shared" si="128"/>
        <v>0</v>
      </c>
      <c r="M382" s="53">
        <f t="shared" si="128"/>
        <v>182099</v>
      </c>
      <c r="N382" s="53">
        <f t="shared" si="128"/>
        <v>0</v>
      </c>
      <c r="O382" s="53">
        <f t="shared" si="128"/>
        <v>182099</v>
      </c>
    </row>
    <row r="383" spans="1:15" ht="15" hidden="1">
      <c r="A383" s="50"/>
      <c r="B383" s="50"/>
      <c r="C383" s="50">
        <v>3110</v>
      </c>
      <c r="D383" s="43" t="s">
        <v>193</v>
      </c>
      <c r="E383" s="53">
        <v>184100</v>
      </c>
      <c r="F383" s="26">
        <v>-9600</v>
      </c>
      <c r="G383" s="26">
        <f>E383+F383</f>
        <v>174500</v>
      </c>
      <c r="H383" s="76"/>
      <c r="I383" s="76">
        <f>G383+H383</f>
        <v>174500</v>
      </c>
      <c r="J383" s="76">
        <v>7599</v>
      </c>
      <c r="K383" s="76">
        <f>I383+J383</f>
        <v>182099</v>
      </c>
      <c r="L383" s="76"/>
      <c r="M383" s="26">
        <f>K383+L383</f>
        <v>182099</v>
      </c>
      <c r="N383" s="26"/>
      <c r="O383" s="26">
        <f>M383+N383</f>
        <v>182099</v>
      </c>
    </row>
    <row r="384" spans="1:15" ht="15" hidden="1">
      <c r="A384" s="50"/>
      <c r="B384" s="50">
        <v>85215</v>
      </c>
      <c r="C384" s="50"/>
      <c r="D384" s="43" t="s">
        <v>195</v>
      </c>
      <c r="E384" s="53">
        <f>SUM(E385:E386)</f>
        <v>108350</v>
      </c>
      <c r="F384" s="53">
        <f aca="true" t="shared" si="129" ref="F384:N384">SUM(F385:F386)</f>
        <v>0</v>
      </c>
      <c r="G384" s="53">
        <f t="shared" si="129"/>
        <v>108350</v>
      </c>
      <c r="H384" s="53">
        <f t="shared" si="129"/>
        <v>0</v>
      </c>
      <c r="I384" s="53">
        <f t="shared" si="129"/>
        <v>108350</v>
      </c>
      <c r="J384" s="53">
        <f t="shared" si="129"/>
        <v>-8145</v>
      </c>
      <c r="K384" s="53">
        <f t="shared" si="129"/>
        <v>100205</v>
      </c>
      <c r="L384" s="93">
        <f t="shared" si="129"/>
        <v>0</v>
      </c>
      <c r="M384" s="53">
        <f>SUM(M385:M386)</f>
        <v>100205</v>
      </c>
      <c r="N384" s="53">
        <f t="shared" si="129"/>
        <v>0</v>
      </c>
      <c r="O384" s="53">
        <f>SUM(O385:O386)</f>
        <v>100205</v>
      </c>
    </row>
    <row r="385" spans="1:15" ht="15" hidden="1">
      <c r="A385" s="50"/>
      <c r="B385" s="50"/>
      <c r="C385" s="50">
        <v>3110</v>
      </c>
      <c r="D385" s="43" t="s">
        <v>193</v>
      </c>
      <c r="E385" s="53">
        <v>107570</v>
      </c>
      <c r="F385" s="26">
        <v>-300</v>
      </c>
      <c r="G385" s="26">
        <f>E385+F385</f>
        <v>107270</v>
      </c>
      <c r="H385" s="76"/>
      <c r="I385" s="76">
        <f>G385+H385</f>
        <v>107270</v>
      </c>
      <c r="J385" s="76">
        <v>-8145</v>
      </c>
      <c r="K385" s="76">
        <f>I385+J385</f>
        <v>99125</v>
      </c>
      <c r="L385" s="76"/>
      <c r="M385" s="26">
        <f>K385+L385</f>
        <v>99125</v>
      </c>
      <c r="N385" s="26"/>
      <c r="O385" s="26">
        <f>M385+N385</f>
        <v>99125</v>
      </c>
    </row>
    <row r="386" spans="1:15" ht="15" hidden="1">
      <c r="A386" s="50"/>
      <c r="B386" s="50"/>
      <c r="C386" s="50">
        <v>4300</v>
      </c>
      <c r="D386" s="43" t="s">
        <v>139</v>
      </c>
      <c r="E386" s="53">
        <v>780</v>
      </c>
      <c r="F386" s="26">
        <v>300</v>
      </c>
      <c r="G386" s="26">
        <f>E386+F386</f>
        <v>1080</v>
      </c>
      <c r="H386" s="76"/>
      <c r="I386" s="76">
        <f>G386+H386</f>
        <v>1080</v>
      </c>
      <c r="J386" s="76"/>
      <c r="K386" s="76">
        <f>I386+J386</f>
        <v>1080</v>
      </c>
      <c r="L386" s="76"/>
      <c r="M386" s="26">
        <f>K386+L386</f>
        <v>1080</v>
      </c>
      <c r="N386" s="26"/>
      <c r="O386" s="26">
        <f>M386+N386</f>
        <v>1080</v>
      </c>
    </row>
    <row r="387" spans="1:15" ht="15">
      <c r="A387" s="50"/>
      <c r="B387" s="50">
        <v>85219</v>
      </c>
      <c r="C387" s="50"/>
      <c r="D387" s="43" t="s">
        <v>114</v>
      </c>
      <c r="E387" s="53">
        <f>SUM(E388:E405)</f>
        <v>237045</v>
      </c>
      <c r="F387" s="53">
        <f>SUM(F388:F405)</f>
        <v>27446</v>
      </c>
      <c r="G387" s="53">
        <f aca="true" t="shared" si="130" ref="G387:N387">SUM(G388:G405)</f>
        <v>264491</v>
      </c>
      <c r="H387" s="53">
        <f t="shared" si="130"/>
        <v>6000</v>
      </c>
      <c r="I387" s="53">
        <f t="shared" si="130"/>
        <v>270491</v>
      </c>
      <c r="J387" s="53">
        <f t="shared" si="130"/>
        <v>-3750</v>
      </c>
      <c r="K387" s="53">
        <f t="shared" si="130"/>
        <v>266741</v>
      </c>
      <c r="L387" s="93">
        <f t="shared" si="130"/>
        <v>0</v>
      </c>
      <c r="M387" s="53">
        <f>SUM(M388:M405)</f>
        <v>266741</v>
      </c>
      <c r="N387" s="53">
        <f t="shared" si="130"/>
        <v>-2250</v>
      </c>
      <c r="O387" s="53">
        <f>SUM(O388:O405)</f>
        <v>264491</v>
      </c>
    </row>
    <row r="388" spans="1:15" ht="30" hidden="1">
      <c r="A388" s="50"/>
      <c r="B388" s="50"/>
      <c r="C388" s="50">
        <v>3020</v>
      </c>
      <c r="D388" s="43" t="s">
        <v>158</v>
      </c>
      <c r="E388" s="53">
        <v>345</v>
      </c>
      <c r="F388" s="26"/>
      <c r="G388" s="26">
        <f aca="true" t="shared" si="131" ref="G388:G405">E388+F388</f>
        <v>345</v>
      </c>
      <c r="H388" s="76"/>
      <c r="I388" s="76">
        <f>G388+H388</f>
        <v>345</v>
      </c>
      <c r="J388" s="76"/>
      <c r="K388" s="76">
        <f>I388+J388</f>
        <v>345</v>
      </c>
      <c r="L388" s="76"/>
      <c r="M388" s="26">
        <f>K388+L388</f>
        <v>345</v>
      </c>
      <c r="N388" s="26"/>
      <c r="O388" s="26">
        <f>M388+N388</f>
        <v>345</v>
      </c>
    </row>
    <row r="389" spans="1:15" ht="30" hidden="1">
      <c r="A389" s="50"/>
      <c r="B389" s="50"/>
      <c r="C389" s="50">
        <v>4010</v>
      </c>
      <c r="D389" s="43" t="s">
        <v>150</v>
      </c>
      <c r="E389" s="53">
        <v>146743</v>
      </c>
      <c r="F389" s="26">
        <v>19295</v>
      </c>
      <c r="G389" s="26">
        <f t="shared" si="131"/>
        <v>166038</v>
      </c>
      <c r="H389" s="76">
        <v>6000</v>
      </c>
      <c r="I389" s="76">
        <f aca="true" t="shared" si="132" ref="I389:I405">G389+H389</f>
        <v>172038</v>
      </c>
      <c r="J389" s="76">
        <v>-6000</v>
      </c>
      <c r="K389" s="76">
        <f aca="true" t="shared" si="133" ref="K389:O404">I389+J389</f>
        <v>166038</v>
      </c>
      <c r="L389" s="76"/>
      <c r="M389" s="26">
        <f t="shared" si="133"/>
        <v>166038</v>
      </c>
      <c r="N389" s="26"/>
      <c r="O389" s="26">
        <f t="shared" si="133"/>
        <v>166038</v>
      </c>
    </row>
    <row r="390" spans="1:15" ht="15" hidden="1">
      <c r="A390" s="50"/>
      <c r="B390" s="50"/>
      <c r="C390" s="50">
        <v>4040</v>
      </c>
      <c r="D390" s="43" t="s">
        <v>151</v>
      </c>
      <c r="E390" s="53">
        <v>11616</v>
      </c>
      <c r="F390" s="26"/>
      <c r="G390" s="26">
        <f t="shared" si="131"/>
        <v>11616</v>
      </c>
      <c r="H390" s="76"/>
      <c r="I390" s="76">
        <f t="shared" si="132"/>
        <v>11616</v>
      </c>
      <c r="J390" s="76">
        <v>-800</v>
      </c>
      <c r="K390" s="76">
        <f t="shared" si="133"/>
        <v>10816</v>
      </c>
      <c r="L390" s="76"/>
      <c r="M390" s="26">
        <f t="shared" si="133"/>
        <v>10816</v>
      </c>
      <c r="N390" s="26"/>
      <c r="O390" s="26">
        <f t="shared" si="133"/>
        <v>10816</v>
      </c>
    </row>
    <row r="391" spans="1:15" ht="15">
      <c r="A391" s="50"/>
      <c r="B391" s="50"/>
      <c r="C391" s="50">
        <v>4110</v>
      </c>
      <c r="D391" s="43" t="s">
        <v>152</v>
      </c>
      <c r="E391" s="53">
        <v>28307</v>
      </c>
      <c r="F391" s="26">
        <v>4056</v>
      </c>
      <c r="G391" s="26">
        <f t="shared" si="131"/>
        <v>32363</v>
      </c>
      <c r="H391" s="76"/>
      <c r="I391" s="76">
        <f t="shared" si="132"/>
        <v>32363</v>
      </c>
      <c r="J391" s="76">
        <v>2250</v>
      </c>
      <c r="K391" s="76">
        <f t="shared" si="133"/>
        <v>34613</v>
      </c>
      <c r="L391" s="76"/>
      <c r="M391" s="26">
        <f t="shared" si="133"/>
        <v>34613</v>
      </c>
      <c r="N391" s="26">
        <v>-2250</v>
      </c>
      <c r="O391" s="26">
        <f t="shared" si="133"/>
        <v>32363</v>
      </c>
    </row>
    <row r="392" spans="1:15" ht="15" hidden="1">
      <c r="A392" s="50"/>
      <c r="B392" s="50"/>
      <c r="C392" s="50">
        <v>4120</v>
      </c>
      <c r="D392" s="43" t="s">
        <v>153</v>
      </c>
      <c r="E392" s="53">
        <v>3812</v>
      </c>
      <c r="F392" s="26">
        <v>545</v>
      </c>
      <c r="G392" s="26">
        <f t="shared" si="131"/>
        <v>4357</v>
      </c>
      <c r="H392" s="76"/>
      <c r="I392" s="76">
        <f t="shared" si="132"/>
        <v>4357</v>
      </c>
      <c r="J392" s="76"/>
      <c r="K392" s="76">
        <f t="shared" si="133"/>
        <v>4357</v>
      </c>
      <c r="L392" s="76"/>
      <c r="M392" s="26">
        <f t="shared" si="133"/>
        <v>4357</v>
      </c>
      <c r="N392" s="26"/>
      <c r="O392" s="26">
        <f t="shared" si="133"/>
        <v>4357</v>
      </c>
    </row>
    <row r="393" spans="1:15" ht="15" hidden="1">
      <c r="A393" s="50"/>
      <c r="B393" s="50"/>
      <c r="C393" s="50">
        <v>4170</v>
      </c>
      <c r="D393" s="43" t="s">
        <v>159</v>
      </c>
      <c r="E393" s="53">
        <v>0</v>
      </c>
      <c r="F393" s="26"/>
      <c r="G393" s="26">
        <f t="shared" si="131"/>
        <v>0</v>
      </c>
      <c r="H393" s="76"/>
      <c r="I393" s="76">
        <f t="shared" si="132"/>
        <v>0</v>
      </c>
      <c r="J393" s="76"/>
      <c r="K393" s="76">
        <f t="shared" si="133"/>
        <v>0</v>
      </c>
      <c r="L393" s="76"/>
      <c r="M393" s="26">
        <f t="shared" si="133"/>
        <v>0</v>
      </c>
      <c r="N393" s="26"/>
      <c r="O393" s="26">
        <f t="shared" si="133"/>
        <v>0</v>
      </c>
    </row>
    <row r="394" spans="1:15" ht="15" hidden="1">
      <c r="A394" s="50"/>
      <c r="B394" s="50"/>
      <c r="C394" s="50">
        <v>4170</v>
      </c>
      <c r="D394" s="43" t="s">
        <v>159</v>
      </c>
      <c r="E394" s="53"/>
      <c r="F394" s="26">
        <v>3000</v>
      </c>
      <c r="G394" s="26">
        <f t="shared" si="131"/>
        <v>3000</v>
      </c>
      <c r="H394" s="76"/>
      <c r="I394" s="76">
        <f t="shared" si="132"/>
        <v>3000</v>
      </c>
      <c r="J394" s="76"/>
      <c r="K394" s="76">
        <f t="shared" si="133"/>
        <v>3000</v>
      </c>
      <c r="L394" s="76"/>
      <c r="M394" s="26">
        <f t="shared" si="133"/>
        <v>3000</v>
      </c>
      <c r="N394" s="26"/>
      <c r="O394" s="26">
        <f t="shared" si="133"/>
        <v>3000</v>
      </c>
    </row>
    <row r="395" spans="1:15" ht="15" hidden="1">
      <c r="A395" s="50"/>
      <c r="B395" s="50"/>
      <c r="C395" s="50">
        <v>4210</v>
      </c>
      <c r="D395" s="43" t="s">
        <v>137</v>
      </c>
      <c r="E395" s="53">
        <v>15089</v>
      </c>
      <c r="F395" s="26"/>
      <c r="G395" s="26">
        <f t="shared" si="131"/>
        <v>15089</v>
      </c>
      <c r="H395" s="76"/>
      <c r="I395" s="76">
        <f t="shared" si="132"/>
        <v>15089</v>
      </c>
      <c r="J395" s="76">
        <v>500</v>
      </c>
      <c r="K395" s="76">
        <f t="shared" si="133"/>
        <v>15589</v>
      </c>
      <c r="L395" s="76"/>
      <c r="M395" s="26">
        <f t="shared" si="133"/>
        <v>15589</v>
      </c>
      <c r="N395" s="26"/>
      <c r="O395" s="26">
        <f t="shared" si="133"/>
        <v>15589</v>
      </c>
    </row>
    <row r="396" spans="1:15" ht="15" hidden="1">
      <c r="A396" s="50"/>
      <c r="B396" s="50"/>
      <c r="C396" s="50">
        <v>4260</v>
      </c>
      <c r="D396" s="43" t="s">
        <v>160</v>
      </c>
      <c r="E396" s="53">
        <v>4213</v>
      </c>
      <c r="F396" s="26"/>
      <c r="G396" s="26">
        <f t="shared" si="131"/>
        <v>4213</v>
      </c>
      <c r="H396" s="76"/>
      <c r="I396" s="76">
        <f t="shared" si="132"/>
        <v>4213</v>
      </c>
      <c r="J396" s="76">
        <v>1800</v>
      </c>
      <c r="K396" s="76">
        <f t="shared" si="133"/>
        <v>6013</v>
      </c>
      <c r="L396" s="76"/>
      <c r="M396" s="26">
        <f t="shared" si="133"/>
        <v>6013</v>
      </c>
      <c r="N396" s="26"/>
      <c r="O396" s="26">
        <f t="shared" si="133"/>
        <v>6013</v>
      </c>
    </row>
    <row r="397" spans="1:15" ht="15" hidden="1">
      <c r="A397" s="50"/>
      <c r="B397" s="50"/>
      <c r="C397" s="50">
        <v>4270</v>
      </c>
      <c r="D397" s="43" t="s">
        <v>191</v>
      </c>
      <c r="E397" s="53">
        <v>2400</v>
      </c>
      <c r="F397" s="26">
        <v>-53</v>
      </c>
      <c r="G397" s="26">
        <f t="shared" si="131"/>
        <v>2347</v>
      </c>
      <c r="H397" s="76"/>
      <c r="I397" s="76">
        <f t="shared" si="132"/>
        <v>2347</v>
      </c>
      <c r="J397" s="76">
        <v>-1000</v>
      </c>
      <c r="K397" s="76">
        <f t="shared" si="133"/>
        <v>1347</v>
      </c>
      <c r="L397" s="76"/>
      <c r="M397" s="26">
        <f t="shared" si="133"/>
        <v>1347</v>
      </c>
      <c r="N397" s="26"/>
      <c r="O397" s="26">
        <f t="shared" si="133"/>
        <v>1347</v>
      </c>
    </row>
    <row r="398" spans="1:15" ht="15" hidden="1">
      <c r="A398" s="50"/>
      <c r="B398" s="50"/>
      <c r="C398" s="50">
        <v>4280</v>
      </c>
      <c r="D398" s="43" t="s">
        <v>161</v>
      </c>
      <c r="E398" s="53">
        <v>513</v>
      </c>
      <c r="F398" s="26"/>
      <c r="G398" s="26">
        <f t="shared" si="131"/>
        <v>513</v>
      </c>
      <c r="H398" s="76"/>
      <c r="I398" s="76">
        <f t="shared" si="132"/>
        <v>513</v>
      </c>
      <c r="J398" s="76">
        <v>-280</v>
      </c>
      <c r="K398" s="76">
        <f t="shared" si="133"/>
        <v>233</v>
      </c>
      <c r="L398" s="76"/>
      <c r="M398" s="26">
        <f t="shared" si="133"/>
        <v>233</v>
      </c>
      <c r="N398" s="26"/>
      <c r="O398" s="26">
        <f t="shared" si="133"/>
        <v>233</v>
      </c>
    </row>
    <row r="399" spans="1:15" ht="15" hidden="1">
      <c r="A399" s="50"/>
      <c r="B399" s="50"/>
      <c r="C399" s="50">
        <v>4300</v>
      </c>
      <c r="D399" s="43" t="s">
        <v>139</v>
      </c>
      <c r="E399" s="53">
        <v>11322</v>
      </c>
      <c r="F399" s="26"/>
      <c r="G399" s="26">
        <f t="shared" si="131"/>
        <v>11322</v>
      </c>
      <c r="H399" s="76"/>
      <c r="I399" s="76">
        <f t="shared" si="132"/>
        <v>11322</v>
      </c>
      <c r="J399" s="76"/>
      <c r="K399" s="76">
        <f t="shared" si="133"/>
        <v>11322</v>
      </c>
      <c r="L399" s="76"/>
      <c r="M399" s="26">
        <f t="shared" si="133"/>
        <v>11322</v>
      </c>
      <c r="N399" s="26"/>
      <c r="O399" s="26">
        <f t="shared" si="133"/>
        <v>11322</v>
      </c>
    </row>
    <row r="400" spans="1:15" ht="30" hidden="1">
      <c r="A400" s="50"/>
      <c r="B400" s="50"/>
      <c r="C400" s="50">
        <v>4350</v>
      </c>
      <c r="D400" s="43" t="s">
        <v>162</v>
      </c>
      <c r="E400" s="53">
        <v>1746</v>
      </c>
      <c r="F400" s="26"/>
      <c r="G400" s="26">
        <f t="shared" si="131"/>
        <v>1746</v>
      </c>
      <c r="H400" s="76"/>
      <c r="I400" s="76">
        <f t="shared" si="132"/>
        <v>1746</v>
      </c>
      <c r="J400" s="76"/>
      <c r="K400" s="76">
        <f t="shared" si="133"/>
        <v>1746</v>
      </c>
      <c r="L400" s="76"/>
      <c r="M400" s="26">
        <f t="shared" si="133"/>
        <v>1746</v>
      </c>
      <c r="N400" s="26"/>
      <c r="O400" s="26">
        <f t="shared" si="133"/>
        <v>1746</v>
      </c>
    </row>
    <row r="401" spans="1:15" ht="15" hidden="1">
      <c r="A401" s="50"/>
      <c r="B401" s="50"/>
      <c r="C401" s="50">
        <v>4410</v>
      </c>
      <c r="D401" s="43" t="s">
        <v>154</v>
      </c>
      <c r="E401" s="53">
        <v>1469</v>
      </c>
      <c r="F401" s="26"/>
      <c r="G401" s="26">
        <f t="shared" si="131"/>
        <v>1469</v>
      </c>
      <c r="H401" s="76"/>
      <c r="I401" s="76">
        <f t="shared" si="132"/>
        <v>1469</v>
      </c>
      <c r="J401" s="76"/>
      <c r="K401" s="76">
        <f t="shared" si="133"/>
        <v>1469</v>
      </c>
      <c r="L401" s="76"/>
      <c r="M401" s="26">
        <f t="shared" si="133"/>
        <v>1469</v>
      </c>
      <c r="N401" s="26"/>
      <c r="O401" s="26">
        <f t="shared" si="133"/>
        <v>1469</v>
      </c>
    </row>
    <row r="402" spans="1:15" ht="15" hidden="1">
      <c r="A402" s="50"/>
      <c r="B402" s="50"/>
      <c r="C402" s="50">
        <v>4430</v>
      </c>
      <c r="D402" s="43" t="s">
        <v>145</v>
      </c>
      <c r="E402" s="53">
        <v>428</v>
      </c>
      <c r="F402" s="26"/>
      <c r="G402" s="26">
        <f t="shared" si="131"/>
        <v>428</v>
      </c>
      <c r="H402" s="76"/>
      <c r="I402" s="76">
        <f t="shared" si="132"/>
        <v>428</v>
      </c>
      <c r="J402" s="76"/>
      <c r="K402" s="76">
        <f t="shared" si="133"/>
        <v>428</v>
      </c>
      <c r="L402" s="76"/>
      <c r="M402" s="26">
        <f t="shared" si="133"/>
        <v>428</v>
      </c>
      <c r="N402" s="26"/>
      <c r="O402" s="26">
        <f t="shared" si="133"/>
        <v>428</v>
      </c>
    </row>
    <row r="403" spans="1:15" ht="30" hidden="1">
      <c r="A403" s="50"/>
      <c r="B403" s="50"/>
      <c r="C403" s="50">
        <v>4440</v>
      </c>
      <c r="D403" s="43" t="s">
        <v>155</v>
      </c>
      <c r="E403" s="53">
        <v>4042</v>
      </c>
      <c r="F403" s="26">
        <v>550</v>
      </c>
      <c r="G403" s="26">
        <f t="shared" si="131"/>
        <v>4592</v>
      </c>
      <c r="H403" s="76"/>
      <c r="I403" s="76">
        <f t="shared" si="132"/>
        <v>4592</v>
      </c>
      <c r="J403" s="76"/>
      <c r="K403" s="76">
        <f t="shared" si="133"/>
        <v>4592</v>
      </c>
      <c r="L403" s="76"/>
      <c r="M403" s="26">
        <f t="shared" si="133"/>
        <v>4592</v>
      </c>
      <c r="N403" s="26"/>
      <c r="O403" s="26">
        <f t="shared" si="133"/>
        <v>4592</v>
      </c>
    </row>
    <row r="404" spans="1:15" ht="15" hidden="1">
      <c r="A404" s="50"/>
      <c r="B404" s="50"/>
      <c r="C404" s="41">
        <v>4580</v>
      </c>
      <c r="D404" s="43" t="s">
        <v>38</v>
      </c>
      <c r="E404" s="53"/>
      <c r="F404" s="26">
        <v>53</v>
      </c>
      <c r="G404" s="26">
        <f t="shared" si="131"/>
        <v>53</v>
      </c>
      <c r="H404" s="76"/>
      <c r="I404" s="76">
        <f t="shared" si="132"/>
        <v>53</v>
      </c>
      <c r="J404" s="76"/>
      <c r="K404" s="76">
        <f t="shared" si="133"/>
        <v>53</v>
      </c>
      <c r="L404" s="76"/>
      <c r="M404" s="26">
        <f t="shared" si="133"/>
        <v>53</v>
      </c>
      <c r="N404" s="26"/>
      <c r="O404" s="26">
        <f t="shared" si="133"/>
        <v>53</v>
      </c>
    </row>
    <row r="405" spans="1:15" ht="30" hidden="1">
      <c r="A405" s="50"/>
      <c r="B405" s="50"/>
      <c r="C405" s="50">
        <v>6060</v>
      </c>
      <c r="D405" s="43" t="s">
        <v>164</v>
      </c>
      <c r="E405" s="53">
        <v>5000</v>
      </c>
      <c r="F405" s="26"/>
      <c r="G405" s="26">
        <f t="shared" si="131"/>
        <v>5000</v>
      </c>
      <c r="H405" s="76"/>
      <c r="I405" s="76">
        <f t="shared" si="132"/>
        <v>5000</v>
      </c>
      <c r="J405" s="76">
        <v>-220</v>
      </c>
      <c r="K405" s="76">
        <f>I405+J405</f>
        <v>4780</v>
      </c>
      <c r="L405" s="76"/>
      <c r="M405" s="26">
        <f>K405+L405</f>
        <v>4780</v>
      </c>
      <c r="N405" s="26"/>
      <c r="O405" s="26">
        <f>M405+N405</f>
        <v>4780</v>
      </c>
    </row>
    <row r="406" spans="1:15" ht="30" hidden="1">
      <c r="A406" s="50"/>
      <c r="B406" s="50">
        <v>85228</v>
      </c>
      <c r="C406" s="50"/>
      <c r="D406" s="43" t="s">
        <v>196</v>
      </c>
      <c r="E406" s="53">
        <f>SUM(E407:E408)</f>
        <v>17520</v>
      </c>
      <c r="F406" s="53">
        <f aca="true" t="shared" si="134" ref="F406:N406">SUM(F407:F408)</f>
        <v>0</v>
      </c>
      <c r="G406" s="53">
        <f t="shared" si="134"/>
        <v>17520</v>
      </c>
      <c r="H406" s="53">
        <f t="shared" si="134"/>
        <v>0</v>
      </c>
      <c r="I406" s="53">
        <f t="shared" si="134"/>
        <v>17520</v>
      </c>
      <c r="J406" s="53">
        <f t="shared" si="134"/>
        <v>0</v>
      </c>
      <c r="K406" s="53">
        <f t="shared" si="134"/>
        <v>17520</v>
      </c>
      <c r="L406" s="93">
        <f t="shared" si="134"/>
        <v>0</v>
      </c>
      <c r="M406" s="53">
        <f>SUM(M407:M408)</f>
        <v>17520</v>
      </c>
      <c r="N406" s="53">
        <f t="shared" si="134"/>
        <v>0</v>
      </c>
      <c r="O406" s="53">
        <f>SUM(O407:O408)</f>
        <v>17520</v>
      </c>
    </row>
    <row r="407" spans="1:15" ht="15" hidden="1">
      <c r="A407" s="50"/>
      <c r="B407" s="50"/>
      <c r="C407" s="50">
        <v>4110</v>
      </c>
      <c r="D407" s="43" t="s">
        <v>152</v>
      </c>
      <c r="E407" s="53">
        <v>2450</v>
      </c>
      <c r="F407" s="26"/>
      <c r="G407" s="26">
        <f>E407+F407</f>
        <v>2450</v>
      </c>
      <c r="H407" s="76"/>
      <c r="I407" s="76">
        <f>G407+H407</f>
        <v>2450</v>
      </c>
      <c r="J407" s="76"/>
      <c r="K407" s="76">
        <f>I407+J407</f>
        <v>2450</v>
      </c>
      <c r="L407" s="76"/>
      <c r="M407" s="26">
        <f>K407+L407</f>
        <v>2450</v>
      </c>
      <c r="N407" s="26"/>
      <c r="O407" s="26">
        <f>M407+N407</f>
        <v>2450</v>
      </c>
    </row>
    <row r="408" spans="1:15" ht="15" hidden="1">
      <c r="A408" s="50"/>
      <c r="B408" s="50"/>
      <c r="C408" s="50">
        <v>4170</v>
      </c>
      <c r="D408" s="43" t="s">
        <v>159</v>
      </c>
      <c r="E408" s="53">
        <v>15070</v>
      </c>
      <c r="F408" s="26"/>
      <c r="G408" s="26">
        <f>E408+F408</f>
        <v>15070</v>
      </c>
      <c r="H408" s="76"/>
      <c r="I408" s="76">
        <f>G408+H408</f>
        <v>15070</v>
      </c>
      <c r="J408" s="76"/>
      <c r="K408" s="76">
        <f>I408+J408</f>
        <v>15070</v>
      </c>
      <c r="L408" s="76"/>
      <c r="M408" s="26">
        <f>K408+L408</f>
        <v>15070</v>
      </c>
      <c r="N408" s="26"/>
      <c r="O408" s="26">
        <f>M408+N408</f>
        <v>15070</v>
      </c>
    </row>
    <row r="409" spans="1:15" ht="15" hidden="1">
      <c r="A409" s="50"/>
      <c r="B409" s="50">
        <v>85295</v>
      </c>
      <c r="C409" s="50"/>
      <c r="D409" s="43" t="s">
        <v>15</v>
      </c>
      <c r="E409" s="53">
        <f>SUM(E410:E411)</f>
        <v>38580</v>
      </c>
      <c r="F409" s="53">
        <f aca="true" t="shared" si="135" ref="F409:N409">SUM(F410:F411)</f>
        <v>0</v>
      </c>
      <c r="G409" s="53">
        <f t="shared" si="135"/>
        <v>38580</v>
      </c>
      <c r="H409" s="53">
        <f t="shared" si="135"/>
        <v>4888</v>
      </c>
      <c r="I409" s="53">
        <f t="shared" si="135"/>
        <v>43468</v>
      </c>
      <c r="J409" s="53">
        <f t="shared" si="135"/>
        <v>0</v>
      </c>
      <c r="K409" s="53">
        <f t="shared" si="135"/>
        <v>43468</v>
      </c>
      <c r="L409" s="93">
        <f t="shared" si="135"/>
        <v>0</v>
      </c>
      <c r="M409" s="53">
        <f>SUM(M410:M411)</f>
        <v>43468</v>
      </c>
      <c r="N409" s="53">
        <f t="shared" si="135"/>
        <v>0</v>
      </c>
      <c r="O409" s="53">
        <f>SUM(O410:O411)</f>
        <v>43468</v>
      </c>
    </row>
    <row r="410" spans="1:15" ht="15" hidden="1">
      <c r="A410" s="50"/>
      <c r="B410" s="50"/>
      <c r="C410" s="50">
        <v>3110</v>
      </c>
      <c r="D410" s="43" t="s">
        <v>197</v>
      </c>
      <c r="E410" s="53">
        <v>32896</v>
      </c>
      <c r="F410" s="26"/>
      <c r="G410" s="26">
        <f>E410+F410</f>
        <v>32896</v>
      </c>
      <c r="H410" s="76">
        <v>4888</v>
      </c>
      <c r="I410" s="76">
        <f>G410+H410</f>
        <v>37784</v>
      </c>
      <c r="J410" s="76"/>
      <c r="K410" s="76">
        <f>I410+J410</f>
        <v>37784</v>
      </c>
      <c r="L410" s="76"/>
      <c r="M410" s="26">
        <f>K410+L410</f>
        <v>37784</v>
      </c>
      <c r="N410" s="26"/>
      <c r="O410" s="26">
        <f>M410+N410</f>
        <v>37784</v>
      </c>
    </row>
    <row r="411" spans="1:15" ht="15" hidden="1">
      <c r="A411" s="50"/>
      <c r="B411" s="50"/>
      <c r="C411" s="50">
        <v>4300</v>
      </c>
      <c r="D411" s="43" t="s">
        <v>139</v>
      </c>
      <c r="E411" s="53">
        <v>5684</v>
      </c>
      <c r="F411" s="26"/>
      <c r="G411" s="26">
        <f>E411+F411</f>
        <v>5684</v>
      </c>
      <c r="H411" s="76"/>
      <c r="I411" s="76">
        <f>G411+H411</f>
        <v>5684</v>
      </c>
      <c r="J411" s="76"/>
      <c r="K411" s="76">
        <f>I411+J411</f>
        <v>5684</v>
      </c>
      <c r="L411" s="76"/>
      <c r="M411" s="26">
        <f>K411+L411</f>
        <v>5684</v>
      </c>
      <c r="N411" s="26"/>
      <c r="O411" s="26">
        <f>M411+N411</f>
        <v>5684</v>
      </c>
    </row>
    <row r="412" spans="1:15" ht="18.75" customHeight="1">
      <c r="A412" s="48">
        <v>854</v>
      </c>
      <c r="B412" s="48"/>
      <c r="C412" s="48"/>
      <c r="D412" s="44" t="s">
        <v>116</v>
      </c>
      <c r="E412" s="57">
        <f>E413+E425+E427+E429</f>
        <v>328892</v>
      </c>
      <c r="F412" s="57">
        <f aca="true" t="shared" si="136" ref="F412:N412">F413+F425+F427+F429</f>
        <v>57005</v>
      </c>
      <c r="G412" s="57">
        <f t="shared" si="136"/>
        <v>385897</v>
      </c>
      <c r="H412" s="57">
        <f t="shared" si="136"/>
        <v>15021</v>
      </c>
      <c r="I412" s="57">
        <f t="shared" si="136"/>
        <v>400918</v>
      </c>
      <c r="J412" s="57">
        <f t="shared" si="136"/>
        <v>0</v>
      </c>
      <c r="K412" s="57">
        <f t="shared" si="136"/>
        <v>400918</v>
      </c>
      <c r="L412" s="92">
        <f t="shared" si="136"/>
        <v>0</v>
      </c>
      <c r="M412" s="57">
        <f>M413+M425+M427+M429</f>
        <v>400918</v>
      </c>
      <c r="N412" s="57">
        <f t="shared" si="136"/>
        <v>0</v>
      </c>
      <c r="O412" s="57">
        <f>O413+O425+O427+O429</f>
        <v>400918</v>
      </c>
    </row>
    <row r="413" spans="1:15" ht="15">
      <c r="A413" s="50"/>
      <c r="B413" s="50">
        <v>85401</v>
      </c>
      <c r="C413" s="50"/>
      <c r="D413" s="43" t="s">
        <v>198</v>
      </c>
      <c r="E413" s="53">
        <f>SUM(E414:E424)</f>
        <v>222222</v>
      </c>
      <c r="F413" s="26"/>
      <c r="G413" s="26">
        <f>SUM(G414:G424)</f>
        <v>222222</v>
      </c>
      <c r="H413" s="26">
        <f aca="true" t="shared" si="137" ref="H413:N413">SUM(H414:H424)</f>
        <v>0</v>
      </c>
      <c r="I413" s="26">
        <f t="shared" si="137"/>
        <v>222222</v>
      </c>
      <c r="J413" s="26">
        <f t="shared" si="137"/>
        <v>0</v>
      </c>
      <c r="K413" s="26">
        <f t="shared" si="137"/>
        <v>222222</v>
      </c>
      <c r="L413" s="99">
        <f t="shared" si="137"/>
        <v>0</v>
      </c>
      <c r="M413" s="26">
        <f>SUM(M414:M424)</f>
        <v>222222</v>
      </c>
      <c r="N413" s="26">
        <f t="shared" si="137"/>
        <v>0</v>
      </c>
      <c r="O413" s="26">
        <f>SUM(O414:O424)</f>
        <v>222222</v>
      </c>
    </row>
    <row r="414" spans="1:15" ht="30">
      <c r="A414" s="50"/>
      <c r="B414" s="50"/>
      <c r="C414" s="50">
        <v>3020</v>
      </c>
      <c r="D414" s="43" t="s">
        <v>158</v>
      </c>
      <c r="E414" s="53">
        <v>5556</v>
      </c>
      <c r="F414" s="26"/>
      <c r="G414" s="26">
        <f aca="true" t="shared" si="138" ref="G414:G426">E414+F414</f>
        <v>5556</v>
      </c>
      <c r="H414" s="76"/>
      <c r="I414" s="76">
        <f>G414+H414</f>
        <v>5556</v>
      </c>
      <c r="J414" s="76"/>
      <c r="K414" s="76">
        <f>I414+J414</f>
        <v>5556</v>
      </c>
      <c r="L414" s="76"/>
      <c r="M414" s="26">
        <f>K414+L414</f>
        <v>5556</v>
      </c>
      <c r="N414" s="26">
        <v>-200</v>
      </c>
      <c r="O414" s="26">
        <f>M414+N414</f>
        <v>5356</v>
      </c>
    </row>
    <row r="415" spans="1:15" ht="30" hidden="1">
      <c r="A415" s="50"/>
      <c r="B415" s="50"/>
      <c r="C415" s="50">
        <v>4010</v>
      </c>
      <c r="D415" s="43" t="s">
        <v>150</v>
      </c>
      <c r="E415" s="53">
        <v>152974</v>
      </c>
      <c r="F415" s="26"/>
      <c r="G415" s="26">
        <f t="shared" si="138"/>
        <v>152974</v>
      </c>
      <c r="H415" s="76"/>
      <c r="I415" s="76">
        <f aca="true" t="shared" si="139" ref="I415:I424">G415+H415</f>
        <v>152974</v>
      </c>
      <c r="J415" s="76"/>
      <c r="K415" s="76">
        <f aca="true" t="shared" si="140" ref="K415:O424">I415+J415</f>
        <v>152974</v>
      </c>
      <c r="L415" s="76"/>
      <c r="M415" s="26">
        <f t="shared" si="140"/>
        <v>152974</v>
      </c>
      <c r="N415" s="26"/>
      <c r="O415" s="26">
        <f t="shared" si="140"/>
        <v>152974</v>
      </c>
    </row>
    <row r="416" spans="1:15" ht="15" hidden="1">
      <c r="A416" s="50"/>
      <c r="B416" s="50"/>
      <c r="C416" s="50">
        <v>4040</v>
      </c>
      <c r="D416" s="43" t="s">
        <v>151</v>
      </c>
      <c r="E416" s="53">
        <v>11959</v>
      </c>
      <c r="F416" s="26"/>
      <c r="G416" s="26">
        <f t="shared" si="138"/>
        <v>11959</v>
      </c>
      <c r="H416" s="76"/>
      <c r="I416" s="76">
        <f t="shared" si="139"/>
        <v>11959</v>
      </c>
      <c r="J416" s="76"/>
      <c r="K416" s="76">
        <f t="shared" si="140"/>
        <v>11959</v>
      </c>
      <c r="L416" s="76"/>
      <c r="M416" s="26">
        <f t="shared" si="140"/>
        <v>11959</v>
      </c>
      <c r="N416" s="26"/>
      <c r="O416" s="26">
        <f t="shared" si="140"/>
        <v>11959</v>
      </c>
    </row>
    <row r="417" spans="1:15" ht="15" hidden="1">
      <c r="A417" s="50"/>
      <c r="B417" s="50"/>
      <c r="C417" s="50">
        <v>4110</v>
      </c>
      <c r="D417" s="43" t="s">
        <v>152</v>
      </c>
      <c r="E417" s="53">
        <v>30667</v>
      </c>
      <c r="F417" s="26"/>
      <c r="G417" s="26">
        <f t="shared" si="138"/>
        <v>30667</v>
      </c>
      <c r="H417" s="76"/>
      <c r="I417" s="76">
        <f t="shared" si="139"/>
        <v>30667</v>
      </c>
      <c r="J417" s="76"/>
      <c r="K417" s="76">
        <f t="shared" si="140"/>
        <v>30667</v>
      </c>
      <c r="L417" s="76"/>
      <c r="M417" s="26">
        <f t="shared" si="140"/>
        <v>30667</v>
      </c>
      <c r="N417" s="26"/>
      <c r="O417" s="26">
        <f t="shared" si="140"/>
        <v>30667</v>
      </c>
    </row>
    <row r="418" spans="1:15" ht="15" hidden="1">
      <c r="A418" s="50"/>
      <c r="B418" s="50"/>
      <c r="C418" s="50">
        <v>4120</v>
      </c>
      <c r="D418" s="43" t="s">
        <v>153</v>
      </c>
      <c r="E418" s="53">
        <v>4175</v>
      </c>
      <c r="F418" s="26"/>
      <c r="G418" s="26">
        <f t="shared" si="138"/>
        <v>4175</v>
      </c>
      <c r="H418" s="76"/>
      <c r="I418" s="76">
        <f t="shared" si="139"/>
        <v>4175</v>
      </c>
      <c r="J418" s="76"/>
      <c r="K418" s="76">
        <f t="shared" si="140"/>
        <v>4175</v>
      </c>
      <c r="L418" s="76"/>
      <c r="M418" s="26">
        <f t="shared" si="140"/>
        <v>4175</v>
      </c>
      <c r="N418" s="26"/>
      <c r="O418" s="26">
        <f t="shared" si="140"/>
        <v>4175</v>
      </c>
    </row>
    <row r="419" spans="1:15" ht="45" hidden="1">
      <c r="A419" s="50"/>
      <c r="B419" s="50"/>
      <c r="C419" s="50">
        <v>4140</v>
      </c>
      <c r="D419" s="43" t="s">
        <v>180</v>
      </c>
      <c r="E419" s="53">
        <v>852</v>
      </c>
      <c r="F419" s="26"/>
      <c r="G419" s="26">
        <f t="shared" si="138"/>
        <v>852</v>
      </c>
      <c r="H419" s="76"/>
      <c r="I419" s="76">
        <f t="shared" si="139"/>
        <v>852</v>
      </c>
      <c r="J419" s="76"/>
      <c r="K419" s="76">
        <f t="shared" si="140"/>
        <v>852</v>
      </c>
      <c r="L419" s="76"/>
      <c r="M419" s="26">
        <f t="shared" si="140"/>
        <v>852</v>
      </c>
      <c r="N419" s="26"/>
      <c r="O419" s="26">
        <f t="shared" si="140"/>
        <v>852</v>
      </c>
    </row>
    <row r="420" spans="1:15" ht="15" hidden="1">
      <c r="A420" s="50"/>
      <c r="B420" s="50"/>
      <c r="C420" s="50">
        <v>4210</v>
      </c>
      <c r="D420" s="43" t="s">
        <v>137</v>
      </c>
      <c r="E420" s="53">
        <v>4420</v>
      </c>
      <c r="F420" s="26"/>
      <c r="G420" s="26">
        <f t="shared" si="138"/>
        <v>4420</v>
      </c>
      <c r="H420" s="76"/>
      <c r="I420" s="76">
        <f t="shared" si="139"/>
        <v>4420</v>
      </c>
      <c r="J420" s="76"/>
      <c r="K420" s="76">
        <f t="shared" si="140"/>
        <v>4420</v>
      </c>
      <c r="L420" s="76">
        <v>-300</v>
      </c>
      <c r="M420" s="26">
        <f t="shared" si="140"/>
        <v>4120</v>
      </c>
      <c r="N420" s="26"/>
      <c r="O420" s="26">
        <f t="shared" si="140"/>
        <v>4120</v>
      </c>
    </row>
    <row r="421" spans="1:15" ht="15" hidden="1">
      <c r="A421" s="50"/>
      <c r="B421" s="50"/>
      <c r="C421" s="50">
        <v>4260</v>
      </c>
      <c r="D421" s="43" t="s">
        <v>160</v>
      </c>
      <c r="E421" s="53">
        <v>1451</v>
      </c>
      <c r="F421" s="26"/>
      <c r="G421" s="26">
        <f t="shared" si="138"/>
        <v>1451</v>
      </c>
      <c r="H421" s="76"/>
      <c r="I421" s="76">
        <f t="shared" si="139"/>
        <v>1451</v>
      </c>
      <c r="J421" s="76"/>
      <c r="K421" s="76">
        <f t="shared" si="140"/>
        <v>1451</v>
      </c>
      <c r="L421" s="76">
        <v>300</v>
      </c>
      <c r="M421" s="26">
        <f t="shared" si="140"/>
        <v>1751</v>
      </c>
      <c r="N421" s="26"/>
      <c r="O421" s="26">
        <f t="shared" si="140"/>
        <v>1751</v>
      </c>
    </row>
    <row r="422" spans="1:15" ht="15" hidden="1">
      <c r="A422" s="50"/>
      <c r="B422" s="50"/>
      <c r="C422" s="50">
        <v>4300</v>
      </c>
      <c r="D422" s="43" t="s">
        <v>139</v>
      </c>
      <c r="E422" s="53">
        <v>1280</v>
      </c>
      <c r="F422" s="26"/>
      <c r="G422" s="26">
        <f t="shared" si="138"/>
        <v>1280</v>
      </c>
      <c r="H422" s="76"/>
      <c r="I422" s="76">
        <f t="shared" si="139"/>
        <v>1280</v>
      </c>
      <c r="J422" s="76"/>
      <c r="K422" s="76">
        <f t="shared" si="140"/>
        <v>1280</v>
      </c>
      <c r="L422" s="76"/>
      <c r="M422" s="26">
        <f t="shared" si="140"/>
        <v>1280</v>
      </c>
      <c r="N422" s="26"/>
      <c r="O422" s="26">
        <f t="shared" si="140"/>
        <v>1280</v>
      </c>
    </row>
    <row r="423" spans="1:15" ht="15">
      <c r="A423" s="50"/>
      <c r="B423" s="50"/>
      <c r="C423" s="50">
        <v>4410</v>
      </c>
      <c r="D423" s="43" t="s">
        <v>154</v>
      </c>
      <c r="E423" s="53">
        <v>1916</v>
      </c>
      <c r="F423" s="26"/>
      <c r="G423" s="26">
        <f t="shared" si="138"/>
        <v>1916</v>
      </c>
      <c r="H423" s="76"/>
      <c r="I423" s="76">
        <f t="shared" si="139"/>
        <v>1916</v>
      </c>
      <c r="J423" s="76"/>
      <c r="K423" s="76">
        <f t="shared" si="140"/>
        <v>1916</v>
      </c>
      <c r="L423" s="76"/>
      <c r="M423" s="26">
        <f t="shared" si="140"/>
        <v>1916</v>
      </c>
      <c r="N423" s="26">
        <v>200</v>
      </c>
      <c r="O423" s="26">
        <f t="shared" si="140"/>
        <v>2116</v>
      </c>
    </row>
    <row r="424" spans="1:15" ht="30" hidden="1">
      <c r="A424" s="50"/>
      <c r="B424" s="50"/>
      <c r="C424" s="50">
        <v>4440</v>
      </c>
      <c r="D424" s="43" t="s">
        <v>155</v>
      </c>
      <c r="E424" s="53">
        <v>6972</v>
      </c>
      <c r="F424" s="26"/>
      <c r="G424" s="26">
        <f t="shared" si="138"/>
        <v>6972</v>
      </c>
      <c r="H424" s="76"/>
      <c r="I424" s="76">
        <f t="shared" si="139"/>
        <v>6972</v>
      </c>
      <c r="J424" s="76"/>
      <c r="K424" s="76">
        <f t="shared" si="140"/>
        <v>6972</v>
      </c>
      <c r="L424" s="76"/>
      <c r="M424" s="26">
        <f t="shared" si="140"/>
        <v>6972</v>
      </c>
      <c r="N424" s="26"/>
      <c r="O424" s="26">
        <f t="shared" si="140"/>
        <v>6972</v>
      </c>
    </row>
    <row r="425" spans="1:15" ht="15" hidden="1">
      <c r="A425" s="50"/>
      <c r="B425" s="50">
        <v>85415</v>
      </c>
      <c r="C425" s="50"/>
      <c r="D425" s="43" t="s">
        <v>117</v>
      </c>
      <c r="E425" s="53">
        <f>E426</f>
        <v>0</v>
      </c>
      <c r="F425" s="26">
        <f>F426</f>
        <v>5005</v>
      </c>
      <c r="G425" s="26">
        <f t="shared" si="138"/>
        <v>5005</v>
      </c>
      <c r="H425" s="26">
        <f aca="true" t="shared" si="141" ref="H425:O425">H426</f>
        <v>15021</v>
      </c>
      <c r="I425" s="26">
        <f t="shared" si="141"/>
        <v>20026</v>
      </c>
      <c r="J425" s="26">
        <f t="shared" si="141"/>
        <v>0</v>
      </c>
      <c r="K425" s="26">
        <f t="shared" si="141"/>
        <v>20026</v>
      </c>
      <c r="L425" s="99">
        <f t="shared" si="141"/>
        <v>0</v>
      </c>
      <c r="M425" s="26">
        <f t="shared" si="141"/>
        <v>20026</v>
      </c>
      <c r="N425" s="26">
        <f t="shared" si="141"/>
        <v>0</v>
      </c>
      <c r="O425" s="26">
        <f t="shared" si="141"/>
        <v>20026</v>
      </c>
    </row>
    <row r="426" spans="1:15" ht="15" hidden="1">
      <c r="A426" s="50"/>
      <c r="B426" s="50"/>
      <c r="C426" s="50">
        <v>3240</v>
      </c>
      <c r="D426" s="43" t="s">
        <v>178</v>
      </c>
      <c r="E426" s="53"/>
      <c r="F426" s="26">
        <v>5005</v>
      </c>
      <c r="G426" s="26">
        <f t="shared" si="138"/>
        <v>5005</v>
      </c>
      <c r="H426" s="76">
        <v>15021</v>
      </c>
      <c r="I426" s="76">
        <f>G426+H426</f>
        <v>20026</v>
      </c>
      <c r="J426" s="76"/>
      <c r="K426" s="76">
        <f>I426+J426</f>
        <v>20026</v>
      </c>
      <c r="L426" s="76"/>
      <c r="M426" s="26">
        <f>K426+L426</f>
        <v>20026</v>
      </c>
      <c r="N426" s="26"/>
      <c r="O426" s="26">
        <f>M426+N426</f>
        <v>20026</v>
      </c>
    </row>
    <row r="427" spans="1:15" ht="30" hidden="1">
      <c r="A427" s="50"/>
      <c r="B427" s="50">
        <v>85446</v>
      </c>
      <c r="C427" s="50"/>
      <c r="D427" s="43" t="s">
        <v>187</v>
      </c>
      <c r="E427" s="53">
        <f>E428</f>
        <v>670</v>
      </c>
      <c r="F427" s="53">
        <f aca="true" t="shared" si="142" ref="F427:O427">F428</f>
        <v>0</v>
      </c>
      <c r="G427" s="53">
        <f t="shared" si="142"/>
        <v>670</v>
      </c>
      <c r="H427" s="53">
        <f t="shared" si="142"/>
        <v>0</v>
      </c>
      <c r="I427" s="53">
        <f t="shared" si="142"/>
        <v>670</v>
      </c>
      <c r="J427" s="53">
        <f t="shared" si="142"/>
        <v>0</v>
      </c>
      <c r="K427" s="53">
        <f t="shared" si="142"/>
        <v>670</v>
      </c>
      <c r="L427" s="93">
        <f t="shared" si="142"/>
        <v>0</v>
      </c>
      <c r="M427" s="53">
        <f t="shared" si="142"/>
        <v>670</v>
      </c>
      <c r="N427" s="53">
        <f t="shared" si="142"/>
        <v>0</v>
      </c>
      <c r="O427" s="53">
        <f t="shared" si="142"/>
        <v>670</v>
      </c>
    </row>
    <row r="428" spans="1:15" ht="15" hidden="1">
      <c r="A428" s="50"/>
      <c r="B428" s="50"/>
      <c r="C428" s="50">
        <v>4300</v>
      </c>
      <c r="D428" s="43" t="s">
        <v>139</v>
      </c>
      <c r="E428" s="53">
        <v>670</v>
      </c>
      <c r="F428" s="26"/>
      <c r="G428" s="26">
        <f>E428+F428</f>
        <v>670</v>
      </c>
      <c r="H428" s="76"/>
      <c r="I428" s="76">
        <f>G428+H428</f>
        <v>670</v>
      </c>
      <c r="J428" s="76"/>
      <c r="K428" s="76">
        <f>I428+J428</f>
        <v>670</v>
      </c>
      <c r="L428" s="76"/>
      <c r="M428" s="26">
        <f>K428+L428</f>
        <v>670</v>
      </c>
      <c r="N428" s="26"/>
      <c r="O428" s="26">
        <f>M428+N428</f>
        <v>670</v>
      </c>
    </row>
    <row r="429" spans="1:15" ht="15" hidden="1">
      <c r="A429" s="50"/>
      <c r="B429" s="50">
        <v>85495</v>
      </c>
      <c r="C429" s="50"/>
      <c r="D429" s="43" t="s">
        <v>15</v>
      </c>
      <c r="E429" s="53">
        <f>SUM(E430:E433)</f>
        <v>106000</v>
      </c>
      <c r="F429" s="53">
        <f aca="true" t="shared" si="143" ref="F429:N429">SUM(F430:F433)</f>
        <v>52000</v>
      </c>
      <c r="G429" s="53">
        <f t="shared" si="143"/>
        <v>158000</v>
      </c>
      <c r="H429" s="53">
        <f t="shared" si="143"/>
        <v>0</v>
      </c>
      <c r="I429" s="53">
        <f t="shared" si="143"/>
        <v>158000</v>
      </c>
      <c r="J429" s="53">
        <f t="shared" si="143"/>
        <v>0</v>
      </c>
      <c r="K429" s="53">
        <f t="shared" si="143"/>
        <v>158000</v>
      </c>
      <c r="L429" s="93">
        <f t="shared" si="143"/>
        <v>0</v>
      </c>
      <c r="M429" s="53">
        <f>SUM(M430:M433)</f>
        <v>158000</v>
      </c>
      <c r="N429" s="53">
        <f t="shared" si="143"/>
        <v>0</v>
      </c>
      <c r="O429" s="53">
        <f>SUM(O430:O433)</f>
        <v>158000</v>
      </c>
    </row>
    <row r="430" spans="1:15" ht="15" hidden="1">
      <c r="A430" s="50"/>
      <c r="B430" s="50"/>
      <c r="C430" s="50">
        <v>4170</v>
      </c>
      <c r="D430" s="43" t="s">
        <v>159</v>
      </c>
      <c r="E430" s="53">
        <v>0</v>
      </c>
      <c r="F430" s="26"/>
      <c r="G430" s="26">
        <f>E430+F430</f>
        <v>0</v>
      </c>
      <c r="H430" s="76"/>
      <c r="I430" s="76"/>
      <c r="J430" s="76"/>
      <c r="K430" s="76"/>
      <c r="L430" s="76"/>
      <c r="M430" s="26"/>
      <c r="N430" s="26"/>
      <c r="O430" s="26"/>
    </row>
    <row r="431" spans="1:15" ht="15" hidden="1">
      <c r="A431" s="50"/>
      <c r="B431" s="50"/>
      <c r="C431" s="50">
        <v>4210</v>
      </c>
      <c r="D431" s="43" t="s">
        <v>137</v>
      </c>
      <c r="E431" s="53">
        <v>0</v>
      </c>
      <c r="F431" s="26"/>
      <c r="G431" s="26">
        <f>E431+F431</f>
        <v>0</v>
      </c>
      <c r="H431" s="76"/>
      <c r="I431" s="76"/>
      <c r="J431" s="76"/>
      <c r="K431" s="76"/>
      <c r="L431" s="76"/>
      <c r="M431" s="26"/>
      <c r="N431" s="26"/>
      <c r="O431" s="26"/>
    </row>
    <row r="432" spans="1:15" ht="15" hidden="1">
      <c r="A432" s="50"/>
      <c r="B432" s="50"/>
      <c r="C432" s="50">
        <v>4300</v>
      </c>
      <c r="D432" s="43" t="s">
        <v>139</v>
      </c>
      <c r="E432" s="53">
        <v>0</v>
      </c>
      <c r="F432" s="26"/>
      <c r="G432" s="26">
        <f>E432+F432</f>
        <v>0</v>
      </c>
      <c r="H432" s="76"/>
      <c r="I432" s="76"/>
      <c r="J432" s="76"/>
      <c r="K432" s="76"/>
      <c r="L432" s="76"/>
      <c r="M432" s="26"/>
      <c r="N432" s="26"/>
      <c r="O432" s="26"/>
    </row>
    <row r="433" spans="1:15" ht="15" hidden="1">
      <c r="A433" s="50"/>
      <c r="B433" s="50"/>
      <c r="C433" s="50">
        <v>4220</v>
      </c>
      <c r="D433" s="43" t="s">
        <v>184</v>
      </c>
      <c r="E433" s="53">
        <v>106000</v>
      </c>
      <c r="F433" s="26">
        <v>52000</v>
      </c>
      <c r="G433" s="26">
        <f>E433+F433</f>
        <v>158000</v>
      </c>
      <c r="H433" s="76"/>
      <c r="I433" s="76">
        <f>G433+H433</f>
        <v>158000</v>
      </c>
      <c r="J433" s="76"/>
      <c r="K433" s="76">
        <f>I433+J433</f>
        <v>158000</v>
      </c>
      <c r="L433" s="76"/>
      <c r="M433" s="26">
        <f>K433+L433</f>
        <v>158000</v>
      </c>
      <c r="N433" s="26"/>
      <c r="O433" s="26">
        <f>M433+N433</f>
        <v>158000</v>
      </c>
    </row>
    <row r="434" spans="1:15" ht="28.5">
      <c r="A434" s="48">
        <v>900</v>
      </c>
      <c r="B434" s="48"/>
      <c r="C434" s="48"/>
      <c r="D434" s="44" t="s">
        <v>118</v>
      </c>
      <c r="E434" s="57">
        <f>E435+E438+E441+E444+E446+E450+E453</f>
        <v>1125108</v>
      </c>
      <c r="F434" s="57">
        <f aca="true" t="shared" si="144" ref="F434:N434">F435+F438+F441+F444+F446+F450+F453</f>
        <v>53440</v>
      </c>
      <c r="G434" s="57">
        <f t="shared" si="144"/>
        <v>1178548</v>
      </c>
      <c r="H434" s="57">
        <f t="shared" si="144"/>
        <v>12566</v>
      </c>
      <c r="I434" s="57">
        <f t="shared" si="144"/>
        <v>1191114</v>
      </c>
      <c r="J434" s="57">
        <f t="shared" si="144"/>
        <v>380000</v>
      </c>
      <c r="K434" s="57">
        <f t="shared" si="144"/>
        <v>1571114</v>
      </c>
      <c r="L434" s="92">
        <f t="shared" si="144"/>
        <v>0</v>
      </c>
      <c r="M434" s="80">
        <f>M435+M438+M441+M444+M446+M450+M453</f>
        <v>1571114</v>
      </c>
      <c r="N434" s="80">
        <f t="shared" si="144"/>
        <v>29071</v>
      </c>
      <c r="O434" s="80">
        <f>O435+O438+O441+O444+O446+O450+O453</f>
        <v>1600185</v>
      </c>
    </row>
    <row r="435" spans="1:15" ht="30" hidden="1">
      <c r="A435" s="50"/>
      <c r="B435" s="50">
        <v>90001</v>
      </c>
      <c r="C435" s="50"/>
      <c r="D435" s="43" t="s">
        <v>199</v>
      </c>
      <c r="E435" s="53">
        <f>SUM(E436:E437)</f>
        <v>10120</v>
      </c>
      <c r="F435" s="53">
        <f aca="true" t="shared" si="145" ref="F435:N435">SUM(F436:F437)</f>
        <v>0</v>
      </c>
      <c r="G435" s="53">
        <f t="shared" si="145"/>
        <v>10120</v>
      </c>
      <c r="H435" s="53">
        <f t="shared" si="145"/>
        <v>-6120</v>
      </c>
      <c r="I435" s="53">
        <f t="shared" si="145"/>
        <v>4000</v>
      </c>
      <c r="J435" s="53">
        <f t="shared" si="145"/>
        <v>0</v>
      </c>
      <c r="K435" s="53">
        <f t="shared" si="145"/>
        <v>4000</v>
      </c>
      <c r="L435" s="93">
        <f t="shared" si="145"/>
        <v>0</v>
      </c>
      <c r="M435" s="30">
        <f>SUM(M436:M437)</f>
        <v>4000</v>
      </c>
      <c r="N435" s="30">
        <f t="shared" si="145"/>
        <v>0</v>
      </c>
      <c r="O435" s="30">
        <f>SUM(O436:O437)</f>
        <v>4000</v>
      </c>
    </row>
    <row r="436" spans="1:15" ht="15" hidden="1">
      <c r="A436" s="50"/>
      <c r="B436" s="50"/>
      <c r="C436" s="50">
        <v>4300</v>
      </c>
      <c r="D436" s="43" t="s">
        <v>139</v>
      </c>
      <c r="E436" s="53">
        <v>5060</v>
      </c>
      <c r="F436" s="26"/>
      <c r="G436" s="26">
        <f>E436+F436</f>
        <v>5060</v>
      </c>
      <c r="H436" s="76">
        <v>-1060</v>
      </c>
      <c r="I436" s="76">
        <f>G436+H436</f>
        <v>4000</v>
      </c>
      <c r="J436" s="76"/>
      <c r="K436" s="76">
        <f>I436+J436</f>
        <v>4000</v>
      </c>
      <c r="L436" s="76"/>
      <c r="M436" s="30">
        <f>K436+L436</f>
        <v>4000</v>
      </c>
      <c r="N436" s="30"/>
      <c r="O436" s="30">
        <f>M436+N436</f>
        <v>4000</v>
      </c>
    </row>
    <row r="437" spans="1:15" ht="15" hidden="1">
      <c r="A437" s="50"/>
      <c r="B437" s="50"/>
      <c r="C437" s="50">
        <v>4430</v>
      </c>
      <c r="D437" s="43" t="s">
        <v>145</v>
      </c>
      <c r="E437" s="53">
        <v>5060</v>
      </c>
      <c r="F437" s="26"/>
      <c r="G437" s="26">
        <f>E437+F437</f>
        <v>5060</v>
      </c>
      <c r="H437" s="76">
        <v>-5060</v>
      </c>
      <c r="I437" s="76">
        <f>G437+H437</f>
        <v>0</v>
      </c>
      <c r="J437" s="76"/>
      <c r="K437" s="76">
        <f>I437+J437</f>
        <v>0</v>
      </c>
      <c r="L437" s="76"/>
      <c r="M437" s="30">
        <f>K437+L437</f>
        <v>0</v>
      </c>
      <c r="N437" s="30"/>
      <c r="O437" s="30">
        <f>M437+N437</f>
        <v>0</v>
      </c>
    </row>
    <row r="438" spans="1:15" ht="15" hidden="1">
      <c r="A438" s="50"/>
      <c r="B438" s="50">
        <v>90003</v>
      </c>
      <c r="C438" s="50"/>
      <c r="D438" s="43" t="s">
        <v>200</v>
      </c>
      <c r="E438" s="53">
        <f>SUM(E439:E440)</f>
        <v>17150</v>
      </c>
      <c r="F438" s="53">
        <f aca="true" t="shared" si="146" ref="F438:N438">SUM(F439:F440)</f>
        <v>0</v>
      </c>
      <c r="G438" s="53">
        <f t="shared" si="146"/>
        <v>17150</v>
      </c>
      <c r="H438" s="53">
        <f t="shared" si="146"/>
        <v>6120</v>
      </c>
      <c r="I438" s="53">
        <f t="shared" si="146"/>
        <v>23270</v>
      </c>
      <c r="J438" s="53">
        <f t="shared" si="146"/>
        <v>10000</v>
      </c>
      <c r="K438" s="53">
        <f t="shared" si="146"/>
        <v>33270</v>
      </c>
      <c r="L438" s="93">
        <f t="shared" si="146"/>
        <v>0</v>
      </c>
      <c r="M438" s="30">
        <f>SUM(M439:M440)</f>
        <v>33270</v>
      </c>
      <c r="N438" s="30">
        <f t="shared" si="146"/>
        <v>0</v>
      </c>
      <c r="O438" s="30">
        <f>SUM(O439:O440)</f>
        <v>33270</v>
      </c>
    </row>
    <row r="439" spans="1:15" ht="15" hidden="1">
      <c r="A439" s="50"/>
      <c r="B439" s="50"/>
      <c r="C439" s="50">
        <v>4210</v>
      </c>
      <c r="D439" s="43" t="s">
        <v>137</v>
      </c>
      <c r="E439" s="53">
        <v>3150</v>
      </c>
      <c r="F439" s="26"/>
      <c r="G439" s="26">
        <f>E439+F439</f>
        <v>3150</v>
      </c>
      <c r="H439" s="76"/>
      <c r="I439" s="76">
        <f>G439+H439</f>
        <v>3150</v>
      </c>
      <c r="J439" s="76">
        <v>10000</v>
      </c>
      <c r="K439" s="76">
        <f>I439+J439</f>
        <v>13150</v>
      </c>
      <c r="L439" s="76"/>
      <c r="M439" s="30">
        <f>K439+L439</f>
        <v>13150</v>
      </c>
      <c r="N439" s="30"/>
      <c r="O439" s="30">
        <f>M439+N439</f>
        <v>13150</v>
      </c>
    </row>
    <row r="440" spans="1:15" ht="15" hidden="1">
      <c r="A440" s="50"/>
      <c r="B440" s="50"/>
      <c r="C440" s="50">
        <v>4300</v>
      </c>
      <c r="D440" s="43" t="s">
        <v>139</v>
      </c>
      <c r="E440" s="53">
        <v>14000</v>
      </c>
      <c r="F440" s="26"/>
      <c r="G440" s="26">
        <f>E440+F440</f>
        <v>14000</v>
      </c>
      <c r="H440" s="76">
        <v>6120</v>
      </c>
      <c r="I440" s="76">
        <f>G440+H440</f>
        <v>20120</v>
      </c>
      <c r="J440" s="76"/>
      <c r="K440" s="76">
        <f>I440+J440</f>
        <v>20120</v>
      </c>
      <c r="L440" s="76"/>
      <c r="M440" s="30">
        <f>K440+L440</f>
        <v>20120</v>
      </c>
      <c r="N440" s="30"/>
      <c r="O440" s="30">
        <f>M440+N440</f>
        <v>20120</v>
      </c>
    </row>
    <row r="441" spans="1:15" ht="30" hidden="1">
      <c r="A441" s="50"/>
      <c r="B441" s="50">
        <v>90004</v>
      </c>
      <c r="C441" s="50"/>
      <c r="D441" s="43" t="s">
        <v>201</v>
      </c>
      <c r="E441" s="53">
        <f>SUM(E442:E443)</f>
        <v>13850</v>
      </c>
      <c r="F441" s="53">
        <f aca="true" t="shared" si="147" ref="F441:N441">SUM(F442:F443)</f>
        <v>0</v>
      </c>
      <c r="G441" s="53">
        <f t="shared" si="147"/>
        <v>13850</v>
      </c>
      <c r="H441" s="53">
        <f t="shared" si="147"/>
        <v>0</v>
      </c>
      <c r="I441" s="53">
        <f t="shared" si="147"/>
        <v>13850</v>
      </c>
      <c r="J441" s="53">
        <f t="shared" si="147"/>
        <v>5000</v>
      </c>
      <c r="K441" s="53">
        <f t="shared" si="147"/>
        <v>18850</v>
      </c>
      <c r="L441" s="93">
        <f t="shared" si="147"/>
        <v>0</v>
      </c>
      <c r="M441" s="30">
        <f>SUM(M442:M443)</f>
        <v>18850</v>
      </c>
      <c r="N441" s="30">
        <f t="shared" si="147"/>
        <v>0</v>
      </c>
      <c r="O441" s="30">
        <f>SUM(O442:O443)</f>
        <v>18850</v>
      </c>
    </row>
    <row r="442" spans="1:15" ht="15" hidden="1">
      <c r="A442" s="50"/>
      <c r="B442" s="50"/>
      <c r="C442" s="50">
        <v>4210</v>
      </c>
      <c r="D442" s="43" t="s">
        <v>137</v>
      </c>
      <c r="E442" s="53">
        <v>4150</v>
      </c>
      <c r="F442" s="26"/>
      <c r="G442" s="26">
        <f>E442+F442</f>
        <v>4150</v>
      </c>
      <c r="H442" s="76"/>
      <c r="I442" s="76">
        <f>G442+H442</f>
        <v>4150</v>
      </c>
      <c r="J442" s="76"/>
      <c r="K442" s="76">
        <f>I442+J442</f>
        <v>4150</v>
      </c>
      <c r="L442" s="76"/>
      <c r="M442" s="30">
        <f>K442+L442</f>
        <v>4150</v>
      </c>
      <c r="N442" s="30"/>
      <c r="O442" s="30">
        <f>M442+N442</f>
        <v>4150</v>
      </c>
    </row>
    <row r="443" spans="1:15" ht="15" hidden="1">
      <c r="A443" s="50"/>
      <c r="B443" s="50"/>
      <c r="C443" s="50">
        <v>4300</v>
      </c>
      <c r="D443" s="43" t="s">
        <v>139</v>
      </c>
      <c r="E443" s="53">
        <v>9700</v>
      </c>
      <c r="F443" s="26"/>
      <c r="G443" s="26">
        <f>E443+F443</f>
        <v>9700</v>
      </c>
      <c r="H443" s="76"/>
      <c r="I443" s="76">
        <f>G443+H443</f>
        <v>9700</v>
      </c>
      <c r="J443" s="76">
        <v>5000</v>
      </c>
      <c r="K443" s="76">
        <f>I443+J443</f>
        <v>14700</v>
      </c>
      <c r="L443" s="76"/>
      <c r="M443" s="30">
        <f>K443+L443</f>
        <v>14700</v>
      </c>
      <c r="N443" s="30"/>
      <c r="O443" s="30">
        <f>M443+N443</f>
        <v>14700</v>
      </c>
    </row>
    <row r="444" spans="1:15" ht="15" hidden="1">
      <c r="A444" s="50"/>
      <c r="B444" s="50">
        <v>90013</v>
      </c>
      <c r="C444" s="50"/>
      <c r="D444" s="43" t="s">
        <v>202</v>
      </c>
      <c r="E444" s="53">
        <f>E445</f>
        <v>0</v>
      </c>
      <c r="F444" s="26"/>
      <c r="G444" s="26">
        <f>E444+F444</f>
        <v>0</v>
      </c>
      <c r="H444" s="76"/>
      <c r="I444" s="76"/>
      <c r="J444" s="76"/>
      <c r="K444" s="76"/>
      <c r="L444" s="76"/>
      <c r="M444" s="30"/>
      <c r="N444" s="30"/>
      <c r="O444" s="30"/>
    </row>
    <row r="445" spans="1:15" ht="90" hidden="1">
      <c r="A445" s="50"/>
      <c r="B445" s="50"/>
      <c r="C445" s="50">
        <v>6300</v>
      </c>
      <c r="D445" s="43" t="s">
        <v>203</v>
      </c>
      <c r="E445" s="53">
        <v>0</v>
      </c>
      <c r="F445" s="26"/>
      <c r="G445" s="26">
        <f>E445+F445</f>
        <v>0</v>
      </c>
      <c r="H445" s="76"/>
      <c r="I445" s="76"/>
      <c r="J445" s="76"/>
      <c r="K445" s="76"/>
      <c r="L445" s="76"/>
      <c r="M445" s="30"/>
      <c r="N445" s="30"/>
      <c r="O445" s="30"/>
    </row>
    <row r="446" spans="1:15" ht="15" hidden="1">
      <c r="A446" s="50"/>
      <c r="B446" s="50">
        <v>90015</v>
      </c>
      <c r="C446" s="50"/>
      <c r="D446" s="43" t="s">
        <v>204</v>
      </c>
      <c r="E446" s="53">
        <f>SUM(E447:E449)</f>
        <v>274800</v>
      </c>
      <c r="F446" s="53">
        <f aca="true" t="shared" si="148" ref="F446:N446">SUM(F447:F449)</f>
        <v>0</v>
      </c>
      <c r="G446" s="53">
        <f t="shared" si="148"/>
        <v>274800</v>
      </c>
      <c r="H446" s="53">
        <f t="shared" si="148"/>
        <v>0</v>
      </c>
      <c r="I446" s="53">
        <f t="shared" si="148"/>
        <v>274800</v>
      </c>
      <c r="J446" s="53">
        <f t="shared" si="148"/>
        <v>350000</v>
      </c>
      <c r="K446" s="53">
        <f t="shared" si="148"/>
        <v>624800</v>
      </c>
      <c r="L446" s="93">
        <f t="shared" si="148"/>
        <v>0</v>
      </c>
      <c r="M446" s="30">
        <f>SUM(M447:M449)</f>
        <v>624800</v>
      </c>
      <c r="N446" s="30">
        <f t="shared" si="148"/>
        <v>0</v>
      </c>
      <c r="O446" s="30">
        <f>SUM(O447:O449)</f>
        <v>624800</v>
      </c>
    </row>
    <row r="447" spans="1:15" ht="15" hidden="1">
      <c r="A447" s="50"/>
      <c r="B447" s="50"/>
      <c r="C447" s="50">
        <v>4260</v>
      </c>
      <c r="D447" s="43" t="s">
        <v>160</v>
      </c>
      <c r="E447" s="53">
        <v>111900</v>
      </c>
      <c r="F447" s="26"/>
      <c r="G447" s="26">
        <f>E447+F447</f>
        <v>111900</v>
      </c>
      <c r="H447" s="76"/>
      <c r="I447" s="76">
        <f>G447+H447</f>
        <v>111900</v>
      </c>
      <c r="J447" s="76"/>
      <c r="K447" s="76">
        <f>I447+J447</f>
        <v>111900</v>
      </c>
      <c r="L447" s="76"/>
      <c r="M447" s="30">
        <f>K447+L447</f>
        <v>111900</v>
      </c>
      <c r="N447" s="30"/>
      <c r="O447" s="30">
        <f>M447+N447</f>
        <v>111900</v>
      </c>
    </row>
    <row r="448" spans="1:15" ht="15" hidden="1">
      <c r="A448" s="50"/>
      <c r="B448" s="50"/>
      <c r="C448" s="50">
        <v>4270</v>
      </c>
      <c r="D448" s="43" t="s">
        <v>138</v>
      </c>
      <c r="E448" s="53">
        <v>162900</v>
      </c>
      <c r="F448" s="26"/>
      <c r="G448" s="26">
        <f>E448+F448</f>
        <v>162900</v>
      </c>
      <c r="H448" s="76"/>
      <c r="I448" s="76">
        <f>G448+H448</f>
        <v>162900</v>
      </c>
      <c r="J448" s="76"/>
      <c r="K448" s="76">
        <f>I448+J448</f>
        <v>162900</v>
      </c>
      <c r="L448" s="76"/>
      <c r="M448" s="30">
        <f>K448+L448</f>
        <v>162900</v>
      </c>
      <c r="N448" s="30"/>
      <c r="O448" s="30">
        <f>M448+N448</f>
        <v>162900</v>
      </c>
    </row>
    <row r="449" spans="1:15" ht="30" hidden="1">
      <c r="A449" s="50"/>
      <c r="B449" s="50"/>
      <c r="C449" s="50">
        <v>6050</v>
      </c>
      <c r="D449" s="43" t="s">
        <v>129</v>
      </c>
      <c r="E449" s="53"/>
      <c r="F449" s="26"/>
      <c r="G449" s="26">
        <f>E449+F449</f>
        <v>0</v>
      </c>
      <c r="H449" s="76"/>
      <c r="I449" s="76"/>
      <c r="J449" s="76">
        <v>350000</v>
      </c>
      <c r="K449" s="76">
        <f>I449+J449</f>
        <v>350000</v>
      </c>
      <c r="L449" s="76"/>
      <c r="M449" s="30">
        <f>K449+L449</f>
        <v>350000</v>
      </c>
      <c r="N449" s="30"/>
      <c r="O449" s="30">
        <f>M449+N449</f>
        <v>350000</v>
      </c>
    </row>
    <row r="450" spans="1:15" ht="15" hidden="1">
      <c r="A450" s="50"/>
      <c r="B450" s="50">
        <v>90017</v>
      </c>
      <c r="C450" s="50"/>
      <c r="D450" s="43" t="s">
        <v>205</v>
      </c>
      <c r="E450" s="53">
        <f>SUM(E451:E452)</f>
        <v>678788</v>
      </c>
      <c r="F450" s="53">
        <f aca="true" t="shared" si="149" ref="F450:N450">SUM(F451:F452)</f>
        <v>50565</v>
      </c>
      <c r="G450" s="53">
        <f t="shared" si="149"/>
        <v>729353</v>
      </c>
      <c r="H450" s="53">
        <f t="shared" si="149"/>
        <v>4000</v>
      </c>
      <c r="I450" s="53">
        <f t="shared" si="149"/>
        <v>733353</v>
      </c>
      <c r="J450" s="53">
        <f t="shared" si="149"/>
        <v>0</v>
      </c>
      <c r="K450" s="53">
        <f t="shared" si="149"/>
        <v>733353</v>
      </c>
      <c r="L450" s="93">
        <f t="shared" si="149"/>
        <v>0</v>
      </c>
      <c r="M450" s="30">
        <f>SUM(M451:M452)</f>
        <v>733353</v>
      </c>
      <c r="N450" s="30">
        <f t="shared" si="149"/>
        <v>29071</v>
      </c>
      <c r="O450" s="30">
        <f>SUM(O451:O452)</f>
        <v>762424</v>
      </c>
    </row>
    <row r="451" spans="1:15" ht="30" hidden="1">
      <c r="A451" s="50"/>
      <c r="B451" s="50"/>
      <c r="C451" s="50">
        <v>2650</v>
      </c>
      <c r="D451" s="43" t="s">
        <v>206</v>
      </c>
      <c r="E451" s="53">
        <v>578788</v>
      </c>
      <c r="F451" s="26">
        <v>50565</v>
      </c>
      <c r="G451" s="26">
        <f>E451+F451</f>
        <v>629353</v>
      </c>
      <c r="H451" s="76">
        <v>-129700</v>
      </c>
      <c r="I451" s="76">
        <f>G451+H451</f>
        <v>499653</v>
      </c>
      <c r="J451" s="76"/>
      <c r="K451" s="76">
        <f>I451+J451</f>
        <v>499653</v>
      </c>
      <c r="L451" s="76"/>
      <c r="M451" s="30">
        <f>K451+L451</f>
        <v>499653</v>
      </c>
      <c r="N451" s="30"/>
      <c r="O451" s="30">
        <f>M451+N451</f>
        <v>499653</v>
      </c>
    </row>
    <row r="452" spans="1:15" ht="75">
      <c r="A452" s="50"/>
      <c r="B452" s="50"/>
      <c r="C452" s="50">
        <v>6210</v>
      </c>
      <c r="D452" s="43" t="s">
        <v>207</v>
      </c>
      <c r="E452" s="53">
        <v>100000</v>
      </c>
      <c r="F452" s="26"/>
      <c r="G452" s="26">
        <f>E452+F452</f>
        <v>100000</v>
      </c>
      <c r="H452" s="76">
        <v>133700</v>
      </c>
      <c r="I452" s="76">
        <f>G452+H452</f>
        <v>233700</v>
      </c>
      <c r="J452" s="76"/>
      <c r="K452" s="76">
        <f>I452+J452</f>
        <v>233700</v>
      </c>
      <c r="L452" s="76"/>
      <c r="M452" s="30">
        <f>K452+L452</f>
        <v>233700</v>
      </c>
      <c r="N452" s="30">
        <v>29071</v>
      </c>
      <c r="O452" s="30">
        <f>M452+N452</f>
        <v>262771</v>
      </c>
    </row>
    <row r="453" spans="1:15" ht="15" hidden="1">
      <c r="A453" s="50"/>
      <c r="B453" s="50">
        <v>90095</v>
      </c>
      <c r="C453" s="50"/>
      <c r="D453" s="43" t="s">
        <v>15</v>
      </c>
      <c r="E453" s="53">
        <f>SUM(E457:E460)</f>
        <v>130400</v>
      </c>
      <c r="F453" s="53">
        <f>SUM(F454:F461)</f>
        <v>2875</v>
      </c>
      <c r="G453" s="53">
        <f aca="true" t="shared" si="150" ref="G453:N453">SUM(G454:G461)</f>
        <v>133275</v>
      </c>
      <c r="H453" s="53">
        <f t="shared" si="150"/>
        <v>8566</v>
      </c>
      <c r="I453" s="53">
        <f t="shared" si="150"/>
        <v>141841</v>
      </c>
      <c r="J453" s="53">
        <f t="shared" si="150"/>
        <v>15000</v>
      </c>
      <c r="K453" s="53">
        <f t="shared" si="150"/>
        <v>156841</v>
      </c>
      <c r="L453" s="93">
        <f t="shared" si="150"/>
        <v>0</v>
      </c>
      <c r="M453" s="53">
        <f>SUM(M454:M461)</f>
        <v>156841</v>
      </c>
      <c r="N453" s="53">
        <f t="shared" si="150"/>
        <v>0</v>
      </c>
      <c r="O453" s="53">
        <f>SUM(O454:O461)</f>
        <v>156841</v>
      </c>
    </row>
    <row r="454" spans="1:15" ht="15" hidden="1">
      <c r="A454" s="50"/>
      <c r="B454" s="50"/>
      <c r="C454" s="50">
        <v>4110</v>
      </c>
      <c r="D454" s="43" t="s">
        <v>152</v>
      </c>
      <c r="E454" s="53"/>
      <c r="F454" s="53">
        <v>415</v>
      </c>
      <c r="G454" s="26">
        <f aca="true" t="shared" si="151" ref="G454:G461">E454+F454</f>
        <v>415</v>
      </c>
      <c r="H454" s="78"/>
      <c r="I454" s="78">
        <f>G454+H454</f>
        <v>415</v>
      </c>
      <c r="J454" s="78"/>
      <c r="K454" s="78">
        <f>I454+J454</f>
        <v>415</v>
      </c>
      <c r="L454" s="78"/>
      <c r="M454" s="53">
        <f>K454+L454</f>
        <v>415</v>
      </c>
      <c r="N454" s="53"/>
      <c r="O454" s="53">
        <f>M454+N454</f>
        <v>415</v>
      </c>
    </row>
    <row r="455" spans="1:15" ht="15" hidden="1">
      <c r="A455" s="50"/>
      <c r="B455" s="50"/>
      <c r="C455" s="50">
        <v>4120</v>
      </c>
      <c r="D455" s="43" t="s">
        <v>153</v>
      </c>
      <c r="E455" s="53"/>
      <c r="F455" s="53">
        <v>60</v>
      </c>
      <c r="G455" s="26">
        <f t="shared" si="151"/>
        <v>60</v>
      </c>
      <c r="H455" s="78"/>
      <c r="I455" s="78">
        <f aca="true" t="shared" si="152" ref="I455:I461">G455+H455</f>
        <v>60</v>
      </c>
      <c r="J455" s="78"/>
      <c r="K455" s="78">
        <f aca="true" t="shared" si="153" ref="K455:O461">I455+J455</f>
        <v>60</v>
      </c>
      <c r="L455" s="78"/>
      <c r="M455" s="53">
        <f t="shared" si="153"/>
        <v>60</v>
      </c>
      <c r="N455" s="53"/>
      <c r="O455" s="53">
        <f t="shared" si="153"/>
        <v>60</v>
      </c>
    </row>
    <row r="456" spans="1:15" ht="15" hidden="1">
      <c r="A456" s="50"/>
      <c r="B456" s="50"/>
      <c r="C456" s="50">
        <v>4170</v>
      </c>
      <c r="D456" s="43" t="s">
        <v>159</v>
      </c>
      <c r="E456" s="53"/>
      <c r="F456" s="53">
        <v>2400</v>
      </c>
      <c r="G456" s="26">
        <f t="shared" si="151"/>
        <v>2400</v>
      </c>
      <c r="H456" s="78"/>
      <c r="I456" s="78">
        <f t="shared" si="152"/>
        <v>2400</v>
      </c>
      <c r="J456" s="78"/>
      <c r="K456" s="78">
        <f t="shared" si="153"/>
        <v>2400</v>
      </c>
      <c r="L456" s="78"/>
      <c r="M456" s="53">
        <f t="shared" si="153"/>
        <v>2400</v>
      </c>
      <c r="N456" s="53"/>
      <c r="O456" s="53">
        <f t="shared" si="153"/>
        <v>2400</v>
      </c>
    </row>
    <row r="457" spans="1:15" ht="15" hidden="1">
      <c r="A457" s="50"/>
      <c r="B457" s="50"/>
      <c r="C457" s="50">
        <v>4210</v>
      </c>
      <c r="D457" s="43" t="s">
        <v>137</v>
      </c>
      <c r="E457" s="53">
        <v>24500</v>
      </c>
      <c r="F457" s="26"/>
      <c r="G457" s="26">
        <f t="shared" si="151"/>
        <v>24500</v>
      </c>
      <c r="H457" s="76">
        <v>6066</v>
      </c>
      <c r="I457" s="78">
        <f t="shared" si="152"/>
        <v>30566</v>
      </c>
      <c r="J457" s="76"/>
      <c r="K457" s="78">
        <f t="shared" si="153"/>
        <v>30566</v>
      </c>
      <c r="L457" s="76"/>
      <c r="M457" s="53">
        <f t="shared" si="153"/>
        <v>30566</v>
      </c>
      <c r="N457" s="26"/>
      <c r="O457" s="53">
        <f t="shared" si="153"/>
        <v>30566</v>
      </c>
    </row>
    <row r="458" spans="1:15" ht="15" hidden="1">
      <c r="A458" s="50"/>
      <c r="B458" s="50"/>
      <c r="C458" s="50">
        <v>4260</v>
      </c>
      <c r="D458" s="43" t="s">
        <v>160</v>
      </c>
      <c r="E458" s="53">
        <v>28000</v>
      </c>
      <c r="F458" s="26"/>
      <c r="G458" s="26">
        <f t="shared" si="151"/>
        <v>28000</v>
      </c>
      <c r="H458" s="76"/>
      <c r="I458" s="78">
        <f t="shared" si="152"/>
        <v>28000</v>
      </c>
      <c r="J458" s="76">
        <v>15000</v>
      </c>
      <c r="K458" s="78">
        <f t="shared" si="153"/>
        <v>43000</v>
      </c>
      <c r="L458" s="76"/>
      <c r="M458" s="53">
        <f t="shared" si="153"/>
        <v>43000</v>
      </c>
      <c r="N458" s="26"/>
      <c r="O458" s="53">
        <f t="shared" si="153"/>
        <v>43000</v>
      </c>
    </row>
    <row r="459" spans="1:15" ht="15" hidden="1">
      <c r="A459" s="50"/>
      <c r="B459" s="50"/>
      <c r="C459" s="50">
        <v>4270</v>
      </c>
      <c r="D459" s="43" t="s">
        <v>138</v>
      </c>
      <c r="E459" s="53">
        <v>27400</v>
      </c>
      <c r="F459" s="26"/>
      <c r="G459" s="26">
        <f t="shared" si="151"/>
        <v>27400</v>
      </c>
      <c r="H459" s="76">
        <v>2500</v>
      </c>
      <c r="I459" s="78">
        <f t="shared" si="152"/>
        <v>29900</v>
      </c>
      <c r="J459" s="76"/>
      <c r="K459" s="78">
        <f t="shared" si="153"/>
        <v>29900</v>
      </c>
      <c r="L459" s="76"/>
      <c r="M459" s="53">
        <f t="shared" si="153"/>
        <v>29900</v>
      </c>
      <c r="N459" s="26"/>
      <c r="O459" s="53">
        <f t="shared" si="153"/>
        <v>29900</v>
      </c>
    </row>
    <row r="460" spans="1:15" ht="15" hidden="1">
      <c r="A460" s="50"/>
      <c r="B460" s="50"/>
      <c r="C460" s="50">
        <v>4300</v>
      </c>
      <c r="D460" s="43" t="s">
        <v>139</v>
      </c>
      <c r="E460" s="53">
        <v>50500</v>
      </c>
      <c r="F460" s="26">
        <v>-300</v>
      </c>
      <c r="G460" s="26">
        <f t="shared" si="151"/>
        <v>50200</v>
      </c>
      <c r="H460" s="76"/>
      <c r="I460" s="78">
        <f t="shared" si="152"/>
        <v>50200</v>
      </c>
      <c r="J460" s="76"/>
      <c r="K460" s="78">
        <f t="shared" si="153"/>
        <v>50200</v>
      </c>
      <c r="L460" s="76"/>
      <c r="M460" s="53">
        <f t="shared" si="153"/>
        <v>50200</v>
      </c>
      <c r="N460" s="26"/>
      <c r="O460" s="53">
        <f t="shared" si="153"/>
        <v>50200</v>
      </c>
    </row>
    <row r="461" spans="1:15" ht="15" hidden="1">
      <c r="A461" s="50"/>
      <c r="B461" s="50"/>
      <c r="C461" s="50">
        <v>4430</v>
      </c>
      <c r="D461" s="43" t="s">
        <v>145</v>
      </c>
      <c r="E461" s="53"/>
      <c r="F461" s="26">
        <v>300</v>
      </c>
      <c r="G461" s="26">
        <f t="shared" si="151"/>
        <v>300</v>
      </c>
      <c r="H461" s="76"/>
      <c r="I461" s="78">
        <f t="shared" si="152"/>
        <v>300</v>
      </c>
      <c r="J461" s="76"/>
      <c r="K461" s="78">
        <f t="shared" si="153"/>
        <v>300</v>
      </c>
      <c r="L461" s="76"/>
      <c r="M461" s="53">
        <f t="shared" si="153"/>
        <v>300</v>
      </c>
      <c r="N461" s="26"/>
      <c r="O461" s="53">
        <f t="shared" si="153"/>
        <v>300</v>
      </c>
    </row>
    <row r="462" spans="1:15" ht="28.5" hidden="1">
      <c r="A462" s="48">
        <v>921</v>
      </c>
      <c r="B462" s="48"/>
      <c r="C462" s="48"/>
      <c r="D462" s="44" t="s">
        <v>208</v>
      </c>
      <c r="E462" s="57">
        <f>E463+E465+E467+E470</f>
        <v>468192</v>
      </c>
      <c r="F462" s="57">
        <f aca="true" t="shared" si="154" ref="F462:N462">F463+F465+F467+F470</f>
        <v>0</v>
      </c>
      <c r="G462" s="57">
        <f t="shared" si="154"/>
        <v>468192</v>
      </c>
      <c r="H462" s="57">
        <f t="shared" si="154"/>
        <v>30167</v>
      </c>
      <c r="I462" s="57">
        <f t="shared" si="154"/>
        <v>498359</v>
      </c>
      <c r="J462" s="57">
        <f t="shared" si="154"/>
        <v>0</v>
      </c>
      <c r="K462" s="57">
        <f t="shared" si="154"/>
        <v>498359</v>
      </c>
      <c r="L462" s="92">
        <f t="shared" si="154"/>
        <v>0</v>
      </c>
      <c r="M462" s="57">
        <f>M463+M465+M467+M470</f>
        <v>498359</v>
      </c>
      <c r="N462" s="57">
        <f t="shared" si="154"/>
        <v>0</v>
      </c>
      <c r="O462" s="57">
        <f>O463+O465+O467+O470</f>
        <v>498359</v>
      </c>
    </row>
    <row r="463" spans="1:15" ht="15" hidden="1">
      <c r="A463" s="50"/>
      <c r="B463" s="50">
        <v>92114</v>
      </c>
      <c r="C463" s="50"/>
      <c r="D463" s="43" t="s">
        <v>209</v>
      </c>
      <c r="E463" s="53">
        <f>E464</f>
        <v>360192</v>
      </c>
      <c r="F463" s="53">
        <f aca="true" t="shared" si="155" ref="F463:O463">F464</f>
        <v>0</v>
      </c>
      <c r="G463" s="53">
        <f t="shared" si="155"/>
        <v>360192</v>
      </c>
      <c r="H463" s="53">
        <f t="shared" si="155"/>
        <v>5100</v>
      </c>
      <c r="I463" s="53">
        <f t="shared" si="155"/>
        <v>365292</v>
      </c>
      <c r="J463" s="53">
        <f t="shared" si="155"/>
        <v>0</v>
      </c>
      <c r="K463" s="53">
        <f t="shared" si="155"/>
        <v>365292</v>
      </c>
      <c r="L463" s="93">
        <f t="shared" si="155"/>
        <v>0</v>
      </c>
      <c r="M463" s="53">
        <f t="shared" si="155"/>
        <v>365292</v>
      </c>
      <c r="N463" s="53">
        <f t="shared" si="155"/>
        <v>0</v>
      </c>
      <c r="O463" s="53">
        <f t="shared" si="155"/>
        <v>365292</v>
      </c>
    </row>
    <row r="464" spans="1:15" ht="30" hidden="1">
      <c r="A464" s="50"/>
      <c r="B464" s="50"/>
      <c r="C464" s="50">
        <v>2480</v>
      </c>
      <c r="D464" s="43" t="s">
        <v>210</v>
      </c>
      <c r="E464" s="53">
        <v>360192</v>
      </c>
      <c r="F464" s="26"/>
      <c r="G464" s="26">
        <f>E464+F464</f>
        <v>360192</v>
      </c>
      <c r="H464" s="76">
        <v>5100</v>
      </c>
      <c r="I464" s="76">
        <f>G464+H464</f>
        <v>365292</v>
      </c>
      <c r="J464" s="76"/>
      <c r="K464" s="76">
        <f>I464+J464</f>
        <v>365292</v>
      </c>
      <c r="L464" s="76"/>
      <c r="M464" s="26">
        <f>K464+L464</f>
        <v>365292</v>
      </c>
      <c r="N464" s="26"/>
      <c r="O464" s="26">
        <f>M464+N464</f>
        <v>365292</v>
      </c>
    </row>
    <row r="465" spans="1:15" ht="15" hidden="1">
      <c r="A465" s="50"/>
      <c r="B465" s="50">
        <v>92116</v>
      </c>
      <c r="C465" s="50"/>
      <c r="D465" s="43" t="s">
        <v>211</v>
      </c>
      <c r="E465" s="53">
        <f>E466</f>
        <v>108000</v>
      </c>
      <c r="F465" s="53">
        <f aca="true" t="shared" si="156" ref="F465:O465">F466</f>
        <v>0</v>
      </c>
      <c r="G465" s="53">
        <f t="shared" si="156"/>
        <v>108000</v>
      </c>
      <c r="H465" s="53">
        <f t="shared" si="156"/>
        <v>0</v>
      </c>
      <c r="I465" s="53">
        <f t="shared" si="156"/>
        <v>108000</v>
      </c>
      <c r="J465" s="53">
        <f t="shared" si="156"/>
        <v>0</v>
      </c>
      <c r="K465" s="53">
        <f t="shared" si="156"/>
        <v>108000</v>
      </c>
      <c r="L465" s="93">
        <f t="shared" si="156"/>
        <v>0</v>
      </c>
      <c r="M465" s="53">
        <f t="shared" si="156"/>
        <v>108000</v>
      </c>
      <c r="N465" s="53">
        <f t="shared" si="156"/>
        <v>0</v>
      </c>
      <c r="O465" s="53">
        <f t="shared" si="156"/>
        <v>108000</v>
      </c>
    </row>
    <row r="466" spans="1:15" ht="30" hidden="1">
      <c r="A466" s="50"/>
      <c r="B466" s="50"/>
      <c r="C466" s="50">
        <v>2480</v>
      </c>
      <c r="D466" s="43" t="s">
        <v>210</v>
      </c>
      <c r="E466" s="53">
        <v>108000</v>
      </c>
      <c r="F466" s="26"/>
      <c r="G466" s="26">
        <f aca="true" t="shared" si="157" ref="G466:G473">E466+F466</f>
        <v>108000</v>
      </c>
      <c r="H466" s="76"/>
      <c r="I466" s="76">
        <f>G466+H466</f>
        <v>108000</v>
      </c>
      <c r="J466" s="76"/>
      <c r="K466" s="76">
        <f>I466+J466</f>
        <v>108000</v>
      </c>
      <c r="L466" s="76"/>
      <c r="M466" s="26">
        <f>K466+L466</f>
        <v>108000</v>
      </c>
      <c r="N466" s="26"/>
      <c r="O466" s="26">
        <f>M466+N466</f>
        <v>108000</v>
      </c>
    </row>
    <row r="467" spans="1:15" ht="30" hidden="1">
      <c r="A467" s="50"/>
      <c r="B467" s="50">
        <v>92120</v>
      </c>
      <c r="C467" s="50"/>
      <c r="D467" s="43" t="s">
        <v>212</v>
      </c>
      <c r="E467" s="53">
        <f>SUM(E468:E469)</f>
        <v>0</v>
      </c>
      <c r="F467" s="26"/>
      <c r="G467" s="26">
        <f t="shared" si="157"/>
        <v>0</v>
      </c>
      <c r="H467" s="76"/>
      <c r="I467" s="76"/>
      <c r="J467" s="76"/>
      <c r="K467" s="76"/>
      <c r="L467" s="76"/>
      <c r="M467" s="26"/>
      <c r="N467" s="26"/>
      <c r="O467" s="26"/>
    </row>
    <row r="468" spans="1:15" ht="45" hidden="1">
      <c r="A468" s="50"/>
      <c r="B468" s="50"/>
      <c r="C468" s="50">
        <v>2580</v>
      </c>
      <c r="D468" s="43" t="s">
        <v>213</v>
      </c>
      <c r="E468" s="53">
        <v>0</v>
      </c>
      <c r="F468" s="26"/>
      <c r="G468" s="26">
        <f t="shared" si="157"/>
        <v>0</v>
      </c>
      <c r="H468" s="76"/>
      <c r="I468" s="76"/>
      <c r="J468" s="76"/>
      <c r="K468" s="76"/>
      <c r="L468" s="76"/>
      <c r="M468" s="26"/>
      <c r="N468" s="26"/>
      <c r="O468" s="26"/>
    </row>
    <row r="469" spans="1:15" ht="15" hidden="1">
      <c r="A469" s="50"/>
      <c r="B469" s="50"/>
      <c r="C469" s="50">
        <v>4300</v>
      </c>
      <c r="D469" s="43" t="s">
        <v>139</v>
      </c>
      <c r="E469" s="53">
        <v>0</v>
      </c>
      <c r="F469" s="26"/>
      <c r="G469" s="26">
        <f t="shared" si="157"/>
        <v>0</v>
      </c>
      <c r="H469" s="76"/>
      <c r="I469" s="76"/>
      <c r="J469" s="76"/>
      <c r="K469" s="76"/>
      <c r="L469" s="76"/>
      <c r="M469" s="26"/>
      <c r="N469" s="26"/>
      <c r="O469" s="26"/>
    </row>
    <row r="470" spans="1:15" ht="15" hidden="1">
      <c r="A470" s="50"/>
      <c r="B470" s="50">
        <v>92195</v>
      </c>
      <c r="C470" s="50"/>
      <c r="D470" s="43" t="s">
        <v>15</v>
      </c>
      <c r="E470" s="53">
        <f>SUM(E471:E473)</f>
        <v>0</v>
      </c>
      <c r="F470" s="26"/>
      <c r="G470" s="26">
        <f t="shared" si="157"/>
        <v>0</v>
      </c>
      <c r="H470" s="76">
        <f>SUM(H471:H473)</f>
        <v>25067</v>
      </c>
      <c r="I470" s="76">
        <f aca="true" t="shared" si="158" ref="I470:N470">SUM(I471:I473)</f>
        <v>25067</v>
      </c>
      <c r="J470" s="76">
        <f t="shared" si="158"/>
        <v>0</v>
      </c>
      <c r="K470" s="76">
        <f t="shared" si="158"/>
        <v>25067</v>
      </c>
      <c r="L470" s="76">
        <f t="shared" si="158"/>
        <v>0</v>
      </c>
      <c r="M470" s="26">
        <f>SUM(M471:M473)</f>
        <v>25067</v>
      </c>
      <c r="N470" s="26">
        <f t="shared" si="158"/>
        <v>0</v>
      </c>
      <c r="O470" s="26">
        <f>SUM(O471:O473)</f>
        <v>25067</v>
      </c>
    </row>
    <row r="471" spans="1:15" ht="15" hidden="1">
      <c r="A471" s="50"/>
      <c r="B471" s="50"/>
      <c r="C471" s="50">
        <v>4170</v>
      </c>
      <c r="D471" s="43" t="s">
        <v>159</v>
      </c>
      <c r="E471" s="53">
        <v>0</v>
      </c>
      <c r="F471" s="26"/>
      <c r="G471" s="26">
        <f t="shared" si="157"/>
        <v>0</v>
      </c>
      <c r="H471" s="76">
        <v>5000</v>
      </c>
      <c r="I471" s="76">
        <f>G471+H471</f>
        <v>5000</v>
      </c>
      <c r="J471" s="76"/>
      <c r="K471" s="76">
        <f>I471+J471</f>
        <v>5000</v>
      </c>
      <c r="L471" s="76"/>
      <c r="M471" s="26">
        <f>K471+L471</f>
        <v>5000</v>
      </c>
      <c r="N471" s="26"/>
      <c r="O471" s="26">
        <f>M471+N471</f>
        <v>5000</v>
      </c>
    </row>
    <row r="472" spans="1:15" ht="15" hidden="1">
      <c r="A472" s="50"/>
      <c r="B472" s="50"/>
      <c r="C472" s="50">
        <v>4210</v>
      </c>
      <c r="D472" s="43" t="s">
        <v>137</v>
      </c>
      <c r="E472" s="53">
        <v>0</v>
      </c>
      <c r="F472" s="26"/>
      <c r="G472" s="26">
        <f t="shared" si="157"/>
        <v>0</v>
      </c>
      <c r="H472" s="76">
        <v>10000</v>
      </c>
      <c r="I472" s="76">
        <f>G472+H472</f>
        <v>10000</v>
      </c>
      <c r="J472" s="76"/>
      <c r="K472" s="76">
        <f>I472+J472</f>
        <v>10000</v>
      </c>
      <c r="L472" s="76"/>
      <c r="M472" s="26">
        <f>K472+L472</f>
        <v>10000</v>
      </c>
      <c r="N472" s="26"/>
      <c r="O472" s="26">
        <f>M472+N472</f>
        <v>10000</v>
      </c>
    </row>
    <row r="473" spans="1:15" ht="15" hidden="1">
      <c r="A473" s="50"/>
      <c r="B473" s="50"/>
      <c r="C473" s="50">
        <v>4300</v>
      </c>
      <c r="D473" s="43" t="s">
        <v>139</v>
      </c>
      <c r="E473" s="53">
        <v>0</v>
      </c>
      <c r="F473" s="26"/>
      <c r="G473" s="26">
        <f t="shared" si="157"/>
        <v>0</v>
      </c>
      <c r="H473" s="76">
        <v>10067</v>
      </c>
      <c r="I473" s="76">
        <f>G473+H473</f>
        <v>10067</v>
      </c>
      <c r="J473" s="76"/>
      <c r="K473" s="76">
        <f>I473+J473</f>
        <v>10067</v>
      </c>
      <c r="L473" s="76"/>
      <c r="M473" s="26">
        <f>K473+L473</f>
        <v>10067</v>
      </c>
      <c r="N473" s="26"/>
      <c r="O473" s="26">
        <f>M473+N473</f>
        <v>10067</v>
      </c>
    </row>
    <row r="474" spans="1:15" ht="14.25" hidden="1">
      <c r="A474" s="48">
        <v>926</v>
      </c>
      <c r="B474" s="48"/>
      <c r="C474" s="48"/>
      <c r="D474" s="44" t="s">
        <v>124</v>
      </c>
      <c r="E474" s="57">
        <f>E475+E479</f>
        <v>1849760</v>
      </c>
      <c r="F474" s="57">
        <f aca="true" t="shared" si="159" ref="F474:N474">F475+F479</f>
        <v>802000</v>
      </c>
      <c r="G474" s="57">
        <f t="shared" si="159"/>
        <v>2651760</v>
      </c>
      <c r="H474" s="57">
        <f t="shared" si="159"/>
        <v>4262</v>
      </c>
      <c r="I474" s="57">
        <f t="shared" si="159"/>
        <v>2656022</v>
      </c>
      <c r="J474" s="57">
        <f t="shared" si="159"/>
        <v>0</v>
      </c>
      <c r="K474" s="57">
        <f t="shared" si="159"/>
        <v>2656022</v>
      </c>
      <c r="L474" s="92">
        <f t="shared" si="159"/>
        <v>0</v>
      </c>
      <c r="M474" s="57">
        <f>M475+M479</f>
        <v>2656022</v>
      </c>
      <c r="N474" s="57">
        <f t="shared" si="159"/>
        <v>0</v>
      </c>
      <c r="O474" s="57">
        <f>O475+O479</f>
        <v>2656022</v>
      </c>
    </row>
    <row r="475" spans="1:15" ht="15" hidden="1">
      <c r="A475" s="50"/>
      <c r="B475" s="50">
        <v>92601</v>
      </c>
      <c r="C475" s="50"/>
      <c r="D475" s="43" t="s">
        <v>125</v>
      </c>
      <c r="E475" s="53">
        <f>SUM(E476:E478)</f>
        <v>1750000</v>
      </c>
      <c r="F475" s="53">
        <f aca="true" t="shared" si="160" ref="F475:N475">SUM(F476:F478)</f>
        <v>802000</v>
      </c>
      <c r="G475" s="53">
        <f t="shared" si="160"/>
        <v>2552000</v>
      </c>
      <c r="H475" s="53">
        <f t="shared" si="160"/>
        <v>0</v>
      </c>
      <c r="I475" s="53">
        <f t="shared" si="160"/>
        <v>2552000</v>
      </c>
      <c r="J475" s="53">
        <f t="shared" si="160"/>
        <v>0</v>
      </c>
      <c r="K475" s="53">
        <f t="shared" si="160"/>
        <v>2552000</v>
      </c>
      <c r="L475" s="93">
        <f t="shared" si="160"/>
        <v>0</v>
      </c>
      <c r="M475" s="53">
        <f>SUM(M476:M478)</f>
        <v>2552000</v>
      </c>
      <c r="N475" s="53">
        <f t="shared" si="160"/>
        <v>0</v>
      </c>
      <c r="O475" s="53">
        <f>SUM(O476:O478)</f>
        <v>2552000</v>
      </c>
    </row>
    <row r="476" spans="1:15" ht="30" hidden="1">
      <c r="A476" s="50"/>
      <c r="B476" s="50"/>
      <c r="C476" s="50">
        <v>6050</v>
      </c>
      <c r="D476" s="43" t="s">
        <v>129</v>
      </c>
      <c r="E476" s="53">
        <v>1500000</v>
      </c>
      <c r="F476" s="26">
        <v>802000</v>
      </c>
      <c r="G476" s="26">
        <f>E476+F476</f>
        <v>2302000</v>
      </c>
      <c r="H476" s="76"/>
      <c r="I476" s="76">
        <f>G476+H476</f>
        <v>2302000</v>
      </c>
      <c r="J476" s="76"/>
      <c r="K476" s="76">
        <f>I476+J475:J476</f>
        <v>2302000</v>
      </c>
      <c r="L476" s="76"/>
      <c r="M476" s="26">
        <f>K476+L475:L476</f>
        <v>2302000</v>
      </c>
      <c r="N476" s="26"/>
      <c r="O476" s="26">
        <f>M476+N475:N476</f>
        <v>2302000</v>
      </c>
    </row>
    <row r="477" spans="1:15" ht="105" hidden="1">
      <c r="A477" s="50"/>
      <c r="B477" s="50"/>
      <c r="C477" s="50">
        <v>6058</v>
      </c>
      <c r="D477" s="43" t="s">
        <v>141</v>
      </c>
      <c r="E477" s="53">
        <v>187000</v>
      </c>
      <c r="F477" s="26"/>
      <c r="G477" s="26">
        <f>E477+F477</f>
        <v>187000</v>
      </c>
      <c r="H477" s="76"/>
      <c r="I477" s="76">
        <f>G477+H477</f>
        <v>187000</v>
      </c>
      <c r="J477" s="76"/>
      <c r="K477" s="76">
        <f>I477+J476:J477</f>
        <v>187000</v>
      </c>
      <c r="L477" s="76"/>
      <c r="M477" s="26">
        <f>K477+L476:L477</f>
        <v>187000</v>
      </c>
      <c r="N477" s="26"/>
      <c r="O477" s="26">
        <f>M477+N476:N477</f>
        <v>187000</v>
      </c>
    </row>
    <row r="478" spans="1:15" ht="120" hidden="1">
      <c r="A478" s="50"/>
      <c r="B478" s="50"/>
      <c r="C478" s="50">
        <v>6059</v>
      </c>
      <c r="D478" s="43" t="s">
        <v>142</v>
      </c>
      <c r="E478" s="53">
        <v>63000</v>
      </c>
      <c r="F478" s="26"/>
      <c r="G478" s="26">
        <f>E478+F478</f>
        <v>63000</v>
      </c>
      <c r="H478" s="76"/>
      <c r="I478" s="76">
        <f>G478+H478</f>
        <v>63000</v>
      </c>
      <c r="J478" s="76"/>
      <c r="K478" s="76">
        <f>I478+J477:J478</f>
        <v>63000</v>
      </c>
      <c r="L478" s="76"/>
      <c r="M478" s="26">
        <f>K478+L477:L478</f>
        <v>63000</v>
      </c>
      <c r="N478" s="26"/>
      <c r="O478" s="26">
        <f>M478+N477:N478</f>
        <v>63000</v>
      </c>
    </row>
    <row r="479" spans="1:15" ht="15" hidden="1">
      <c r="A479" s="50"/>
      <c r="B479" s="50">
        <v>92695</v>
      </c>
      <c r="C479" s="50"/>
      <c r="D479" s="43" t="s">
        <v>15</v>
      </c>
      <c r="E479" s="53">
        <f>SUM(E481:E486)</f>
        <v>99760</v>
      </c>
      <c r="F479" s="53">
        <f>SUM(F480:F486)</f>
        <v>0</v>
      </c>
      <c r="G479" s="53">
        <f aca="true" t="shared" si="161" ref="G479:N479">SUM(G480:G486)</f>
        <v>99760</v>
      </c>
      <c r="H479" s="53">
        <f t="shared" si="161"/>
        <v>4262</v>
      </c>
      <c r="I479" s="53">
        <f t="shared" si="161"/>
        <v>104022</v>
      </c>
      <c r="J479" s="53">
        <f t="shared" si="161"/>
        <v>0</v>
      </c>
      <c r="K479" s="53">
        <f t="shared" si="161"/>
        <v>104022</v>
      </c>
      <c r="L479" s="93">
        <f t="shared" si="161"/>
        <v>0</v>
      </c>
      <c r="M479" s="53">
        <f>SUM(M480:M486)</f>
        <v>104022</v>
      </c>
      <c r="N479" s="53">
        <f t="shared" si="161"/>
        <v>0</v>
      </c>
      <c r="O479" s="53">
        <f>SUM(O480:O486)</f>
        <v>104022</v>
      </c>
    </row>
    <row r="480" spans="1:15" ht="60" hidden="1">
      <c r="A480" s="50"/>
      <c r="B480" s="50"/>
      <c r="C480" s="50">
        <v>2820</v>
      </c>
      <c r="D480" s="43" t="s">
        <v>177</v>
      </c>
      <c r="E480" s="30"/>
      <c r="F480" s="30">
        <v>28150</v>
      </c>
      <c r="G480" s="30">
        <f>F480</f>
        <v>28150</v>
      </c>
      <c r="H480" s="78">
        <v>52250</v>
      </c>
      <c r="I480" s="78">
        <f>G480+H480</f>
        <v>80400</v>
      </c>
      <c r="J480" s="78"/>
      <c r="K480" s="78">
        <f>I480+J480</f>
        <v>80400</v>
      </c>
      <c r="L480" s="78"/>
      <c r="M480" s="53">
        <f>K480+L480</f>
        <v>80400</v>
      </c>
      <c r="N480" s="53"/>
      <c r="O480" s="53">
        <f>M480+N480</f>
        <v>80400</v>
      </c>
    </row>
    <row r="481" spans="1:15" ht="90" hidden="1">
      <c r="A481" s="50"/>
      <c r="B481" s="50"/>
      <c r="C481" s="50">
        <v>2830</v>
      </c>
      <c r="D481" s="43" t="s">
        <v>214</v>
      </c>
      <c r="E481" s="30">
        <v>80400</v>
      </c>
      <c r="F481" s="30">
        <v>-28150</v>
      </c>
      <c r="G481" s="30">
        <f aca="true" t="shared" si="162" ref="G481:G487">E481+F481</f>
        <v>52250</v>
      </c>
      <c r="H481" s="76">
        <v>-52250</v>
      </c>
      <c r="I481" s="78">
        <f aca="true" t="shared" si="163" ref="I481:I486">G481+H481</f>
        <v>0</v>
      </c>
      <c r="J481" s="76"/>
      <c r="K481" s="78">
        <f aca="true" t="shared" si="164" ref="K481:O487">I481+J481</f>
        <v>0</v>
      </c>
      <c r="L481" s="76"/>
      <c r="M481" s="53">
        <f t="shared" si="164"/>
        <v>0</v>
      </c>
      <c r="N481" s="26"/>
      <c r="O481" s="53">
        <f t="shared" si="164"/>
        <v>0</v>
      </c>
    </row>
    <row r="482" spans="1:15" ht="15" hidden="1">
      <c r="A482" s="50"/>
      <c r="B482" s="50"/>
      <c r="C482" s="50">
        <v>4170</v>
      </c>
      <c r="D482" s="43" t="s">
        <v>159</v>
      </c>
      <c r="E482" s="53">
        <v>0</v>
      </c>
      <c r="F482" s="26"/>
      <c r="G482" s="26">
        <f t="shared" si="162"/>
        <v>0</v>
      </c>
      <c r="H482" s="76"/>
      <c r="I482" s="78">
        <f t="shared" si="163"/>
        <v>0</v>
      </c>
      <c r="J482" s="76"/>
      <c r="K482" s="78">
        <f t="shared" si="164"/>
        <v>0</v>
      </c>
      <c r="L482" s="76"/>
      <c r="M482" s="53">
        <f t="shared" si="164"/>
        <v>0</v>
      </c>
      <c r="N482" s="26"/>
      <c r="O482" s="53">
        <f t="shared" si="164"/>
        <v>0</v>
      </c>
    </row>
    <row r="483" spans="1:15" ht="15" hidden="1">
      <c r="A483" s="50"/>
      <c r="B483" s="50"/>
      <c r="C483" s="50">
        <v>4210</v>
      </c>
      <c r="D483" s="43" t="s">
        <v>137</v>
      </c>
      <c r="E483" s="53">
        <v>11000</v>
      </c>
      <c r="F483" s="26"/>
      <c r="G483" s="26">
        <f t="shared" si="162"/>
        <v>11000</v>
      </c>
      <c r="H483" s="76">
        <v>4262</v>
      </c>
      <c r="I483" s="78">
        <f t="shared" si="163"/>
        <v>15262</v>
      </c>
      <c r="J483" s="76"/>
      <c r="K483" s="78">
        <f t="shared" si="164"/>
        <v>15262</v>
      </c>
      <c r="L483" s="76"/>
      <c r="M483" s="53">
        <f t="shared" si="164"/>
        <v>15262</v>
      </c>
      <c r="N483" s="26"/>
      <c r="O483" s="53">
        <f t="shared" si="164"/>
        <v>15262</v>
      </c>
    </row>
    <row r="484" spans="1:15" ht="15" hidden="1">
      <c r="A484" s="50"/>
      <c r="B484" s="50"/>
      <c r="C484" s="50">
        <v>4260</v>
      </c>
      <c r="D484" s="43" t="s">
        <v>160</v>
      </c>
      <c r="E484" s="53">
        <v>4100</v>
      </c>
      <c r="F484" s="26"/>
      <c r="G484" s="26">
        <f t="shared" si="162"/>
        <v>4100</v>
      </c>
      <c r="H484" s="76"/>
      <c r="I484" s="78">
        <f t="shared" si="163"/>
        <v>4100</v>
      </c>
      <c r="J484" s="76"/>
      <c r="K484" s="78">
        <f t="shared" si="164"/>
        <v>4100</v>
      </c>
      <c r="L484" s="76"/>
      <c r="M484" s="53">
        <f t="shared" si="164"/>
        <v>4100</v>
      </c>
      <c r="N484" s="26"/>
      <c r="O484" s="53">
        <f t="shared" si="164"/>
        <v>4100</v>
      </c>
    </row>
    <row r="485" spans="1:15" ht="15" hidden="1">
      <c r="A485" s="50"/>
      <c r="B485" s="50"/>
      <c r="C485" s="50">
        <v>4300</v>
      </c>
      <c r="D485" s="43" t="s">
        <v>139</v>
      </c>
      <c r="E485" s="53">
        <v>4000</v>
      </c>
      <c r="F485" s="26"/>
      <c r="G485" s="26">
        <f t="shared" si="162"/>
        <v>4000</v>
      </c>
      <c r="H485" s="76"/>
      <c r="I485" s="78">
        <f t="shared" si="163"/>
        <v>4000</v>
      </c>
      <c r="J485" s="76"/>
      <c r="K485" s="78">
        <f t="shared" si="164"/>
        <v>4000</v>
      </c>
      <c r="L485" s="76"/>
      <c r="M485" s="53">
        <f t="shared" si="164"/>
        <v>4000</v>
      </c>
      <c r="N485" s="26"/>
      <c r="O485" s="53">
        <f t="shared" si="164"/>
        <v>4000</v>
      </c>
    </row>
    <row r="486" spans="1:15" ht="15" hidden="1">
      <c r="A486" s="50"/>
      <c r="B486" s="50"/>
      <c r="C486" s="50">
        <v>4430</v>
      </c>
      <c r="D486" s="43" t="s">
        <v>145</v>
      </c>
      <c r="E486" s="53">
        <v>260</v>
      </c>
      <c r="F486" s="26"/>
      <c r="G486" s="26">
        <f t="shared" si="162"/>
        <v>260</v>
      </c>
      <c r="H486" s="76"/>
      <c r="I486" s="78">
        <f t="shared" si="163"/>
        <v>260</v>
      </c>
      <c r="J486" s="76"/>
      <c r="K486" s="78">
        <f t="shared" si="164"/>
        <v>260</v>
      </c>
      <c r="L486" s="76"/>
      <c r="M486" s="53">
        <f t="shared" si="164"/>
        <v>260</v>
      </c>
      <c r="N486" s="26"/>
      <c r="O486" s="53">
        <f t="shared" si="164"/>
        <v>260</v>
      </c>
    </row>
    <row r="487" spans="1:15" ht="15" hidden="1">
      <c r="A487" s="50"/>
      <c r="B487" s="50"/>
      <c r="C487" s="50">
        <v>4810</v>
      </c>
      <c r="D487" s="43" t="s">
        <v>176</v>
      </c>
      <c r="E487" s="53"/>
      <c r="F487" s="26"/>
      <c r="G487" s="26">
        <f t="shared" si="162"/>
        <v>0</v>
      </c>
      <c r="H487" s="76"/>
      <c r="I487" s="76"/>
      <c r="J487" s="76"/>
      <c r="K487" s="78">
        <f t="shared" si="164"/>
        <v>0</v>
      </c>
      <c r="L487" s="76"/>
      <c r="M487" s="53">
        <f t="shared" si="164"/>
        <v>0</v>
      </c>
      <c r="N487" s="26"/>
      <c r="O487" s="53">
        <f t="shared" si="164"/>
        <v>0</v>
      </c>
    </row>
    <row r="488" spans="1:15" ht="15">
      <c r="A488" s="50"/>
      <c r="B488" s="50"/>
      <c r="C488" s="50"/>
      <c r="D488" s="43" t="s">
        <v>215</v>
      </c>
      <c r="E488" s="59">
        <f aca="true" t="shared" si="165" ref="E488:N488">E170+E180+E193+E196+E202+E209+E245+E249+E262+E271+E276+E279+E358+E369+E412+E434+E462+E474</f>
        <v>15884476</v>
      </c>
      <c r="F488" s="59">
        <f t="shared" si="165"/>
        <v>-83296</v>
      </c>
      <c r="G488" s="59">
        <f t="shared" si="165"/>
        <v>15840300</v>
      </c>
      <c r="H488" s="59">
        <f t="shared" si="165"/>
        <v>28962</v>
      </c>
      <c r="I488" s="59">
        <f t="shared" si="165"/>
        <v>15869262</v>
      </c>
      <c r="J488" s="59">
        <f t="shared" si="165"/>
        <v>36181</v>
      </c>
      <c r="K488" s="59">
        <f t="shared" si="165"/>
        <v>15905443</v>
      </c>
      <c r="L488" s="91">
        <f t="shared" si="165"/>
        <v>0</v>
      </c>
      <c r="M488" s="59">
        <f>M170+M180+M193+M196+M202+M209+M245+M249+M262+M271+M276+M279+M358+M369+M412+M434+M462+M474</f>
        <v>15905443</v>
      </c>
      <c r="N488" s="59">
        <f t="shared" si="165"/>
        <v>406</v>
      </c>
      <c r="O488" s="59">
        <f>O170+O180+O193+O196+O202+O209+O245+O249+O262+O271+O276+O279+O358+O369+O412+O434+O462+O474</f>
        <v>15905849</v>
      </c>
    </row>
    <row r="489" spans="1:15" ht="15">
      <c r="A489" s="42"/>
      <c r="B489" s="42"/>
      <c r="C489" s="42"/>
      <c r="D489" s="42"/>
      <c r="E489" s="12"/>
      <c r="F489" s="76"/>
      <c r="G489" s="76"/>
      <c r="H489" s="76"/>
      <c r="I489" s="76"/>
      <c r="J489" s="76"/>
      <c r="K489" s="76"/>
      <c r="L489" s="76"/>
      <c r="M489" s="76"/>
      <c r="N489" s="76"/>
      <c r="O489" s="76"/>
    </row>
    <row r="490" spans="1:15" ht="12.75">
      <c r="A490" s="42"/>
      <c r="B490" s="42"/>
      <c r="C490" s="42"/>
      <c r="D490" s="42"/>
      <c r="E490" s="12"/>
      <c r="F490" s="12"/>
      <c r="G490" s="12"/>
      <c r="H490" s="12"/>
      <c r="I490" s="12"/>
      <c r="J490" s="12"/>
      <c r="K490" s="12"/>
      <c r="L490" s="12"/>
      <c r="M490" s="12"/>
      <c r="N490" s="12"/>
      <c r="O490" s="12"/>
    </row>
    <row r="491" spans="1:15" ht="12.75">
      <c r="A491" s="42"/>
      <c r="B491" s="42"/>
      <c r="C491" s="42"/>
      <c r="D491" s="42"/>
      <c r="E491" s="12"/>
      <c r="F491" s="8"/>
      <c r="G491" s="8"/>
      <c r="H491" s="8"/>
      <c r="I491" s="8"/>
      <c r="J491" s="8"/>
      <c r="K491" s="8"/>
      <c r="L491" s="8"/>
      <c r="M491" s="8"/>
      <c r="N491" s="8"/>
      <c r="O491" s="8"/>
    </row>
    <row r="492" spans="1:15" ht="14.25">
      <c r="A492" s="42"/>
      <c r="B492" s="42"/>
      <c r="C492" s="41"/>
      <c r="D492" s="104" t="s">
        <v>227</v>
      </c>
      <c r="E492" s="105"/>
      <c r="F492" s="105"/>
      <c r="G492" s="105"/>
      <c r="H492" s="105"/>
      <c r="I492" s="105"/>
      <c r="J492" s="105"/>
      <c r="K492" s="105"/>
      <c r="L492" s="105"/>
      <c r="M492" s="105"/>
      <c r="N492" s="105"/>
      <c r="O492" s="105"/>
    </row>
    <row r="493" spans="1:15" ht="14.25">
      <c r="A493" s="42"/>
      <c r="B493" s="42"/>
      <c r="C493" s="41"/>
      <c r="E493" s="27"/>
      <c r="F493" s="9"/>
      <c r="G493" s="9"/>
      <c r="H493" s="9"/>
      <c r="I493" s="9"/>
      <c r="J493" s="9"/>
      <c r="K493" s="9"/>
      <c r="L493" s="9"/>
      <c r="M493" s="9"/>
      <c r="N493" s="9"/>
      <c r="O493" s="9"/>
    </row>
    <row r="494" spans="1:15" ht="14.25">
      <c r="A494" s="42"/>
      <c r="B494" s="42"/>
      <c r="C494" s="41"/>
      <c r="E494" s="27"/>
      <c r="F494" s="9"/>
      <c r="G494" s="9"/>
      <c r="H494" s="9"/>
      <c r="I494" s="9"/>
      <c r="J494" s="9"/>
      <c r="K494" s="9"/>
      <c r="L494" s="9"/>
      <c r="M494" s="9"/>
      <c r="N494" s="9"/>
      <c r="O494" s="9"/>
    </row>
    <row r="495" spans="13:24" ht="14.25">
      <c r="M495" s="82" t="s">
        <v>258</v>
      </c>
      <c r="N495" s="83"/>
      <c r="O495" s="83"/>
      <c r="P495" s="83"/>
      <c r="Q495" s="83"/>
      <c r="R495" s="83"/>
      <c r="S495" s="83"/>
      <c r="T495" s="83"/>
      <c r="U495" s="83"/>
      <c r="V495" s="83"/>
      <c r="W495" s="83"/>
      <c r="X495" s="83"/>
    </row>
  </sheetData>
  <mergeCells count="13">
    <mergeCell ref="D161:O161"/>
    <mergeCell ref="D150:O150"/>
    <mergeCell ref="D162:O162"/>
    <mergeCell ref="D147:O147"/>
    <mergeCell ref="D1:O1"/>
    <mergeCell ref="D492:O492"/>
    <mergeCell ref="D3:O3"/>
    <mergeCell ref="D4:O4"/>
    <mergeCell ref="D2:O2"/>
    <mergeCell ref="A8:O8"/>
    <mergeCell ref="A166:O166"/>
    <mergeCell ref="D159:O159"/>
    <mergeCell ref="D160:O160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U.G. KLESZCZEWO</dc:creator>
  <cp:keywords/>
  <dc:description/>
  <cp:lastModifiedBy>service</cp:lastModifiedBy>
  <cp:lastPrinted>2006-07-24T08:20:41Z</cp:lastPrinted>
  <dcterms:created xsi:type="dcterms:W3CDTF">2005-10-20T11:32:55Z</dcterms:created>
  <dcterms:modified xsi:type="dcterms:W3CDTF">2006-07-24T08:23:55Z</dcterms:modified>
  <cp:category/>
  <cp:version/>
  <cp:contentType/>
  <cp:contentStatus/>
</cp:coreProperties>
</file>