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7"/>
  </bookViews>
  <sheets>
    <sheet name="Dochody" sheetId="1" r:id="rId1"/>
    <sheet name="Wydatki" sheetId="2" r:id="rId2"/>
    <sheet name="5.IX" sheetId="3" r:id="rId3"/>
    <sheet name="Zarz 5.VII" sheetId="4" r:id="rId4"/>
    <sheet name="30.VI" sheetId="5" r:id="rId5"/>
    <sheet name="2.VI" sheetId="6" r:id="rId6"/>
    <sheet name="29.III" sheetId="7" r:id="rId7"/>
    <sheet name="zlecone" sheetId="8" r:id="rId8"/>
  </sheets>
  <definedNames/>
  <calcPr fullCalcOnLoad="1"/>
</workbook>
</file>

<file path=xl/sharedStrings.xml><?xml version="1.0" encoding="utf-8"?>
<sst xmlns="http://schemas.openxmlformats.org/spreadsheetml/2006/main" count="3413" uniqueCount="331">
  <si>
    <t xml:space="preserve">                                                     Załącznik nr 1</t>
  </si>
  <si>
    <t>Dział</t>
  </si>
  <si>
    <t>Roz-dział</t>
  </si>
  <si>
    <t>Paragraf</t>
  </si>
  <si>
    <t>Nazwa</t>
  </si>
  <si>
    <t>010</t>
  </si>
  <si>
    <t>Rolnictwo i łowiectwo</t>
  </si>
  <si>
    <t>01010</t>
  </si>
  <si>
    <t>Infrastruktura wodociągowa i sanitacyjna wsi</t>
  </si>
  <si>
    <t>6290</t>
  </si>
  <si>
    <t>Środki na dofinansowanie własnych inwestycji gmin (związku gmin), powiatów (związków powiatów0, samorządów województw, pozyskane z innych zródeł</t>
  </si>
  <si>
    <t>6291</t>
  </si>
  <si>
    <t>Środki na dofinansowaniw własnych inwestycji gmin (związków gmin), powiatów (związków powiatów), samorządów województw, pozyskane z innych źródeł. Finansowanie programów ze środków bezzwtotnych pochodzących z Unii Europejskiej</t>
  </si>
  <si>
    <t>020</t>
  </si>
  <si>
    <t>Leśnictwo</t>
  </si>
  <si>
    <t>02095</t>
  </si>
  <si>
    <t>Pozostała działalność</t>
  </si>
  <si>
    <t>0750</t>
  </si>
  <si>
    <t>Dochody z najmu i dzierżawy składników majątkowych Skarbu Państwa,  jednostek samorządu terytorialnego  lub innych jednostek zaliczanych do sektora finansów  publicznych oraz innych umów o podobnym charakterze</t>
  </si>
  <si>
    <t>Transport i łączność</t>
  </si>
  <si>
    <t>Drogi publiczne gminne</t>
  </si>
  <si>
    <t>0690</t>
  </si>
  <si>
    <t>Wpływy z różnych opłat</t>
  </si>
  <si>
    <t>0970</t>
  </si>
  <si>
    <t>6298</t>
  </si>
  <si>
    <t xml:space="preserve">Środki na dofinansowaniw własnych inwestycji gmin, powiatów,samorządów województw , pozyskane z innych źródeł.Finansowanie programów i projektów ze środków funduszy strukturalnych, Funduszy Spójności oraz Sekcji Gwarancji Europejskiego Funduszu Orientacji i Gwarancji Rolnej </t>
  </si>
  <si>
    <t>6300</t>
  </si>
  <si>
    <t>Wpływy z tytułu pomocy finansowej udzielonej między jednostkami samorządu terytorialnego na dofinansowanie własnych zadań inwestycyjnych i zakupów inwestycyjnych</t>
  </si>
  <si>
    <t>6339</t>
  </si>
  <si>
    <t>Dotacje celowe otrzymane z budżetu państwa na realizację inwestycji i zakupów inwestycyjnych własnych gmin.  Współfinansowanie programów i projektów realizowanych z funduszy strukturalnych, Funduszy Spólności oraz  zSekcji  Gwarancji Europejskiegi Funduszu Orientacji I Gwarancji Rolnej</t>
  </si>
  <si>
    <t>Gospodarka mieszkaniowa</t>
  </si>
  <si>
    <t>Gospodarka gruntami i nieruchomościami</t>
  </si>
  <si>
    <t>0470</t>
  </si>
  <si>
    <t>Wpływy z opłat za zarząd, użytkowanie i użytkowanie wieczyste nieruchomości</t>
  </si>
  <si>
    <t>0760</t>
  </si>
  <si>
    <t>wpływy z tytułu przekształcenia prawa użytkowania wieczystego przysługującego osobom fizycznym w prawo własności</t>
  </si>
  <si>
    <t>0770</t>
  </si>
  <si>
    <t>Wpłaty z tytułu odpłatnego nabycia prawa własności oraz prawa użytkowania wieczystego nieruchomości</t>
  </si>
  <si>
    <t>0920</t>
  </si>
  <si>
    <t>Pozostałe odsetki</t>
  </si>
  <si>
    <t>Administracja publiczna</t>
  </si>
  <si>
    <t>Urzędy wojewódzkie</t>
  </si>
  <si>
    <t>2010</t>
  </si>
  <si>
    <t>Dotacje celowe otrzymane z budżetu państwa na realizację zadań bieżących z zakresu administracji rządowej  oraz innych zadań zleconych gminie (związkom gmin) ustawami</t>
  </si>
  <si>
    <t>2360</t>
  </si>
  <si>
    <t>Dochody jednostek samorządu terytorialnego związane z realizacją zadań z zakresu administracji rządowej oraz innych zadań zleconych ustawami</t>
  </si>
  <si>
    <t xml:space="preserve">Urzędy gmin </t>
  </si>
  <si>
    <t>0830</t>
  </si>
  <si>
    <t>Wpływy z usług</t>
  </si>
  <si>
    <t>Urzędy naczelnych organów władzy państwowej, kontroli i ochrony prawa oraz sądownictwa</t>
  </si>
  <si>
    <t>Urzędy naczelnych organów władzy państwowej, kontroli i ochrony prawa</t>
  </si>
  <si>
    <t>75107</t>
  </si>
  <si>
    <t>75108</t>
  </si>
  <si>
    <t>Wybory do Sejmu i Senatu</t>
  </si>
  <si>
    <t>Bezpieczeństwo publiczne i ochrona przeciwpożarowa</t>
  </si>
  <si>
    <t>Obrona cywilna</t>
  </si>
  <si>
    <t>Dotacje celowe otrzymane z budżetu państwa na realizację zadań bieżących z zakresu administracji rządowej oraz innych zadań zleconych gminie (związkom gmin) ustawami</t>
  </si>
  <si>
    <t>Dochody od osób prawnych, od osób fizycznych i od innych jednostek nieposiadających osobowości prawnej oraz wydatki związane z ich poborem</t>
  </si>
  <si>
    <t>Wpływy z podatku dochodowego od osób fizycznych</t>
  </si>
  <si>
    <t>0350</t>
  </si>
  <si>
    <t>Podatek od działalności gospodarczej osób fizycznych, opłacany w formie karty podatkowej</t>
  </si>
  <si>
    <t>0910</t>
  </si>
  <si>
    <t>Odsetki od nieterminowych wpłat z tytułu podatków i opłat</t>
  </si>
  <si>
    <t>Wpływy z podatku rolnego, podatku leśnego, podatku od czynności cywilnoprawnych, podatków i opłat lokalnych od osób prawnych i innych jednostek organizacyjnych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</si>
  <si>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</si>
  <si>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</si>
  <si>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</si>
  <si>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</si>
  <si>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</si>
  <si>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</si>
  <si>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</si>
  <si>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</si>
  <si>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0500</t>
  </si>
  <si>
    <t>Podatek od czynności cywilnoprawnych</t>
  </si>
  <si>
    <t>0590</t>
  </si>
  <si>
    <t>Wpływy z opłat za koncesje i licencje</t>
  </si>
  <si>
    <t>Wpływy z podatku rolnego, podatku leśnego, podatku od spadków i darowizn, podatku od czynności cywilnoprawnych oraz podatków i opłat lokalnych od osób fizycznych</t>
  </si>
  <si>
    <t>0360</t>
  </si>
  <si>
    <t>Podatek od spadków i darowizn</t>
  </si>
  <si>
    <t>0370</t>
  </si>
  <si>
    <t>Podatek od posiadania psów</t>
  </si>
  <si>
    <t>0430</t>
  </si>
  <si>
    <t>Wpływy z opłaty targowej</t>
  </si>
  <si>
    <t>0450</t>
  </si>
  <si>
    <t>Wpływy z opłaty administracyjnej za czynności urzędowe</t>
  </si>
  <si>
    <t>Wpływy z innych opłat stanowiących dochody jednostek samorządu terytorialnego na podstawie ustaw</t>
  </si>
  <si>
    <t>0410</t>
  </si>
  <si>
    <t>Wpływy z opłaty skarbowej</t>
  </si>
  <si>
    <t>0480</t>
  </si>
  <si>
    <t>Wpływy z opłat za zezwolenia na sprzedaż alkoholu</t>
  </si>
  <si>
    <t>0490</t>
  </si>
  <si>
    <t>Wpływy z innych lokalnych opałat pobieranych przez jednostki samorządu terytorialnego na podstawie odrębnych ustaw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</si>
  <si>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</si>
  <si>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</si>
  <si>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</si>
  <si>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</si>
  <si>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</si>
  <si>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Różne rozliczenia</t>
  </si>
  <si>
    <t>Część oświatowa subwencji ogólnej dla jednostek samorządu terytorialnego</t>
  </si>
  <si>
    <t>2920</t>
  </si>
  <si>
    <t>Subwencje ogólne z budżetu państwa</t>
  </si>
  <si>
    <t>Część wyrównawcza subwencji ogólnej dla gmin</t>
  </si>
  <si>
    <t>Różne rozliczenia finansowe</t>
  </si>
  <si>
    <t>Wpływy z różnych dochodów</t>
  </si>
  <si>
    <t>Część równoważąca subwencji ogólnej dla gmin</t>
  </si>
  <si>
    <t>Oświata i wychowanie</t>
  </si>
  <si>
    <t>Szkoły podstawowe</t>
  </si>
  <si>
    <t>2030</t>
  </si>
  <si>
    <t>Dotacje celowe otrzymane z budżetu państwa na realizację własnych zadań bieżących gmin (związkom gmin)</t>
  </si>
  <si>
    <t>2033</t>
  </si>
  <si>
    <t>Dotacje celowe otrzymane z budżetu państwa na realizację własnych zadań bieżących gmin (związkom gmin)Finansowanie z pożyczek i kredytów zagranicznych</t>
  </si>
  <si>
    <t>Przedszkola</t>
  </si>
  <si>
    <t>Pomoc społeczna</t>
  </si>
  <si>
    <t>Świadczenia rodzinne oraz składki na ubezpieczenia emerytalne i rentowe z ubezpieczenia społecznego</t>
  </si>
  <si>
    <t>Składki na ubezpieczenie zdrowotne opłacane za osoby pobierające niektóre świadczenia z pomocy społecznej oraz niektóre świadczenia rodzinne</t>
  </si>
  <si>
    <t>Ośrodki pomocy społecznej</t>
  </si>
  <si>
    <t xml:space="preserve">Dotacje celowe otrzymane z budżetu państwa na realizację własnych zadań bieżących gmin (związkom gmin)  </t>
  </si>
  <si>
    <t>Edukacyjna opieka wychowawcza</t>
  </si>
  <si>
    <t>Pomoc materialna dla uczniów</t>
  </si>
  <si>
    <t>Gospodarka komunalna i ochrona środowiska</t>
  </si>
  <si>
    <t>Wpływy i wydatki związane z gromadzeniem środków z opłat produktowych</t>
  </si>
  <si>
    <t>0400</t>
  </si>
  <si>
    <t>Wpływy z opłaty produktowej</t>
  </si>
  <si>
    <t>2440</t>
  </si>
  <si>
    <t>Dotacje otrzymane z funduszy celowych na realizację zadań bieżących jednostek sektora finansów publicznych</t>
  </si>
  <si>
    <t>Kultura fizyczna i sport</t>
  </si>
  <si>
    <t>Obiekty sportowe</t>
  </si>
  <si>
    <t xml:space="preserve"> Środki na dofinansowanie własnych inwestycji gmin (związków gmin), powiatów (związków powiatów), samorządów województw , pozyskane z innych źródeł</t>
  </si>
  <si>
    <t>Razem:</t>
  </si>
  <si>
    <t>Infrastruktura  wodociągowa i sanitacyjna wsi</t>
  </si>
  <si>
    <t>Wydatki inwestycyjne jednostek budżetowych</t>
  </si>
  <si>
    <t>Wydatki inwestycyjne jednostek budżetowych.  Współfinansowanie programów realizowanych ze środków bezzwrotnych pochodących z Unii Europejskiej</t>
  </si>
  <si>
    <t>Wydatki inwestycyjne jednostek budżetowych.  Finansowanie programów ze środków  bezzwrotnych pochodących z Unii Europejskiej</t>
  </si>
  <si>
    <t>Izby rolnicze</t>
  </si>
  <si>
    <t>Wpłaty gmin na rzecz izb  rolniczych  w wysokości  2% uzyskanych wpływów z podatku rolnego</t>
  </si>
  <si>
    <t>Drogi publiczne wojewódzkie</t>
  </si>
  <si>
    <t>Wydatki na pomoc finansową udzielaną między jednostkami samorządu terytorialnego na dofinansowanie własnych zadań inwestycyjnych  i zakupów inwestycyjnych</t>
  </si>
  <si>
    <t>Drogi publiczne powiatowe</t>
  </si>
  <si>
    <t>Zakup materiałów i wyposażenia</t>
  </si>
  <si>
    <t>Zakup usług remontowych</t>
  </si>
  <si>
    <t>Zakup usług pozostałych</t>
  </si>
  <si>
    <t xml:space="preserve">Wydatki inwestycyjne jednostek budżetowych   </t>
  </si>
  <si>
    <t xml:space="preserve">Wydatki inwestycyjne jednostek budżetowych. Finansowanie programów i projektów ze środków funduszy strukturalnych, Funduszy Spójności oraz Sekcji Gwarancji Europejskiego Funduszu Orientacji i Gwarancji Rolnej </t>
  </si>
  <si>
    <t xml:space="preserve">Wydatki inwestycyjne jednostek budżetowych Współfinansowanie programów i projektów realizowanych ze środków z funduszy strukturalnych, Funduszy Spójności oraz z Sekcji Gwarancji Europejskiego funduszu Orientacji i Gwarancji Rolnej </t>
  </si>
  <si>
    <t>Turystyka</t>
  </si>
  <si>
    <t>Różne jednostki obsługi gospodarki mieszkaniowej</t>
  </si>
  <si>
    <t>Różne opłaty i składki</t>
  </si>
  <si>
    <t>Działalność usługowa</t>
  </si>
  <si>
    <t>Plan zagospodarowania przestrzennego</t>
  </si>
  <si>
    <t>Zakup usug pozostaych</t>
  </si>
  <si>
    <t>Opracowania geodezyjne i kartograficzne</t>
  </si>
  <si>
    <t>Wynagrodzenia osobowe pracowników</t>
  </si>
  <si>
    <t>Dodatkowe wynagrodzenie roczne</t>
  </si>
  <si>
    <t>Składki na ubezpieczenia społeczne</t>
  </si>
  <si>
    <t>Składki na Fundusz Pracy</t>
  </si>
  <si>
    <t>Podróże służbowe krajowe</t>
  </si>
  <si>
    <t>Odpisy na zakładowy fundusz świadczeń socjalnych</t>
  </si>
  <si>
    <t xml:space="preserve">Rady gmin </t>
  </si>
  <si>
    <t>Różne wydatki na rzecz osób fizycznych</t>
  </si>
  <si>
    <t>Wydatki osobowe nie zaliczone do wynagrodzeń</t>
  </si>
  <si>
    <t>Wynagrodzenia bezosobowe</t>
  </si>
  <si>
    <t>Zakup energii</t>
  </si>
  <si>
    <t>Zakup usług zdrowotnych</t>
  </si>
  <si>
    <t>Zakup usług dostępu do sieci Internet</t>
  </si>
  <si>
    <t>Podróże służbowe zagraniczne</t>
  </si>
  <si>
    <t>Wydatki na zakupy inwestycyjne jednostek budżetowych</t>
  </si>
  <si>
    <t>Promocja jednostek samorządu terytorialnego</t>
  </si>
  <si>
    <t>Urzędy naczelnych organów władzy państwowej,  kontroli i ochrony prawa</t>
  </si>
  <si>
    <t>Bezpieczeństwo  publiczne  i  ochrona   przeciwpożarowa</t>
  </si>
  <si>
    <t>Ochotnicze straże pożarne</t>
  </si>
  <si>
    <t>Pobór podatków, opłat i niepodatkowych należności  budżetowych</t>
  </si>
  <si>
    <t>Wynagrodzenia agencyjno-prowizyjne</t>
  </si>
  <si>
    <t>Obsługa długu publicznego</t>
  </si>
  <si>
    <t>Obsługa papierów wartościowych, kredytów i pożyczek jednostek samorządu terytorialnego</t>
  </si>
  <si>
    <t>Rozliczenia z bankami związane z obsługą gługu publicznego</t>
  </si>
  <si>
    <t>Odsetki i dyskonto od krajowych skarbowych papierów wartościowych oraz od krajowych pożyczek i kredytów</t>
  </si>
  <si>
    <t>Rezerwy ogólne i celowe</t>
  </si>
  <si>
    <t>Rezerwy</t>
  </si>
  <si>
    <t>Dotacja celowa z budżetu na finansowanie lub dofinansowanie zadań zleconych do realizacji stowarzyszeniom</t>
  </si>
  <si>
    <t>Stypendia dla uczniów</t>
  </si>
  <si>
    <t>Inne formy pomocy dla uczniów</t>
  </si>
  <si>
    <t xml:space="preserve">Wpłaty na Państwowy Fundusz Rehabilitacji Osób Niepełnosprawnych </t>
  </si>
  <si>
    <t>Zakup pomocy naukowych, dydaktycznych i książek</t>
  </si>
  <si>
    <t>Zakup usług remontowych  Współfinansowanie kredytów i pożyczek zagranicznych</t>
  </si>
  <si>
    <t xml:space="preserve">Wydatki inwestycyjne jednostek budżetowych.  </t>
  </si>
  <si>
    <t>Zakup środków żywności</t>
  </si>
  <si>
    <t>Gimnazja</t>
  </si>
  <si>
    <t>Dowożenie uczniów do szkół</t>
  </si>
  <si>
    <t>Dokształcanie i doskonalenie nauczycieli</t>
  </si>
  <si>
    <t>Ochrona zdrowia</t>
  </si>
  <si>
    <t>Przeciwdziałanie alkoholizmowi</t>
  </si>
  <si>
    <t>Dotacja celowa z budżetu na finansowanie lub dofinansowanie zadań zleconych do realizacji pozostałym jednostkom niezaliczanym do sektora finansów publicznych</t>
  </si>
  <si>
    <t xml:space="preserve">Zakup usług remontowych </t>
  </si>
  <si>
    <t>Świadczenia rodzinne oraz składki na ubezpieczenia emerytalne i rentowe  z ubezpieczenia społecznego</t>
  </si>
  <si>
    <t>Świadczenia społeczne</t>
  </si>
  <si>
    <t>Składki na ubezpieczenie zdrowotne</t>
  </si>
  <si>
    <t>Dodatki mieszkaniowe</t>
  </si>
  <si>
    <t>Usługi opiekuńcze i specjalistyczne usługi opiekuńcze</t>
  </si>
  <si>
    <t xml:space="preserve">Świadczenia społeczne </t>
  </si>
  <si>
    <t>Świetlice szkolne</t>
  </si>
  <si>
    <t>Gospodarka ściekowa i ochrona wód</t>
  </si>
  <si>
    <t>Oczyszczanie miast i wsi</t>
  </si>
  <si>
    <t>Utrzymanie zieleni w miastach i gminach</t>
  </si>
  <si>
    <t>Schroniska dla zwierząt</t>
  </si>
  <si>
    <t xml:space="preserve">Wydatki na pomoc finansową udzielaną między jednostkami samorządu terytorialnego na dofinansowanie własnych zadań inwestycyjnych i zakupów inwestycyjnych  </t>
  </si>
  <si>
    <t>Oświetlenie ulic, placów i dróg</t>
  </si>
  <si>
    <t>Zakłady gospodarki komunalnej</t>
  </si>
  <si>
    <t xml:space="preserve">Dotacja przedmiotowa z budżetu dla zakładu budżetowego </t>
  </si>
  <si>
    <t>Dotacje celowe z budżetu na finansowanie lub dofinansowanie kosztów realizacji inwestycji i zakupów inwestycyjnych zakładów budżetowych</t>
  </si>
  <si>
    <t>Kultura i ochrona dziedzictwa narodowego</t>
  </si>
  <si>
    <t>Pozostałe instytucje kultury</t>
  </si>
  <si>
    <t>Dotacja podmiotowa z budżetu dla samorządowej instytucji kultury</t>
  </si>
  <si>
    <t>Biblioteki</t>
  </si>
  <si>
    <t>Ochrona zabytków i opieka nad zabytkami</t>
  </si>
  <si>
    <t>Dotacja podmiotowa z budżetu dla jednostek niezaliczanych do sektora finansów publicznych</t>
  </si>
  <si>
    <t>Dotacje celowe z budżetu na finansowanie lub dofinansowanie  zadań zleconych do realizacji pozostałym jednostkom niezaliczanym do sektora finansów publicznych</t>
  </si>
  <si>
    <t>Razem wydatki:</t>
  </si>
  <si>
    <t>Roz- dział</t>
  </si>
  <si>
    <t>01030</t>
  </si>
  <si>
    <t>Para- graf</t>
  </si>
  <si>
    <t>Plan na    2005r.</t>
  </si>
  <si>
    <t>Pozostala działalnosc</t>
  </si>
  <si>
    <t>Dynamika</t>
  </si>
  <si>
    <t>ogółem</t>
  </si>
  <si>
    <r>
      <t xml:space="preserve">Odpisy na zakładowy fundusz świadczeń </t>
    </r>
    <r>
      <rPr>
        <sz val="10"/>
        <rFont val="Times New Roman CE"/>
        <family val="0"/>
      </rPr>
      <t>socjalnych</t>
    </r>
  </si>
  <si>
    <t>Urzędu naczelnych organów władzy państwowej, kontroli i ochrony prawa</t>
  </si>
  <si>
    <t>3110</t>
  </si>
  <si>
    <t>4010</t>
  </si>
  <si>
    <t>4110</t>
  </si>
  <si>
    <t>4120</t>
  </si>
  <si>
    <t>4210</t>
  </si>
  <si>
    <t>4260</t>
  </si>
  <si>
    <t>4300</t>
  </si>
  <si>
    <t>4130</t>
  </si>
  <si>
    <t>Razem</t>
  </si>
  <si>
    <t>Wybory Prezydenta Rzeczypospolitej Polskiej</t>
  </si>
  <si>
    <t xml:space="preserve">Zasiłki i pomoc w naturze oraz składki na ubezpieczenia emerytalne i rentowe </t>
  </si>
  <si>
    <t>Zasiłki i pomoc w naturze oraz składki na ubezpieczenia emerytalne i rentowe</t>
  </si>
  <si>
    <t>73.500 przed zwiększeniami x1,50%= 74 610</t>
  </si>
  <si>
    <t>Dotacja podmiotowa z budżetu dla niepublicznej jednostki systemu oświaty</t>
  </si>
  <si>
    <t>Para-graf</t>
  </si>
  <si>
    <t xml:space="preserve">                                                    Rady Gminy w Kleszczewie</t>
  </si>
  <si>
    <t xml:space="preserve">                                                     z dnia 15 grudnia 2005r.</t>
  </si>
  <si>
    <t xml:space="preserve"> Plan dochodów na 2006r.</t>
  </si>
  <si>
    <t>Plan</t>
  </si>
  <si>
    <t xml:space="preserve">                                                    Przewodnicząca Rady Gminy</t>
  </si>
  <si>
    <t xml:space="preserve">                                                           mgr Ewa Lesińska</t>
  </si>
  <si>
    <t xml:space="preserve">     Plan wydatków na 2006r.</t>
  </si>
  <si>
    <t xml:space="preserve">Plan </t>
  </si>
  <si>
    <t xml:space="preserve">                                                     Załącznik nr 3</t>
  </si>
  <si>
    <t xml:space="preserve">                                                     Załącznik nr 2</t>
  </si>
  <si>
    <t xml:space="preserve">                                                     Załącznik nr 4</t>
  </si>
  <si>
    <t xml:space="preserve">                                                                 mgr Ewa Lesińska</t>
  </si>
  <si>
    <t xml:space="preserve">                                                          Przewodnicząca Rady Gminy</t>
  </si>
  <si>
    <t xml:space="preserve">                                                     do Uchwały Nr XL/198/2005</t>
  </si>
  <si>
    <r>
      <t xml:space="preserve">Odsetki i dyskonto od krajowych skarbowych papierów wartościowych oraz od krajowych pożyczek i kredytów. </t>
    </r>
    <r>
      <rPr>
        <sz val="9"/>
        <rFont val="Times New Roman"/>
        <family val="1"/>
      </rPr>
      <t>Współfinansowanie programów i projektów realizowanych ze środków z funduszy strukturalnych, Funduszy Spójności oraz z Selcji Gwarancji Europejskiego Funduszu Orientacji i Gwarancji Rolnej.</t>
    </r>
  </si>
  <si>
    <t>Zmiana planu</t>
  </si>
  <si>
    <t>Plan po zmianie</t>
  </si>
  <si>
    <t>j</t>
  </si>
  <si>
    <t xml:space="preserve">Wydatki inwestycyjne jednostek budżetowych Współfinansowanie programów i projektów realizowanych ze środków z funduszy strukturalnych, Funduszy Spójności oraz z Sekcji Gwarancji Europejskiego Funduszu Orientacji i Gwarancji Rolnej </t>
  </si>
  <si>
    <t>Przedszkola specjalne</t>
  </si>
  <si>
    <t>Dotacja celowa przekazana gminie na zadania bieżące realizowane na podstawie porozumień (umów) między jednostkami samorządu terytorialnego</t>
  </si>
  <si>
    <t>2370</t>
  </si>
  <si>
    <t>Wpływy do budżetu nadwyżki środków obrotowych zakładu budżetowego</t>
  </si>
  <si>
    <t>2310</t>
  </si>
  <si>
    <t>Dotacje celowe otrzymane z gmin na zadania bieżące realizowane na podstawie porozumień (umów) miedzy jednostkami samorządu terytorialnego</t>
  </si>
  <si>
    <t>Domy pomocy społecznej</t>
  </si>
  <si>
    <t xml:space="preserve">                                                     z dnia 29 marca 2006r.</t>
  </si>
  <si>
    <t xml:space="preserve"> Zmiana plan dochodów na 2006r.</t>
  </si>
  <si>
    <t>(Zmiana do załącznika Nr 1 Uchwały Nr XL/198/2005 Rady Gminy  w Kleszczewie z dnia 15 grudnia 2005r.)</t>
  </si>
  <si>
    <t>(Zmiana do załącznika Nr 3 Uchwały Nr XL/198/2005 Rady Gminy  w Kleszczewie z dnia 15 grudnia 2005r.)</t>
  </si>
  <si>
    <t xml:space="preserve">                      Zmiana  planu  wydatków na 2006r.</t>
  </si>
  <si>
    <t>Zmiana planu  dotacji i wydatków na zadania zlecone z zakresu administracji rządowej i innych zadań zleconych gminie ustawami na 2006r.</t>
  </si>
  <si>
    <t xml:space="preserve">                                                     z dnia 29 marca 2006r. </t>
  </si>
  <si>
    <t xml:space="preserve">                                                     do Uchwały Nr XLIV/218/2006</t>
  </si>
  <si>
    <t>Zmiana planu  dotacji na zadania zlecone z zakresu administracji rządowej i innych zadań zleconych gminie ustawami na 2006r.</t>
  </si>
  <si>
    <t xml:space="preserve">          (Zmiana do załącznika Nr 2 Uchwały Nr XL/198/2005 Rady Gminy  w Kleszczewie z dnia 15 grudnia 2005r.)</t>
  </si>
  <si>
    <t xml:space="preserve">               (Zmiana do załącznika Nr 4 Uchwały Nr XL/198/2005 Rady Gminy  w Kleszczewie z dnia 15 grudnia 2005r.)</t>
  </si>
  <si>
    <t xml:space="preserve">                                                                          Załącznik nr 3</t>
  </si>
  <si>
    <t xml:space="preserve">                                                                         do Uchwały Nr XLIV/218/2006</t>
  </si>
  <si>
    <t xml:space="preserve">                                                                         Rady Gminy w Kleszczewie</t>
  </si>
  <si>
    <t xml:space="preserve">                                                     Rady Gminy w Kleszczewie</t>
  </si>
  <si>
    <t xml:space="preserve">                                                                         z dnia 29 marca 2006r.</t>
  </si>
  <si>
    <t>Zmiana planu   wydatków na zadania zlecone z zakresu administracji rządowej i innych zadań zleconych gminie ustawami na 2006r.</t>
  </si>
  <si>
    <t>Para graf</t>
  </si>
  <si>
    <t>Zmiana planu 29.III</t>
  </si>
  <si>
    <t>Wydatki na pomoc finansową udzieloną między jednostkami samorządu terytorialnego na dofinansowanie własnych zadan bieżących</t>
  </si>
  <si>
    <t>2700</t>
  </si>
  <si>
    <t>zmiana 2.06.2006</t>
  </si>
  <si>
    <t>Środki na dofinansowanie własnych zadań bieżących gmin (związków gmin), powiatów (związków powiatów), samorządów województw, pozyskane z innych źródeł</t>
  </si>
  <si>
    <t xml:space="preserve">                                                     z dnia 02 czerwca 2006r.</t>
  </si>
  <si>
    <t xml:space="preserve">                                              (Zmiana do załącznika Nr 3 Uchwały Nr XL/198/2005 Rady Gminy  w Kleszczewie z dnia 15 grudnia 2005r.)</t>
  </si>
  <si>
    <t>Wydatki na pomoc finansową udzieloną między jednostkami samorządu terytorialnego na dofinansowanie własnych zadań bieżących</t>
  </si>
  <si>
    <t xml:space="preserve">           Zmiana planu wydatków na 2006r.</t>
  </si>
  <si>
    <t xml:space="preserve">           Zmiana planu  dochodów na 2006r.</t>
  </si>
  <si>
    <t xml:space="preserve">                          (Zmiana do załącznika Nr 1 Uchwały Nr XL/198/2005 Rady Gminy  w Kleszczewie z dnia 15 grudnia 2005r.)</t>
  </si>
  <si>
    <t xml:space="preserve">                                                                   Przewodnicząca Rady Gminy</t>
  </si>
  <si>
    <t xml:space="preserve">                                                                         mgr Ewa Lesińska</t>
  </si>
  <si>
    <t xml:space="preserve">                                                                       Przewodnicząca Rady Gminy</t>
  </si>
  <si>
    <t xml:space="preserve">                                                                            mgr Ewa Lesińska</t>
  </si>
  <si>
    <t xml:space="preserve">                                                     do Uchwały Nr XLVI/228/2006</t>
  </si>
  <si>
    <t>po zmianie</t>
  </si>
  <si>
    <t>zmiana 30.06.</t>
  </si>
  <si>
    <t>0580</t>
  </si>
  <si>
    <t>Grzywny i inne kary pieniężne od osób prawnych i innych jednostek organizacyjnych</t>
  </si>
  <si>
    <t>Wpływy z o[łat za koncesje i licencje</t>
  </si>
  <si>
    <t xml:space="preserve">                                                     z dnia 30 czerwca 2006r.</t>
  </si>
  <si>
    <t xml:space="preserve">                                                                    Przewodnicząca Rady Gminy</t>
  </si>
  <si>
    <t xml:space="preserve">                                                                           mgr Ewa Lesińska</t>
  </si>
  <si>
    <t xml:space="preserve">                                                     do Uchwały Nr XLVII/232/2006</t>
  </si>
  <si>
    <t>5.VII Wójt</t>
  </si>
  <si>
    <t xml:space="preserve">                       Wójt Gminy</t>
  </si>
  <si>
    <t xml:space="preserve">           mgr inż. Bogdan Kemnitz</t>
  </si>
  <si>
    <t>Do Zarządzenie Nr 20/2006</t>
  </si>
  <si>
    <t>Wójta Gminy Kleszczewo</t>
  </si>
  <si>
    <t>z dnia 05 lipca 2006r.</t>
  </si>
  <si>
    <t>Załącznik Nr 1</t>
  </si>
  <si>
    <t xml:space="preserve">          Zmiana planu wydatków na 2006r.</t>
  </si>
  <si>
    <t xml:space="preserve">                                                                                                                                                        (Zmiana do załącznika Nr 3 Uchwały Nr XL/198/2005 Rady Gminy  w Kleszczewie z dnia 15 grudnia 2005r.)</t>
  </si>
  <si>
    <t xml:space="preserve">                                                     do Uchwały Nr XLVIII/237/2006</t>
  </si>
  <si>
    <t>Zmiana planu dochodów na 2006r.</t>
  </si>
  <si>
    <t xml:space="preserve">     (Zmiana do załącznika Nr 1 Uchwały Nr XL/198/2005 Rady Gminy  w Kleszczewie z dnia 15 grudnia 2005r.)</t>
  </si>
  <si>
    <t>5.VII</t>
  </si>
  <si>
    <t>5.IX</t>
  </si>
  <si>
    <t xml:space="preserve">                                                     z dnia 05 września 2006r.</t>
  </si>
  <si>
    <t xml:space="preserve">                                                     z dnia 05 września 2006r. </t>
  </si>
  <si>
    <t xml:space="preserve">                                                                                                                                                        (Zmiana do załącznika Nr 2 Uchwały Nr XL/198/2005 Rady Gminy  w Kleszczewie z dnia 15 grudnia 2005r.)</t>
  </si>
  <si>
    <t>Zmiana planu wydatków na zadania zlecone z zakresu administracji rządowej i innych zadań zleconych gminie ustawami na 2006r.</t>
  </si>
  <si>
    <t>Pozostala działalność</t>
  </si>
  <si>
    <t xml:space="preserve">                   (Zmiana do załącznika Nr 4 Uchwały Nr XL/198/2005 Rady Gminy  w Kleszczewie z dnia 15 grudnia 2005r.)</t>
  </si>
  <si>
    <t xml:space="preserve">                                                       Przewodnicząca Rady Gminy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</si>
</sst>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</numFmts>
  <fonts count="23">
    <font>
      <sz val="10"/>
      <name val="Arial"/>
      <family val="0"/>
    </font>
    <font>
      <b/>
      <sz val="12"/>
      <name val="Times New Roman CE"/>
      <family val="1"/>
    </font>
    <font>
      <sz val="10"/>
      <name val="Times New Roman CE"/>
      <family val="1"/>
    </font>
    <font>
      <b/>
      <sz val="10"/>
      <name val="Arial CE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Arial CE"/>
      <family val="2"/>
    </font>
    <font>
      <b/>
      <sz val="9"/>
      <name val="Times New Roman CE"/>
      <family val="1"/>
    </font>
    <font>
      <sz val="8"/>
      <name val="Arial"/>
      <family val="0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b/>
      <sz val="11"/>
      <name val="Times New Roman CE"/>
      <family val="1"/>
    </font>
    <font>
      <sz val="11"/>
      <name val="Arial"/>
      <family val="0"/>
    </font>
    <font>
      <sz val="11"/>
      <name val="Times New Roman CE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name val="Arial"/>
      <family val="0"/>
    </font>
    <font>
      <b/>
      <sz val="10"/>
      <name val="Times New Roman CE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Arial CE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ill="1" applyBorder="1" applyAlignment="1">
      <alignment wrapText="1"/>
    </xf>
    <xf numFmtId="0" fontId="5" fillId="0" borderId="1" xfId="0" applyFont="1" applyBorder="1" applyAlignment="1">
      <alignment/>
    </xf>
    <xf numFmtId="49" fontId="5" fillId="0" borderId="1" xfId="0" applyNumberFormat="1" applyFont="1" applyBorder="1" applyAlignment="1">
      <alignment/>
    </xf>
    <xf numFmtId="3" fontId="0" fillId="0" borderId="0" xfId="0" applyNumberFormat="1" applyAlignment="1">
      <alignment/>
    </xf>
    <xf numFmtId="3" fontId="5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3" fontId="7" fillId="0" borderId="0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6" fillId="0" borderId="0" xfId="0" applyNumberFormat="1" applyFont="1" applyBorder="1" applyAlignment="1">
      <alignment vertical="center"/>
    </xf>
    <xf numFmtId="3" fontId="6" fillId="0" borderId="0" xfId="15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 horizontal="right" vertical="top"/>
    </xf>
    <xf numFmtId="3" fontId="6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3" fontId="9" fillId="0" borderId="0" xfId="0" applyNumberFormat="1" applyFont="1" applyAlignment="1">
      <alignment/>
    </xf>
    <xf numFmtId="0" fontId="11" fillId="0" borderId="0" xfId="0" applyFont="1" applyAlignment="1">
      <alignment horizontal="center" wrapText="1"/>
    </xf>
    <xf numFmtId="0" fontId="0" fillId="0" borderId="1" xfId="0" applyBorder="1" applyAlignment="1">
      <alignment/>
    </xf>
    <xf numFmtId="0" fontId="12" fillId="0" borderId="1" xfId="0" applyFont="1" applyBorder="1" applyAlignment="1">
      <alignment/>
    </xf>
    <xf numFmtId="49" fontId="12" fillId="0" borderId="1" xfId="0" applyNumberFormat="1" applyFont="1" applyBorder="1" applyAlignment="1">
      <alignment vertical="top"/>
    </xf>
    <xf numFmtId="0" fontId="12" fillId="0" borderId="1" xfId="0" applyFont="1" applyBorder="1" applyAlignment="1">
      <alignment vertical="top" wrapText="1"/>
    </xf>
    <xf numFmtId="3" fontId="12" fillId="0" borderId="1" xfId="0" applyNumberFormat="1" applyFont="1" applyBorder="1" applyAlignment="1">
      <alignment horizontal="right" vertical="center"/>
    </xf>
    <xf numFmtId="0" fontId="14" fillId="0" borderId="1" xfId="0" applyFont="1" applyBorder="1" applyAlignment="1">
      <alignment/>
    </xf>
    <xf numFmtId="49" fontId="14" fillId="0" borderId="1" xfId="0" applyNumberFormat="1" applyFont="1" applyBorder="1" applyAlignment="1">
      <alignment vertical="top"/>
    </xf>
    <xf numFmtId="0" fontId="14" fillId="0" borderId="1" xfId="0" applyFont="1" applyBorder="1" applyAlignment="1">
      <alignment vertical="top" wrapText="1"/>
    </xf>
    <xf numFmtId="3" fontId="14" fillId="0" borderId="1" xfId="0" applyNumberFormat="1" applyFont="1" applyBorder="1" applyAlignment="1">
      <alignment horizontal="right" vertical="center"/>
    </xf>
    <xf numFmtId="0" fontId="12" fillId="0" borderId="1" xfId="0" applyFont="1" applyBorder="1" applyAlignment="1">
      <alignment vertical="top"/>
    </xf>
    <xf numFmtId="0" fontId="14" fillId="0" borderId="1" xfId="0" applyFont="1" applyBorder="1" applyAlignment="1">
      <alignment vertical="top"/>
    </xf>
    <xf numFmtId="49" fontId="14" fillId="0" borderId="2" xfId="0" applyNumberFormat="1" applyFont="1" applyBorder="1" applyAlignment="1">
      <alignment vertical="top"/>
    </xf>
    <xf numFmtId="0" fontId="14" fillId="0" borderId="1" xfId="0" applyFont="1" applyBorder="1" applyAlignment="1">
      <alignment wrapText="1"/>
    </xf>
    <xf numFmtId="0" fontId="12" fillId="0" borderId="1" xfId="0" applyFont="1" applyBorder="1" applyAlignment="1">
      <alignment vertical="center"/>
    </xf>
    <xf numFmtId="49" fontId="12" fillId="0" borderId="1" xfId="0" applyNumberFormat="1" applyFont="1" applyBorder="1" applyAlignment="1">
      <alignment vertical="center"/>
    </xf>
    <xf numFmtId="0" fontId="12" fillId="0" borderId="1" xfId="0" applyFont="1" applyBorder="1" applyAlignment="1">
      <alignment vertical="center" wrapText="1"/>
    </xf>
    <xf numFmtId="3" fontId="14" fillId="0" borderId="1" xfId="0" applyNumberFormat="1" applyFont="1" applyBorder="1" applyAlignment="1">
      <alignment horizontal="right" vertical="center"/>
    </xf>
    <xf numFmtId="0" fontId="13" fillId="0" borderId="0" xfId="0" applyFont="1" applyAlignment="1">
      <alignment/>
    </xf>
    <xf numFmtId="2" fontId="16" fillId="0" borderId="1" xfId="0" applyNumberFormat="1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0" fontId="14" fillId="0" borderId="1" xfId="0" applyFont="1" applyBorder="1" applyAlignment="1">
      <alignment vertical="center" wrapText="1"/>
    </xf>
    <xf numFmtId="49" fontId="14" fillId="0" borderId="1" xfId="0" applyNumberFormat="1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wrapText="1"/>
    </xf>
    <xf numFmtId="0" fontId="13" fillId="0" borderId="1" xfId="0" applyFont="1" applyBorder="1" applyAlignment="1">
      <alignment/>
    </xf>
    <xf numFmtId="0" fontId="10" fillId="0" borderId="1" xfId="0" applyFont="1" applyBorder="1" applyAlignment="1">
      <alignment/>
    </xf>
    <xf numFmtId="3" fontId="10" fillId="0" borderId="1" xfId="0" applyNumberFormat="1" applyFont="1" applyBorder="1" applyAlignment="1">
      <alignment/>
    </xf>
    <xf numFmtId="3" fontId="16" fillId="0" borderId="1" xfId="0" applyNumberFormat="1" applyFont="1" applyBorder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49" fontId="12" fillId="0" borderId="1" xfId="0" applyNumberFormat="1" applyFont="1" applyBorder="1" applyAlignment="1">
      <alignment/>
    </xf>
    <xf numFmtId="49" fontId="14" fillId="0" borderId="1" xfId="0" applyNumberFormat="1" applyFont="1" applyBorder="1" applyAlignment="1">
      <alignment/>
    </xf>
    <xf numFmtId="3" fontId="14" fillId="0" borderId="1" xfId="0" applyNumberFormat="1" applyFont="1" applyBorder="1" applyAlignment="1">
      <alignment horizontal="right"/>
    </xf>
    <xf numFmtId="3" fontId="14" fillId="0" borderId="1" xfId="0" applyNumberFormat="1" applyFont="1" applyBorder="1" applyAlignment="1">
      <alignment/>
    </xf>
    <xf numFmtId="3" fontId="16" fillId="0" borderId="1" xfId="0" applyNumberFormat="1" applyFont="1" applyBorder="1" applyAlignment="1">
      <alignment vertical="center"/>
    </xf>
    <xf numFmtId="4" fontId="16" fillId="0" borderId="1" xfId="0" applyNumberFormat="1" applyFont="1" applyBorder="1" applyAlignment="1">
      <alignment vertical="center"/>
    </xf>
    <xf numFmtId="3" fontId="12" fillId="0" borderId="1" xfId="0" applyNumberFormat="1" applyFont="1" applyBorder="1" applyAlignment="1">
      <alignment horizontal="right"/>
    </xf>
    <xf numFmtId="4" fontId="16" fillId="0" borderId="1" xfId="0" applyNumberFormat="1" applyFont="1" applyBorder="1" applyAlignment="1">
      <alignment/>
    </xf>
    <xf numFmtId="3" fontId="16" fillId="0" borderId="1" xfId="0" applyNumberFormat="1" applyFont="1" applyBorder="1" applyAlignment="1">
      <alignment horizontal="right" vertical="center"/>
    </xf>
    <xf numFmtId="3" fontId="15" fillId="0" borderId="1" xfId="0" applyNumberFormat="1" applyFont="1" applyBorder="1" applyAlignment="1">
      <alignment/>
    </xf>
    <xf numFmtId="2" fontId="12" fillId="0" borderId="1" xfId="0" applyNumberFormat="1" applyFont="1" applyBorder="1" applyAlignment="1">
      <alignment/>
    </xf>
    <xf numFmtId="49" fontId="14" fillId="0" borderId="1" xfId="0" applyNumberFormat="1" applyFont="1" applyBorder="1" applyAlignment="1">
      <alignment horizontal="right" vertical="top"/>
    </xf>
    <xf numFmtId="49" fontId="14" fillId="0" borderId="1" xfId="0" applyNumberFormat="1" applyFont="1" applyBorder="1" applyAlignment="1">
      <alignment horizontal="right"/>
    </xf>
    <xf numFmtId="49" fontId="12" fillId="0" borderId="1" xfId="0" applyNumberFormat="1" applyFont="1" applyBorder="1" applyAlignment="1">
      <alignment horizontal="right"/>
    </xf>
    <xf numFmtId="0" fontId="14" fillId="0" borderId="1" xfId="0" applyFont="1" applyBorder="1" applyAlignment="1">
      <alignment/>
    </xf>
    <xf numFmtId="49" fontId="14" fillId="0" borderId="1" xfId="0" applyNumberFormat="1" applyFont="1" applyBorder="1" applyAlignment="1">
      <alignment vertical="top"/>
    </xf>
    <xf numFmtId="0" fontId="14" fillId="0" borderId="1" xfId="0" applyFont="1" applyBorder="1" applyAlignment="1">
      <alignment vertical="top" wrapText="1"/>
    </xf>
    <xf numFmtId="49" fontId="12" fillId="0" borderId="1" xfId="0" applyNumberFormat="1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0" fillId="0" borderId="0" xfId="0" applyAlignment="1">
      <alignment vertical="top"/>
    </xf>
    <xf numFmtId="0" fontId="9" fillId="0" borderId="0" xfId="0" applyFont="1" applyAlignment="1">
      <alignment vertical="top"/>
    </xf>
    <xf numFmtId="0" fontId="16" fillId="0" borderId="1" xfId="0" applyFont="1" applyBorder="1" applyAlignment="1">
      <alignment vertical="top" wrapText="1"/>
    </xf>
    <xf numFmtId="0" fontId="15" fillId="0" borderId="1" xfId="0" applyFont="1" applyBorder="1" applyAlignment="1">
      <alignment vertical="top" wrapText="1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vertical="top"/>
    </xf>
    <xf numFmtId="0" fontId="15" fillId="0" borderId="1" xfId="0" applyFont="1" applyBorder="1" applyAlignment="1">
      <alignment vertical="top"/>
    </xf>
    <xf numFmtId="49" fontId="16" fillId="0" borderId="1" xfId="0" applyNumberFormat="1" applyFont="1" applyBorder="1" applyAlignment="1">
      <alignment vertical="top"/>
    </xf>
    <xf numFmtId="0" fontId="16" fillId="0" borderId="1" xfId="0" applyFont="1" applyBorder="1" applyAlignment="1">
      <alignment vertical="top"/>
    </xf>
    <xf numFmtId="0" fontId="11" fillId="0" borderId="0" xfId="0" applyFont="1" applyAlignment="1">
      <alignment vertical="top"/>
    </xf>
    <xf numFmtId="0" fontId="15" fillId="0" borderId="1" xfId="0" applyFont="1" applyBorder="1" applyAlignment="1">
      <alignment horizontal="center" vertical="top"/>
    </xf>
    <xf numFmtId="3" fontId="16" fillId="0" borderId="1" xfId="0" applyNumberFormat="1" applyFont="1" applyBorder="1" applyAlignment="1">
      <alignment vertical="top"/>
    </xf>
    <xf numFmtId="3" fontId="14" fillId="0" borderId="1" xfId="0" applyNumberFormat="1" applyFont="1" applyBorder="1" applyAlignment="1">
      <alignment horizontal="right" vertical="top"/>
    </xf>
    <xf numFmtId="3" fontId="12" fillId="0" borderId="1" xfId="0" applyNumberFormat="1" applyFont="1" applyBorder="1" applyAlignment="1">
      <alignment horizontal="right" vertical="top"/>
    </xf>
    <xf numFmtId="3" fontId="14" fillId="0" borderId="1" xfId="0" applyNumberFormat="1" applyFont="1" applyBorder="1" applyAlignment="1">
      <alignment horizontal="right" vertical="top"/>
    </xf>
    <xf numFmtId="3" fontId="15" fillId="0" borderId="1" xfId="0" applyNumberFormat="1" applyFont="1" applyBorder="1" applyAlignment="1">
      <alignment vertical="top"/>
    </xf>
    <xf numFmtId="3" fontId="16" fillId="0" borderId="3" xfId="0" applyNumberFormat="1" applyFont="1" applyFill="1" applyBorder="1" applyAlignment="1">
      <alignment vertical="top"/>
    </xf>
    <xf numFmtId="3" fontId="19" fillId="0" borderId="1" xfId="0" applyNumberFormat="1" applyFont="1" applyBorder="1" applyAlignment="1">
      <alignment vertical="top"/>
    </xf>
    <xf numFmtId="3" fontId="16" fillId="0" borderId="1" xfId="0" applyNumberFormat="1" applyFont="1" applyFill="1" applyBorder="1" applyAlignment="1">
      <alignment vertical="top"/>
    </xf>
    <xf numFmtId="3" fontId="18" fillId="0" borderId="1" xfId="0" applyNumberFormat="1" applyFont="1" applyBorder="1" applyAlignment="1">
      <alignment horizontal="right" vertical="top"/>
    </xf>
    <xf numFmtId="0" fontId="10" fillId="0" borderId="0" xfId="0" applyFont="1" applyAlignment="1">
      <alignment/>
    </xf>
    <xf numFmtId="3" fontId="15" fillId="0" borderId="1" xfId="0" applyNumberFormat="1" applyFont="1" applyBorder="1" applyAlignment="1">
      <alignment horizontal="right" vertical="top"/>
    </xf>
    <xf numFmtId="0" fontId="6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3" fontId="7" fillId="0" borderId="1" xfId="0" applyNumberFormat="1" applyFont="1" applyBorder="1" applyAlignment="1">
      <alignment horizontal="right" vertical="center"/>
    </xf>
    <xf numFmtId="3" fontId="5" fillId="0" borderId="1" xfId="0" applyNumberFormat="1" applyFont="1" applyBorder="1" applyAlignment="1">
      <alignment horizontal="right" vertical="center"/>
    </xf>
    <xf numFmtId="3" fontId="6" fillId="0" borderId="1" xfId="0" applyNumberFormat="1" applyFont="1" applyBorder="1" applyAlignment="1">
      <alignment vertical="center"/>
    </xf>
    <xf numFmtId="3" fontId="5" fillId="0" borderId="1" xfId="0" applyNumberFormat="1" applyFont="1" applyBorder="1" applyAlignment="1">
      <alignment horizontal="right" vertical="top"/>
    </xf>
    <xf numFmtId="3" fontId="6" fillId="0" borderId="1" xfId="15" applyNumberFormat="1" applyFont="1" applyBorder="1" applyAlignment="1">
      <alignment vertical="top"/>
    </xf>
    <xf numFmtId="3" fontId="6" fillId="0" borderId="1" xfId="0" applyNumberFormat="1" applyFont="1" applyBorder="1" applyAlignment="1">
      <alignment vertical="top"/>
    </xf>
    <xf numFmtId="0" fontId="0" fillId="0" borderId="1" xfId="0" applyBorder="1" applyAlignment="1">
      <alignment vertical="top"/>
    </xf>
    <xf numFmtId="3" fontId="6" fillId="0" borderId="1" xfId="0" applyNumberFormat="1" applyFont="1" applyBorder="1" applyAlignment="1">
      <alignment vertical="top"/>
    </xf>
    <xf numFmtId="3" fontId="0" fillId="0" borderId="1" xfId="0" applyNumberFormat="1" applyBorder="1" applyAlignment="1">
      <alignment vertical="top"/>
    </xf>
    <xf numFmtId="3" fontId="9" fillId="0" borderId="1" xfId="0" applyNumberFormat="1" applyFont="1" applyBorder="1" applyAlignment="1">
      <alignment vertical="top"/>
    </xf>
    <xf numFmtId="3" fontId="12" fillId="0" borderId="2" xfId="0" applyNumberFormat="1" applyFont="1" applyBorder="1" applyAlignment="1">
      <alignment horizontal="right" vertical="center"/>
    </xf>
    <xf numFmtId="3" fontId="16" fillId="0" borderId="2" xfId="0" applyNumberFormat="1" applyFont="1" applyBorder="1" applyAlignment="1">
      <alignment horizontal="right" vertical="center"/>
    </xf>
    <xf numFmtId="3" fontId="15" fillId="0" borderId="2" xfId="0" applyNumberFormat="1" applyFont="1" applyBorder="1" applyAlignment="1">
      <alignment horizontal="right" vertical="top"/>
    </xf>
    <xf numFmtId="3" fontId="16" fillId="0" borderId="2" xfId="0" applyNumberFormat="1" applyFont="1" applyBorder="1" applyAlignment="1">
      <alignment/>
    </xf>
    <xf numFmtId="3" fontId="15" fillId="0" borderId="2" xfId="0" applyNumberFormat="1" applyFont="1" applyBorder="1" applyAlignment="1">
      <alignment vertical="top"/>
    </xf>
    <xf numFmtId="3" fontId="16" fillId="0" borderId="2" xfId="0" applyNumberFormat="1" applyFont="1" applyBorder="1" applyAlignment="1">
      <alignment vertical="top"/>
    </xf>
    <xf numFmtId="3" fontId="16" fillId="0" borderId="2" xfId="0" applyNumberFormat="1" applyFont="1" applyBorder="1" applyAlignment="1">
      <alignment vertical="center"/>
    </xf>
    <xf numFmtId="3" fontId="0" fillId="0" borderId="1" xfId="0" applyNumberFormat="1" applyBorder="1" applyAlignment="1">
      <alignment/>
    </xf>
    <xf numFmtId="3" fontId="14" fillId="0" borderId="2" xfId="0" applyNumberFormat="1" applyFont="1" applyBorder="1" applyAlignment="1">
      <alignment horizontal="right" vertical="center"/>
    </xf>
    <xf numFmtId="3" fontId="14" fillId="0" borderId="2" xfId="0" applyNumberFormat="1" applyFont="1" applyBorder="1" applyAlignment="1">
      <alignment horizontal="right" vertical="center"/>
    </xf>
    <xf numFmtId="3" fontId="10" fillId="0" borderId="2" xfId="0" applyNumberFormat="1" applyFont="1" applyBorder="1" applyAlignment="1">
      <alignment/>
    </xf>
    <xf numFmtId="0" fontId="0" fillId="0" borderId="1" xfId="0" applyBorder="1" applyAlignment="1">
      <alignment vertical="center"/>
    </xf>
    <xf numFmtId="3" fontId="0" fillId="0" borderId="1" xfId="0" applyNumberFormat="1" applyBorder="1" applyAlignment="1">
      <alignment vertical="center"/>
    </xf>
    <xf numFmtId="0" fontId="15" fillId="0" borderId="1" xfId="0" applyFont="1" applyBorder="1" applyAlignment="1">
      <alignment wrapText="1"/>
    </xf>
    <xf numFmtId="3" fontId="13" fillId="0" borderId="0" xfId="0" applyNumberFormat="1" applyFont="1" applyAlignment="1">
      <alignment/>
    </xf>
    <xf numFmtId="3" fontId="16" fillId="0" borderId="0" xfId="0" applyNumberFormat="1" applyFont="1" applyAlignment="1">
      <alignment/>
    </xf>
    <xf numFmtId="0" fontId="16" fillId="0" borderId="0" xfId="0" applyFont="1" applyAlignment="1">
      <alignment/>
    </xf>
    <xf numFmtId="3" fontId="16" fillId="0" borderId="0" xfId="0" applyNumberFormat="1" applyFont="1" applyBorder="1" applyAlignment="1">
      <alignment vertical="top"/>
    </xf>
    <xf numFmtId="3" fontId="16" fillId="0" borderId="1" xfId="0" applyNumberFormat="1" applyFont="1" applyBorder="1" applyAlignment="1" quotePrefix="1">
      <alignment vertical="top"/>
    </xf>
    <xf numFmtId="3" fontId="15" fillId="0" borderId="1" xfId="0" applyNumberFormat="1" applyFont="1" applyBorder="1" applyAlignment="1">
      <alignment vertical="center"/>
    </xf>
    <xf numFmtId="3" fontId="0" fillId="0" borderId="1" xfId="0" applyNumberFormat="1" applyFont="1" applyBorder="1" applyAlignment="1">
      <alignment vertical="top"/>
    </xf>
    <xf numFmtId="0" fontId="2" fillId="0" borderId="0" xfId="0" applyFont="1" applyAlignment="1">
      <alignment horizontal="center"/>
    </xf>
    <xf numFmtId="0" fontId="15" fillId="0" borderId="0" xfId="0" applyFont="1" applyAlignment="1">
      <alignment/>
    </xf>
    <xf numFmtId="0" fontId="0" fillId="0" borderId="0" xfId="0" applyAlignment="1">
      <alignment/>
    </xf>
    <xf numFmtId="3" fontId="14" fillId="0" borderId="0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0" fontId="21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3" fontId="15" fillId="0" borderId="1" xfId="0" applyNumberFormat="1" applyFont="1" applyBorder="1" applyAlignment="1">
      <alignment horizontal="right" vertical="center"/>
    </xf>
    <xf numFmtId="3" fontId="0" fillId="0" borderId="1" xfId="0" applyNumberFormat="1" applyFont="1" applyBorder="1" applyAlignment="1">
      <alignment vertical="center"/>
    </xf>
    <xf numFmtId="3" fontId="9" fillId="0" borderId="1" xfId="0" applyNumberFormat="1" applyFont="1" applyBorder="1" applyAlignment="1">
      <alignment vertical="center"/>
    </xf>
    <xf numFmtId="3" fontId="16" fillId="0" borderId="1" xfId="0" applyNumberFormat="1" applyFont="1" applyBorder="1" applyAlignment="1" quotePrefix="1">
      <alignment vertical="center"/>
    </xf>
    <xf numFmtId="3" fontId="0" fillId="0" borderId="0" xfId="0" applyNumberFormat="1" applyBorder="1" applyAlignment="1">
      <alignment vertical="top"/>
    </xf>
    <xf numFmtId="3" fontId="5" fillId="0" borderId="0" xfId="0" applyNumberFormat="1" applyFont="1" applyBorder="1" applyAlignment="1">
      <alignment horizontal="right" vertical="top"/>
    </xf>
    <xf numFmtId="3" fontId="16" fillId="0" borderId="0" xfId="0" applyNumberFormat="1" applyFont="1" applyAlignment="1">
      <alignment horizontal="center"/>
    </xf>
    <xf numFmtId="3" fontId="16" fillId="0" borderId="1" xfId="0" applyNumberFormat="1" applyFont="1" applyBorder="1" applyAlignment="1">
      <alignment/>
    </xf>
    <xf numFmtId="3" fontId="16" fillId="0" borderId="1" xfId="0" applyNumberFormat="1" applyFont="1" applyBorder="1" applyAlignment="1">
      <alignment horizontal="center"/>
    </xf>
    <xf numFmtId="3" fontId="16" fillId="0" borderId="0" xfId="0" applyNumberFormat="1" applyFont="1" applyBorder="1" applyAlignment="1">
      <alignment/>
    </xf>
    <xf numFmtId="3" fontId="16" fillId="0" borderId="0" xfId="0" applyNumberFormat="1" applyFont="1" applyBorder="1" applyAlignment="1">
      <alignment vertical="center"/>
    </xf>
    <xf numFmtId="3" fontId="16" fillId="0" borderId="0" xfId="0" applyNumberFormat="1" applyFont="1" applyAlignment="1">
      <alignment vertical="center"/>
    </xf>
    <xf numFmtId="0" fontId="12" fillId="0" borderId="1" xfId="0" applyFont="1" applyBorder="1" applyAlignment="1">
      <alignment wrapText="1"/>
    </xf>
    <xf numFmtId="3" fontId="5" fillId="0" borderId="1" xfId="0" applyNumberFormat="1" applyFont="1" applyBorder="1" applyAlignment="1">
      <alignment horizontal="right"/>
    </xf>
    <xf numFmtId="3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3" fontId="6" fillId="0" borderId="1" xfId="0" applyNumberFormat="1" applyFont="1" applyBorder="1" applyAlignment="1">
      <alignment/>
    </xf>
    <xf numFmtId="3" fontId="6" fillId="0" borderId="1" xfId="0" applyNumberFormat="1" applyFont="1" applyBorder="1" applyAlignment="1">
      <alignment/>
    </xf>
    <xf numFmtId="3" fontId="14" fillId="0" borderId="1" xfId="0" applyNumberFormat="1" applyFont="1" applyBorder="1" applyAlignment="1">
      <alignment horizontal="right"/>
    </xf>
    <xf numFmtId="0" fontId="14" fillId="0" borderId="1" xfId="0" applyFont="1" applyBorder="1" applyAlignment="1">
      <alignment wrapText="1"/>
    </xf>
    <xf numFmtId="3" fontId="15" fillId="0" borderId="1" xfId="0" applyNumberFormat="1" applyFont="1" applyBorder="1" applyAlignment="1">
      <alignment/>
    </xf>
    <xf numFmtId="3" fontId="16" fillId="0" borderId="1" xfId="0" applyNumberFormat="1" applyFont="1" applyBorder="1" applyAlignment="1" quotePrefix="1">
      <alignment/>
    </xf>
    <xf numFmtId="3" fontId="18" fillId="0" borderId="1" xfId="0" applyNumberFormat="1" applyFont="1" applyBorder="1" applyAlignment="1">
      <alignment horizontal="right"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0" fontId="15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wrapText="1"/>
    </xf>
    <xf numFmtId="3" fontId="16" fillId="0" borderId="3" xfId="0" applyNumberFormat="1" applyFont="1" applyFill="1" applyBorder="1" applyAlignment="1">
      <alignment/>
    </xf>
    <xf numFmtId="3" fontId="16" fillId="0" borderId="1" xfId="0" applyNumberFormat="1" applyFont="1" applyFill="1" applyBorder="1" applyAlignment="1">
      <alignment/>
    </xf>
    <xf numFmtId="3" fontId="19" fillId="0" borderId="1" xfId="0" applyNumberFormat="1" applyFont="1" applyBorder="1" applyAlignment="1">
      <alignment/>
    </xf>
    <xf numFmtId="3" fontId="7" fillId="0" borderId="4" xfId="0" applyNumberFormat="1" applyFont="1" applyBorder="1" applyAlignment="1">
      <alignment horizontal="right" vertical="center"/>
    </xf>
    <xf numFmtId="3" fontId="5" fillId="0" borderId="4" xfId="0" applyNumberFormat="1" applyFont="1" applyBorder="1" applyAlignment="1">
      <alignment horizontal="right" vertical="center"/>
    </xf>
    <xf numFmtId="3" fontId="6" fillId="0" borderId="4" xfId="0" applyNumberFormat="1" applyFont="1" applyBorder="1" applyAlignment="1">
      <alignment vertical="center"/>
    </xf>
    <xf numFmtId="3" fontId="12" fillId="0" borderId="4" xfId="0" applyNumberFormat="1" applyFont="1" applyBorder="1" applyAlignment="1">
      <alignment horizontal="right" vertical="top"/>
    </xf>
    <xf numFmtId="3" fontId="14" fillId="0" borderId="4" xfId="0" applyNumberFormat="1" applyFont="1" applyBorder="1" applyAlignment="1">
      <alignment horizontal="right" vertical="top"/>
    </xf>
    <xf numFmtId="3" fontId="5" fillId="0" borderId="4" xfId="0" applyNumberFormat="1" applyFont="1" applyBorder="1" applyAlignment="1">
      <alignment horizontal="right" vertical="top"/>
    </xf>
    <xf numFmtId="3" fontId="6" fillId="0" borderId="4" xfId="15" applyNumberFormat="1" applyFont="1" applyBorder="1" applyAlignment="1">
      <alignment vertical="top"/>
    </xf>
    <xf numFmtId="3" fontId="0" fillId="0" borderId="4" xfId="0" applyNumberFormat="1" applyBorder="1" applyAlignment="1">
      <alignment vertical="top"/>
    </xf>
    <xf numFmtId="3" fontId="12" fillId="0" borderId="4" xfId="0" applyNumberFormat="1" applyFont="1" applyBorder="1" applyAlignment="1">
      <alignment horizontal="right"/>
    </xf>
    <xf numFmtId="3" fontId="14" fillId="0" borderId="4" xfId="0" applyNumberFormat="1" applyFont="1" applyBorder="1" applyAlignment="1">
      <alignment horizontal="right"/>
    </xf>
    <xf numFmtId="3" fontId="0" fillId="0" borderId="4" xfId="0" applyNumberFormat="1" applyBorder="1" applyAlignment="1">
      <alignment/>
    </xf>
    <xf numFmtId="0" fontId="0" fillId="0" borderId="4" xfId="0" applyBorder="1" applyAlignment="1">
      <alignment/>
    </xf>
    <xf numFmtId="3" fontId="5" fillId="0" borderId="4" xfId="0" applyNumberFormat="1" applyFont="1" applyBorder="1" applyAlignment="1">
      <alignment horizontal="right"/>
    </xf>
    <xf numFmtId="3" fontId="6" fillId="0" borderId="4" xfId="0" applyNumberFormat="1" applyFont="1" applyBorder="1" applyAlignment="1">
      <alignment/>
    </xf>
    <xf numFmtId="3" fontId="0" fillId="0" borderId="4" xfId="0" applyNumberFormat="1" applyFont="1" applyBorder="1" applyAlignment="1">
      <alignment/>
    </xf>
    <xf numFmtId="3" fontId="14" fillId="0" borderId="4" xfId="0" applyNumberFormat="1" applyFont="1" applyBorder="1" applyAlignment="1">
      <alignment horizontal="right"/>
    </xf>
    <xf numFmtId="3" fontId="9" fillId="0" borderId="4" xfId="0" applyNumberFormat="1" applyFont="1" applyBorder="1" applyAlignment="1">
      <alignment/>
    </xf>
    <xf numFmtId="3" fontId="6" fillId="0" borderId="4" xfId="0" applyNumberFormat="1" applyFont="1" applyBorder="1" applyAlignment="1">
      <alignment/>
    </xf>
    <xf numFmtId="3" fontId="15" fillId="0" borderId="4" xfId="0" applyNumberFormat="1" applyFont="1" applyBorder="1" applyAlignment="1">
      <alignment/>
    </xf>
    <xf numFmtId="3" fontId="16" fillId="0" borderId="4" xfId="0" applyNumberFormat="1" applyFont="1" applyBorder="1" applyAlignment="1">
      <alignment/>
    </xf>
    <xf numFmtId="3" fontId="18" fillId="0" borderId="4" xfId="0" applyNumberFormat="1" applyFont="1" applyBorder="1" applyAlignment="1">
      <alignment horizontal="right"/>
    </xf>
    <xf numFmtId="3" fontId="6" fillId="0" borderId="1" xfId="15" applyNumberFormat="1" applyFont="1" applyBorder="1" applyAlignment="1">
      <alignment/>
    </xf>
    <xf numFmtId="3" fontId="5" fillId="0" borderId="1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/>
    </xf>
    <xf numFmtId="0" fontId="12" fillId="0" borderId="0" xfId="0" applyFont="1" applyBorder="1" applyAlignment="1">
      <alignment wrapText="1"/>
    </xf>
    <xf numFmtId="3" fontId="18" fillId="0" borderId="0" xfId="0" applyNumberFormat="1" applyFont="1" applyBorder="1" applyAlignment="1">
      <alignment horizontal="right"/>
    </xf>
    <xf numFmtId="3" fontId="18" fillId="0" borderId="5" xfId="0" applyNumberFormat="1" applyFont="1" applyBorder="1" applyAlignment="1">
      <alignment horizontal="right"/>
    </xf>
    <xf numFmtId="0" fontId="10" fillId="0" borderId="4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3" fontId="16" fillId="0" borderId="1" xfId="0" applyNumberFormat="1" applyFont="1" applyBorder="1" applyAlignment="1">
      <alignment horizontal="right"/>
    </xf>
    <xf numFmtId="3" fontId="19" fillId="0" borderId="4" xfId="0" applyNumberFormat="1" applyFont="1" applyBorder="1" applyAlignment="1">
      <alignment vertical="top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14" fillId="0" borderId="0" xfId="0" applyNumberFormat="1" applyFont="1" applyBorder="1" applyAlignment="1">
      <alignment horizontal="right" vertical="top"/>
    </xf>
    <xf numFmtId="3" fontId="14" fillId="0" borderId="4" xfId="0" applyNumberFormat="1" applyFont="1" applyBorder="1" applyAlignment="1">
      <alignment horizontal="right" vertical="top"/>
    </xf>
    <xf numFmtId="3" fontId="15" fillId="0" borderId="4" xfId="0" applyNumberFormat="1" applyFont="1" applyBorder="1" applyAlignment="1">
      <alignment vertical="top"/>
    </xf>
    <xf numFmtId="3" fontId="16" fillId="0" borderId="4" xfId="0" applyNumberFormat="1" applyFont="1" applyBorder="1" applyAlignment="1">
      <alignment vertical="top"/>
    </xf>
    <xf numFmtId="3" fontId="18" fillId="0" borderId="4" xfId="0" applyNumberFormat="1" applyFont="1" applyBorder="1" applyAlignment="1">
      <alignment horizontal="right" vertical="top"/>
    </xf>
    <xf numFmtId="3" fontId="12" fillId="0" borderId="2" xfId="0" applyNumberFormat="1" applyFont="1" applyBorder="1" applyAlignment="1">
      <alignment horizontal="right" vertical="top"/>
    </xf>
    <xf numFmtId="3" fontId="14" fillId="0" borderId="2" xfId="0" applyNumberFormat="1" applyFont="1" applyBorder="1" applyAlignment="1">
      <alignment horizontal="right" vertical="top"/>
    </xf>
    <xf numFmtId="3" fontId="14" fillId="0" borderId="2" xfId="0" applyNumberFormat="1" applyFont="1" applyBorder="1" applyAlignment="1">
      <alignment horizontal="right" vertical="top"/>
    </xf>
    <xf numFmtId="3" fontId="18" fillId="0" borderId="2" xfId="0" applyNumberFormat="1" applyFont="1" applyBorder="1" applyAlignment="1">
      <alignment horizontal="right" vertical="top"/>
    </xf>
    <xf numFmtId="0" fontId="0" fillId="0" borderId="1" xfId="0" applyFill="1" applyBorder="1" applyAlignment="1">
      <alignment wrapText="1"/>
    </xf>
    <xf numFmtId="3" fontId="5" fillId="0" borderId="1" xfId="0" applyNumberFormat="1" applyFont="1" applyBorder="1" applyAlignment="1">
      <alignment horizontal="right" vertical="center"/>
    </xf>
    <xf numFmtId="3" fontId="6" fillId="0" borderId="1" xfId="0" applyNumberFormat="1" applyFont="1" applyBorder="1" applyAlignment="1">
      <alignment/>
    </xf>
    <xf numFmtId="3" fontId="15" fillId="0" borderId="4" xfId="0" applyNumberFormat="1" applyFont="1" applyBorder="1" applyAlignment="1">
      <alignment/>
    </xf>
    <xf numFmtId="3" fontId="16" fillId="0" borderId="4" xfId="0" applyNumberFormat="1" applyFont="1" applyBorder="1" applyAlignment="1">
      <alignment vertical="center"/>
    </xf>
    <xf numFmtId="3" fontId="16" fillId="0" borderId="4" xfId="0" applyNumberFormat="1" applyFont="1" applyBorder="1" applyAlignment="1">
      <alignment horizontal="center"/>
    </xf>
    <xf numFmtId="3" fontId="16" fillId="0" borderId="4" xfId="0" applyNumberFormat="1" applyFont="1" applyBorder="1" applyAlignment="1">
      <alignment/>
    </xf>
    <xf numFmtId="0" fontId="16" fillId="0" borderId="1" xfId="0" applyFont="1" applyBorder="1" applyAlignment="1">
      <alignment/>
    </xf>
    <xf numFmtId="0" fontId="15" fillId="0" borderId="1" xfId="0" applyFont="1" applyBorder="1" applyAlignment="1">
      <alignment horizontal="center" wrapText="1"/>
    </xf>
    <xf numFmtId="0" fontId="15" fillId="0" borderId="1" xfId="0" applyFont="1" applyFill="1" applyBorder="1" applyAlignment="1">
      <alignment horizontal="center" wrapText="1"/>
    </xf>
    <xf numFmtId="3" fontId="16" fillId="0" borderId="1" xfId="15" applyNumberFormat="1" applyFont="1" applyBorder="1" applyAlignment="1">
      <alignment/>
    </xf>
    <xf numFmtId="3" fontId="16" fillId="0" borderId="1" xfId="0" applyNumberFormat="1" applyFont="1" applyBorder="1" applyAlignment="1">
      <alignment horizontal="right" vertical="top"/>
    </xf>
    <xf numFmtId="0" fontId="0" fillId="0" borderId="3" xfId="0" applyFill="1" applyBorder="1" applyAlignment="1">
      <alignment wrapText="1"/>
    </xf>
    <xf numFmtId="0" fontId="11" fillId="0" borderId="0" xfId="0" applyFont="1" applyAlignment="1">
      <alignment/>
    </xf>
    <xf numFmtId="0" fontId="22" fillId="0" borderId="0" xfId="0" applyFont="1" applyAlignment="1">
      <alignment/>
    </xf>
    <xf numFmtId="3" fontId="3" fillId="0" borderId="1" xfId="0" applyNumberFormat="1" applyFont="1" applyBorder="1" applyAlignment="1">
      <alignment/>
    </xf>
    <xf numFmtId="3" fontId="0" fillId="0" borderId="0" xfId="0" applyNumberFormat="1" applyBorder="1" applyAlignment="1">
      <alignment vertical="center"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/>
    </xf>
    <xf numFmtId="3" fontId="18" fillId="0" borderId="6" xfId="0" applyNumberFormat="1" applyFont="1" applyBorder="1" applyAlignment="1">
      <alignment horizontal="right" vertical="top"/>
    </xf>
    <xf numFmtId="0" fontId="12" fillId="0" borderId="0" xfId="0" applyFont="1" applyBorder="1" applyAlignment="1">
      <alignment vertical="top" wrapText="1"/>
    </xf>
    <xf numFmtId="3" fontId="18" fillId="0" borderId="0" xfId="0" applyNumberFormat="1" applyFont="1" applyBorder="1" applyAlignment="1">
      <alignment horizontal="right" vertical="top"/>
    </xf>
    <xf numFmtId="0" fontId="15" fillId="0" borderId="7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top"/>
    </xf>
    <xf numFmtId="0" fontId="12" fillId="0" borderId="7" xfId="0" applyFont="1" applyBorder="1" applyAlignment="1">
      <alignment horizontal="center" vertical="center" wrapText="1"/>
    </xf>
    <xf numFmtId="0" fontId="15" fillId="0" borderId="7" xfId="0" applyFont="1" applyBorder="1" applyAlignment="1">
      <alignment wrapText="1"/>
    </xf>
    <xf numFmtId="0" fontId="5" fillId="0" borderId="5" xfId="0" applyFont="1" applyBorder="1" applyAlignment="1">
      <alignment/>
    </xf>
    <xf numFmtId="49" fontId="5" fillId="0" borderId="5" xfId="0" applyNumberFormat="1" applyFont="1" applyBorder="1" applyAlignment="1">
      <alignment/>
    </xf>
    <xf numFmtId="0" fontId="12" fillId="0" borderId="5" xfId="0" applyFont="1" applyBorder="1" applyAlignment="1">
      <alignment vertical="top" wrapText="1"/>
    </xf>
    <xf numFmtId="3" fontId="18" fillId="0" borderId="5" xfId="0" applyNumberFormat="1" applyFont="1" applyBorder="1" applyAlignment="1">
      <alignment horizontal="right" vertical="top"/>
    </xf>
    <xf numFmtId="0" fontId="16" fillId="0" borderId="0" xfId="0" applyFont="1" applyBorder="1" applyAlignment="1">
      <alignment vertical="top"/>
    </xf>
    <xf numFmtId="0" fontId="16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/>
    </xf>
    <xf numFmtId="0" fontId="11" fillId="0" borderId="0" xfId="0" applyFont="1" applyBorder="1" applyAlignment="1">
      <alignment vertical="top"/>
    </xf>
    <xf numFmtId="0" fontId="9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16" fillId="0" borderId="8" xfId="0" applyFont="1" applyBorder="1" applyAlignment="1">
      <alignment vertical="top"/>
    </xf>
    <xf numFmtId="0" fontId="16" fillId="0" borderId="8" xfId="0" applyFont="1" applyBorder="1" applyAlignment="1">
      <alignment vertical="top" wrapText="1"/>
    </xf>
    <xf numFmtId="3" fontId="16" fillId="0" borderId="8" xfId="0" applyNumberFormat="1" applyFont="1" applyBorder="1" applyAlignment="1">
      <alignment vertical="top"/>
    </xf>
    <xf numFmtId="3" fontId="12" fillId="0" borderId="6" xfId="0" applyNumberFormat="1" applyFont="1" applyBorder="1" applyAlignment="1">
      <alignment horizontal="right" vertical="top"/>
    </xf>
    <xf numFmtId="3" fontId="14" fillId="0" borderId="6" xfId="0" applyNumberFormat="1" applyFont="1" applyBorder="1" applyAlignment="1">
      <alignment horizontal="right" vertical="top"/>
    </xf>
    <xf numFmtId="3" fontId="14" fillId="0" borderId="6" xfId="0" applyNumberFormat="1" applyFont="1" applyBorder="1" applyAlignment="1">
      <alignment horizontal="right" vertical="top"/>
    </xf>
    <xf numFmtId="3" fontId="15" fillId="0" borderId="6" xfId="0" applyNumberFormat="1" applyFont="1" applyBorder="1" applyAlignment="1">
      <alignment vertical="top"/>
    </xf>
    <xf numFmtId="3" fontId="16" fillId="0" borderId="6" xfId="0" applyNumberFormat="1" applyFont="1" applyBorder="1" applyAlignment="1">
      <alignment vertical="top"/>
    </xf>
    <xf numFmtId="0" fontId="10" fillId="0" borderId="1" xfId="0" applyFont="1" applyBorder="1" applyAlignment="1">
      <alignment wrapText="1"/>
    </xf>
    <xf numFmtId="0" fontId="12" fillId="0" borderId="0" xfId="0" applyFont="1" applyFill="1" applyBorder="1" applyAlignment="1">
      <alignment vertical="top" wrapText="1"/>
    </xf>
    <xf numFmtId="0" fontId="12" fillId="0" borderId="1" xfId="0" applyFont="1" applyBorder="1" applyAlignment="1">
      <alignment vertical="center"/>
    </xf>
    <xf numFmtId="0" fontId="12" fillId="0" borderId="1" xfId="0" applyFont="1" applyBorder="1" applyAlignment="1">
      <alignment vertical="center" wrapText="1"/>
    </xf>
    <xf numFmtId="49" fontId="12" fillId="0" borderId="1" xfId="0" applyNumberFormat="1" applyFont="1" applyBorder="1" applyAlignment="1">
      <alignment vertical="center" wrapText="1"/>
    </xf>
    <xf numFmtId="0" fontId="10" fillId="0" borderId="1" xfId="0" applyFont="1" applyBorder="1" applyAlignment="1">
      <alignment/>
    </xf>
    <xf numFmtId="3" fontId="9" fillId="0" borderId="1" xfId="0" applyNumberFormat="1" applyFont="1" applyBorder="1" applyAlignment="1">
      <alignment/>
    </xf>
    <xf numFmtId="3" fontId="15" fillId="0" borderId="1" xfId="0" applyNumberFormat="1" applyFont="1" applyBorder="1" applyAlignment="1">
      <alignment horizontal="right"/>
    </xf>
    <xf numFmtId="3" fontId="10" fillId="0" borderId="5" xfId="0" applyNumberFormat="1" applyFont="1" applyBorder="1" applyAlignment="1">
      <alignment/>
    </xf>
    <xf numFmtId="3" fontId="12" fillId="0" borderId="2" xfId="0" applyNumberFormat="1" applyFont="1" applyBorder="1" applyAlignment="1">
      <alignment horizontal="right"/>
    </xf>
    <xf numFmtId="0" fontId="9" fillId="0" borderId="1" xfId="0" applyFont="1" applyBorder="1" applyAlignment="1">
      <alignment/>
    </xf>
    <xf numFmtId="0" fontId="15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1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0" fillId="0" borderId="5" xfId="0" applyBorder="1" applyAlignment="1">
      <alignment/>
    </xf>
    <xf numFmtId="0" fontId="12" fillId="0" borderId="0" xfId="0" applyFont="1" applyFill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20"/>
  <sheetViews>
    <sheetView workbookViewId="0" topLeftCell="A128">
      <selection activeCell="D109" sqref="D109"/>
    </sheetView>
  </sheetViews>
  <sheetFormatPr defaultColWidth="9.140625" defaultRowHeight="12.75"/>
  <cols>
    <col min="1" max="1" width="5.00390625" style="0" customWidth="1"/>
    <col min="2" max="2" width="6.00390625" style="0" customWidth="1"/>
    <col min="3" max="3" width="6.421875" style="0" customWidth="1"/>
    <col min="4" max="4" width="41.8515625" style="0" customWidth="1"/>
    <col min="5" max="5" width="11.7109375" style="0" hidden="1" customWidth="1"/>
    <col min="6" max="6" width="10.8515625" style="0" hidden="1" customWidth="1"/>
    <col min="7" max="7" width="10.57421875" style="0" hidden="1" customWidth="1"/>
    <col min="8" max="8" width="0" style="0" hidden="1" customWidth="1"/>
    <col min="9" max="9" width="10.28125" style="0" hidden="1" customWidth="1"/>
    <col min="10" max="10" width="0" style="0" hidden="1" customWidth="1"/>
    <col min="11" max="11" width="10.57421875" style="0" customWidth="1"/>
    <col min="12" max="12" width="6.7109375" style="0" customWidth="1"/>
    <col min="13" max="13" width="10.57421875" style="0" customWidth="1"/>
    <col min="15" max="15" width="10.57421875" style="0" customWidth="1"/>
  </cols>
  <sheetData>
    <row r="1" spans="4:9" ht="15.75">
      <c r="D1" s="269" t="s">
        <v>0</v>
      </c>
      <c r="E1" s="270"/>
      <c r="F1" s="268"/>
      <c r="G1" s="268"/>
      <c r="H1" s="268"/>
      <c r="I1" s="268"/>
    </row>
    <row r="2" spans="4:8" ht="15.75">
      <c r="D2" s="269" t="s">
        <v>254</v>
      </c>
      <c r="E2" s="270"/>
      <c r="F2" s="268"/>
      <c r="G2" s="268"/>
      <c r="H2" s="268"/>
    </row>
    <row r="3" spans="4:8" ht="15.75">
      <c r="D3" s="269" t="s">
        <v>241</v>
      </c>
      <c r="E3" s="270"/>
      <c r="F3" s="268"/>
      <c r="G3" s="268"/>
      <c r="H3" s="268"/>
    </row>
    <row r="4" spans="4:8" ht="15.75">
      <c r="D4" s="269" t="s">
        <v>242</v>
      </c>
      <c r="E4" s="270"/>
      <c r="F4" s="268"/>
      <c r="G4" s="268"/>
      <c r="H4" s="268"/>
    </row>
    <row r="5" ht="12.75">
      <c r="E5" s="1"/>
    </row>
    <row r="6" ht="12.75">
      <c r="E6" s="1"/>
    </row>
    <row r="7" spans="1:5" ht="15.75">
      <c r="A7" s="2"/>
      <c r="B7" s="2"/>
      <c r="C7" s="3"/>
      <c r="D7" s="4" t="s">
        <v>243</v>
      </c>
      <c r="E7" s="2"/>
    </row>
    <row r="8" spans="1:5" ht="15.75">
      <c r="A8" s="5"/>
      <c r="B8" s="2"/>
      <c r="C8" s="3"/>
      <c r="D8" s="2"/>
      <c r="E8" s="2"/>
    </row>
    <row r="9" spans="1:15" ht="28.5">
      <c r="A9" s="37" t="s">
        <v>1</v>
      </c>
      <c r="B9" s="39" t="s">
        <v>2</v>
      </c>
      <c r="C9" s="71" t="s">
        <v>240</v>
      </c>
      <c r="D9" s="37" t="s">
        <v>4</v>
      </c>
      <c r="E9" s="72" t="s">
        <v>244</v>
      </c>
      <c r="F9" s="96" t="s">
        <v>285</v>
      </c>
      <c r="G9" s="97" t="s">
        <v>257</v>
      </c>
      <c r="H9" s="11" t="s">
        <v>288</v>
      </c>
      <c r="I9" s="97" t="s">
        <v>301</v>
      </c>
      <c r="J9" s="97" t="s">
        <v>302</v>
      </c>
      <c r="K9" s="211"/>
      <c r="L9" s="223" t="s">
        <v>310</v>
      </c>
      <c r="M9" s="211"/>
      <c r="N9" s="6" t="s">
        <v>323</v>
      </c>
      <c r="O9" s="211"/>
    </row>
    <row r="10" spans="1:15" ht="14.25" hidden="1">
      <c r="A10" s="64" t="s">
        <v>5</v>
      </c>
      <c r="B10" s="25"/>
      <c r="C10" s="54"/>
      <c r="D10" s="27" t="s">
        <v>6</v>
      </c>
      <c r="E10" s="87">
        <f>E11</f>
        <v>0</v>
      </c>
      <c r="F10" s="98"/>
      <c r="G10" s="98"/>
      <c r="H10" s="13"/>
      <c r="I10" s="98"/>
      <c r="J10" s="98"/>
      <c r="K10" s="98"/>
      <c r="L10" s="13"/>
      <c r="M10" s="98"/>
      <c r="N10" s="14"/>
      <c r="O10" s="98"/>
    </row>
    <row r="11" spans="1:15" ht="15" hidden="1">
      <c r="A11" s="29"/>
      <c r="B11" s="65" t="s">
        <v>7</v>
      </c>
      <c r="C11" s="55"/>
      <c r="D11" s="31" t="s">
        <v>8</v>
      </c>
      <c r="E11" s="86">
        <f>SUM(E12:E13)</f>
        <v>0</v>
      </c>
      <c r="F11" s="99"/>
      <c r="G11" s="99"/>
      <c r="H11" s="10"/>
      <c r="I11" s="99"/>
      <c r="J11" s="99"/>
      <c r="K11" s="99"/>
      <c r="L11" s="10"/>
      <c r="M11" s="99"/>
      <c r="N11" s="15"/>
      <c r="O11" s="99"/>
    </row>
    <row r="12" spans="1:15" ht="60" hidden="1">
      <c r="A12" s="29"/>
      <c r="B12" s="65"/>
      <c r="C12" s="55" t="s">
        <v>9</v>
      </c>
      <c r="D12" s="31" t="s">
        <v>10</v>
      </c>
      <c r="E12" s="86">
        <v>0</v>
      </c>
      <c r="F12" s="99"/>
      <c r="G12" s="99"/>
      <c r="H12" s="10"/>
      <c r="I12" s="99"/>
      <c r="J12" s="99"/>
      <c r="K12" s="99"/>
      <c r="L12" s="10"/>
      <c r="M12" s="99"/>
      <c r="N12" s="15"/>
      <c r="O12" s="99"/>
    </row>
    <row r="13" spans="1:15" ht="90" hidden="1">
      <c r="A13" s="29"/>
      <c r="B13" s="66"/>
      <c r="C13" s="30" t="s">
        <v>11</v>
      </c>
      <c r="D13" s="31" t="s">
        <v>12</v>
      </c>
      <c r="E13" s="86">
        <v>0</v>
      </c>
      <c r="F13" s="99"/>
      <c r="G13" s="100"/>
      <c r="H13" s="16"/>
      <c r="I13" s="24"/>
      <c r="J13" s="115"/>
      <c r="K13" s="24"/>
      <c r="L13" s="15"/>
      <c r="M13" s="24"/>
      <c r="N13" s="15"/>
      <c r="O13" s="24"/>
    </row>
    <row r="14" spans="1:33" ht="14.25">
      <c r="A14" s="67" t="s">
        <v>13</v>
      </c>
      <c r="B14" s="67"/>
      <c r="C14" s="26"/>
      <c r="D14" s="27" t="s">
        <v>14</v>
      </c>
      <c r="E14" s="87">
        <f>E15</f>
        <v>600</v>
      </c>
      <c r="F14" s="87">
        <f aca="true" t="shared" si="0" ref="F14:AG15">F15</f>
        <v>0</v>
      </c>
      <c r="G14" s="87">
        <f t="shared" si="0"/>
        <v>600</v>
      </c>
      <c r="H14" s="171">
        <f t="shared" si="0"/>
        <v>0</v>
      </c>
      <c r="I14" s="87">
        <f t="shared" si="0"/>
        <v>600</v>
      </c>
      <c r="J14" s="87">
        <f t="shared" si="0"/>
        <v>0</v>
      </c>
      <c r="K14" s="87">
        <f t="shared" si="0"/>
        <v>600</v>
      </c>
      <c r="L14" s="207">
        <f t="shared" si="0"/>
        <v>0</v>
      </c>
      <c r="M14" s="87">
        <f t="shared" si="0"/>
        <v>600</v>
      </c>
      <c r="N14" s="87">
        <f t="shared" si="0"/>
        <v>0</v>
      </c>
      <c r="O14" s="87">
        <f t="shared" si="0"/>
        <v>600</v>
      </c>
      <c r="P14" s="87">
        <f t="shared" si="0"/>
        <v>0</v>
      </c>
      <c r="Q14" s="87">
        <f t="shared" si="0"/>
        <v>0</v>
      </c>
      <c r="R14" s="87">
        <f t="shared" si="0"/>
        <v>0</v>
      </c>
      <c r="S14" s="87">
        <f t="shared" si="0"/>
        <v>0</v>
      </c>
      <c r="T14" s="87">
        <f t="shared" si="0"/>
        <v>0</v>
      </c>
      <c r="U14" s="87">
        <f t="shared" si="0"/>
        <v>0</v>
      </c>
      <c r="V14" s="87">
        <f t="shared" si="0"/>
        <v>0</v>
      </c>
      <c r="W14" s="87">
        <f t="shared" si="0"/>
        <v>0</v>
      </c>
      <c r="X14" s="87">
        <f t="shared" si="0"/>
        <v>0</v>
      </c>
      <c r="Y14" s="87">
        <f t="shared" si="0"/>
        <v>0</v>
      </c>
      <c r="Z14" s="87">
        <f t="shared" si="0"/>
        <v>0</v>
      </c>
      <c r="AA14" s="87">
        <f t="shared" si="0"/>
        <v>0</v>
      </c>
      <c r="AB14" s="87">
        <f t="shared" si="0"/>
        <v>0</v>
      </c>
      <c r="AC14" s="87">
        <f t="shared" si="0"/>
        <v>0</v>
      </c>
      <c r="AD14" s="87">
        <f t="shared" si="0"/>
        <v>0</v>
      </c>
      <c r="AE14" s="87">
        <f t="shared" si="0"/>
        <v>0</v>
      </c>
      <c r="AF14" s="87">
        <f t="shared" si="0"/>
        <v>0</v>
      </c>
      <c r="AG14" s="87">
        <f t="shared" si="0"/>
        <v>0</v>
      </c>
    </row>
    <row r="15" spans="1:33" ht="15">
      <c r="A15" s="29"/>
      <c r="B15" s="66" t="s">
        <v>15</v>
      </c>
      <c r="C15" s="30"/>
      <c r="D15" s="31" t="s">
        <v>16</v>
      </c>
      <c r="E15" s="86">
        <f>E16</f>
        <v>600</v>
      </c>
      <c r="F15" s="86">
        <f t="shared" si="0"/>
        <v>0</v>
      </c>
      <c r="G15" s="86">
        <f t="shared" si="0"/>
        <v>600</v>
      </c>
      <c r="H15" s="172">
        <f t="shared" si="0"/>
        <v>0</v>
      </c>
      <c r="I15" s="86">
        <f t="shared" si="0"/>
        <v>600</v>
      </c>
      <c r="J15" s="86">
        <f t="shared" si="0"/>
        <v>0</v>
      </c>
      <c r="K15" s="86">
        <f t="shared" si="0"/>
        <v>600</v>
      </c>
      <c r="L15" s="208">
        <f t="shared" si="0"/>
        <v>0</v>
      </c>
      <c r="M15" s="86">
        <f t="shared" si="0"/>
        <v>600</v>
      </c>
      <c r="N15" s="86">
        <f t="shared" si="0"/>
        <v>0</v>
      </c>
      <c r="O15" s="86">
        <f t="shared" si="0"/>
        <v>600</v>
      </c>
      <c r="P15" s="86">
        <f t="shared" si="0"/>
        <v>0</v>
      </c>
      <c r="Q15" s="86">
        <f t="shared" si="0"/>
        <v>0</v>
      </c>
      <c r="R15" s="86">
        <f t="shared" si="0"/>
        <v>0</v>
      </c>
      <c r="S15" s="86">
        <f t="shared" si="0"/>
        <v>0</v>
      </c>
      <c r="T15" s="86">
        <f t="shared" si="0"/>
        <v>0</v>
      </c>
      <c r="U15" s="86">
        <f t="shared" si="0"/>
        <v>0</v>
      </c>
      <c r="V15" s="86">
        <f t="shared" si="0"/>
        <v>0</v>
      </c>
      <c r="W15" s="86">
        <f t="shared" si="0"/>
        <v>0</v>
      </c>
      <c r="X15" s="86">
        <f t="shared" si="0"/>
        <v>0</v>
      </c>
      <c r="Y15" s="86">
        <f t="shared" si="0"/>
        <v>0</v>
      </c>
      <c r="Z15" s="86">
        <f t="shared" si="0"/>
        <v>0</v>
      </c>
      <c r="AA15" s="86">
        <f t="shared" si="0"/>
        <v>0</v>
      </c>
      <c r="AB15" s="86">
        <f t="shared" si="0"/>
        <v>0</v>
      </c>
      <c r="AC15" s="86">
        <f t="shared" si="0"/>
        <v>0</v>
      </c>
      <c r="AD15" s="86">
        <f t="shared" si="0"/>
        <v>0</v>
      </c>
      <c r="AE15" s="86">
        <f t="shared" si="0"/>
        <v>0</v>
      </c>
      <c r="AF15" s="86">
        <f t="shared" si="0"/>
        <v>0</v>
      </c>
      <c r="AG15" s="86">
        <f t="shared" si="0"/>
        <v>0</v>
      </c>
    </row>
    <row r="16" spans="1:15" ht="60.75" customHeight="1">
      <c r="A16" s="29"/>
      <c r="B16" s="29"/>
      <c r="C16" s="30" t="s">
        <v>17</v>
      </c>
      <c r="D16" s="31" t="s">
        <v>18</v>
      </c>
      <c r="E16" s="86">
        <v>600</v>
      </c>
      <c r="F16" s="101"/>
      <c r="G16" s="101">
        <v>600</v>
      </c>
      <c r="H16" s="10"/>
      <c r="I16" s="115">
        <f>G16+H16</f>
        <v>600</v>
      </c>
      <c r="J16" s="115"/>
      <c r="K16" s="115">
        <f>I16+J16</f>
        <v>600</v>
      </c>
      <c r="L16" s="15"/>
      <c r="M16" s="115">
        <f>K16+L16</f>
        <v>600</v>
      </c>
      <c r="N16" s="15"/>
      <c r="O16" s="115">
        <f>M16+N16</f>
        <v>600</v>
      </c>
    </row>
    <row r="17" spans="1:33" ht="14.25">
      <c r="A17" s="25">
        <v>600</v>
      </c>
      <c r="B17" s="25"/>
      <c r="C17" s="26"/>
      <c r="D17" s="27" t="s">
        <v>19</v>
      </c>
      <c r="E17" s="87">
        <f>E18</f>
        <v>2100</v>
      </c>
      <c r="F17" s="87">
        <f aca="true" t="shared" si="1" ref="F17:AG17">F18</f>
        <v>738816</v>
      </c>
      <c r="G17" s="87">
        <f t="shared" si="1"/>
        <v>740916</v>
      </c>
      <c r="H17" s="171">
        <f t="shared" si="1"/>
        <v>0</v>
      </c>
      <c r="I17" s="87">
        <f t="shared" si="1"/>
        <v>740916</v>
      </c>
      <c r="J17" s="87">
        <f t="shared" si="1"/>
        <v>3000</v>
      </c>
      <c r="K17" s="87">
        <f t="shared" si="1"/>
        <v>743916</v>
      </c>
      <c r="L17" s="207">
        <f t="shared" si="1"/>
        <v>0</v>
      </c>
      <c r="M17" s="87">
        <f t="shared" si="1"/>
        <v>743916</v>
      </c>
      <c r="N17" s="87">
        <f t="shared" si="1"/>
        <v>-5100</v>
      </c>
      <c r="O17" s="87">
        <f t="shared" si="1"/>
        <v>738816</v>
      </c>
      <c r="P17" s="87">
        <f t="shared" si="1"/>
        <v>0</v>
      </c>
      <c r="Q17" s="87">
        <f t="shared" si="1"/>
        <v>0</v>
      </c>
      <c r="R17" s="87">
        <f t="shared" si="1"/>
        <v>0</v>
      </c>
      <c r="S17" s="87">
        <f t="shared" si="1"/>
        <v>0</v>
      </c>
      <c r="T17" s="87">
        <f t="shared" si="1"/>
        <v>0</v>
      </c>
      <c r="U17" s="87">
        <f t="shared" si="1"/>
        <v>0</v>
      </c>
      <c r="V17" s="87">
        <f t="shared" si="1"/>
        <v>0</v>
      </c>
      <c r="W17" s="87">
        <f t="shared" si="1"/>
        <v>0</v>
      </c>
      <c r="X17" s="87">
        <f t="shared" si="1"/>
        <v>0</v>
      </c>
      <c r="Y17" s="87">
        <f t="shared" si="1"/>
        <v>0</v>
      </c>
      <c r="Z17" s="87">
        <f t="shared" si="1"/>
        <v>0</v>
      </c>
      <c r="AA17" s="87">
        <f t="shared" si="1"/>
        <v>0</v>
      </c>
      <c r="AB17" s="87">
        <f t="shared" si="1"/>
        <v>0</v>
      </c>
      <c r="AC17" s="87">
        <f t="shared" si="1"/>
        <v>0</v>
      </c>
      <c r="AD17" s="87">
        <f t="shared" si="1"/>
        <v>0</v>
      </c>
      <c r="AE17" s="87">
        <f t="shared" si="1"/>
        <v>0</v>
      </c>
      <c r="AF17" s="87">
        <f t="shared" si="1"/>
        <v>0</v>
      </c>
      <c r="AG17" s="87">
        <f t="shared" si="1"/>
        <v>0</v>
      </c>
    </row>
    <row r="18" spans="1:33" ht="15">
      <c r="A18" s="29"/>
      <c r="B18" s="29">
        <v>60016</v>
      </c>
      <c r="C18" s="30"/>
      <c r="D18" s="31" t="s">
        <v>20</v>
      </c>
      <c r="E18" s="86">
        <f>SUM(E19:E22)</f>
        <v>2100</v>
      </c>
      <c r="F18" s="86">
        <f aca="true" t="shared" si="2" ref="F18:AG18">SUM(F19:F22)</f>
        <v>738816</v>
      </c>
      <c r="G18" s="86">
        <f t="shared" si="2"/>
        <v>740916</v>
      </c>
      <c r="H18" s="172">
        <f t="shared" si="2"/>
        <v>0</v>
      </c>
      <c r="I18" s="86">
        <f t="shared" si="2"/>
        <v>740916</v>
      </c>
      <c r="J18" s="86">
        <f t="shared" si="2"/>
        <v>3000</v>
      </c>
      <c r="K18" s="86">
        <f t="shared" si="2"/>
        <v>743916</v>
      </c>
      <c r="L18" s="208">
        <f t="shared" si="2"/>
        <v>0</v>
      </c>
      <c r="M18" s="86">
        <f>SUM(M19:M22)</f>
        <v>743916</v>
      </c>
      <c r="N18" s="86">
        <f t="shared" si="2"/>
        <v>-5100</v>
      </c>
      <c r="O18" s="86">
        <f>SUM(O19:O22)</f>
        <v>738816</v>
      </c>
      <c r="P18" s="86">
        <f t="shared" si="2"/>
        <v>0</v>
      </c>
      <c r="Q18" s="86">
        <f t="shared" si="2"/>
        <v>0</v>
      </c>
      <c r="R18" s="86">
        <f t="shared" si="2"/>
        <v>0</v>
      </c>
      <c r="S18" s="86">
        <f t="shared" si="2"/>
        <v>0</v>
      </c>
      <c r="T18" s="86">
        <f t="shared" si="2"/>
        <v>0</v>
      </c>
      <c r="U18" s="86">
        <f t="shared" si="2"/>
        <v>0</v>
      </c>
      <c r="V18" s="86">
        <f t="shared" si="2"/>
        <v>0</v>
      </c>
      <c r="W18" s="86">
        <f t="shared" si="2"/>
        <v>0</v>
      </c>
      <c r="X18" s="86">
        <f t="shared" si="2"/>
        <v>0</v>
      </c>
      <c r="Y18" s="86">
        <f t="shared" si="2"/>
        <v>0</v>
      </c>
      <c r="Z18" s="86">
        <f t="shared" si="2"/>
        <v>0</v>
      </c>
      <c r="AA18" s="86">
        <f t="shared" si="2"/>
        <v>0</v>
      </c>
      <c r="AB18" s="86">
        <f t="shared" si="2"/>
        <v>0</v>
      </c>
      <c r="AC18" s="86">
        <f t="shared" si="2"/>
        <v>0</v>
      </c>
      <c r="AD18" s="86">
        <f t="shared" si="2"/>
        <v>0</v>
      </c>
      <c r="AE18" s="86">
        <f t="shared" si="2"/>
        <v>0</v>
      </c>
      <c r="AF18" s="86">
        <f t="shared" si="2"/>
        <v>0</v>
      </c>
      <c r="AG18" s="86">
        <f t="shared" si="2"/>
        <v>0</v>
      </c>
    </row>
    <row r="19" spans="1:15" ht="15">
      <c r="A19" s="29"/>
      <c r="B19" s="29"/>
      <c r="C19" s="30" t="s">
        <v>21</v>
      </c>
      <c r="D19" s="31" t="s">
        <v>22</v>
      </c>
      <c r="E19" s="86">
        <v>2100</v>
      </c>
      <c r="F19" s="102"/>
      <c r="G19" s="102">
        <f>E19+F19</f>
        <v>2100</v>
      </c>
      <c r="H19" s="17"/>
      <c r="I19" s="189">
        <f>G19+H19</f>
        <v>2100</v>
      </c>
      <c r="J19" s="189">
        <v>3000</v>
      </c>
      <c r="K19" s="189">
        <f>I19+J19</f>
        <v>5100</v>
      </c>
      <c r="L19" s="17"/>
      <c r="M19" s="189">
        <f>K19+L19</f>
        <v>5100</v>
      </c>
      <c r="N19" s="12">
        <v>-5100</v>
      </c>
      <c r="O19" s="189">
        <f>M19+N19</f>
        <v>0</v>
      </c>
    </row>
    <row r="20" spans="1:15" ht="92.25" customHeight="1">
      <c r="A20" s="29"/>
      <c r="B20" s="29"/>
      <c r="C20" s="30" t="s">
        <v>24</v>
      </c>
      <c r="D20" s="31" t="s">
        <v>25</v>
      </c>
      <c r="E20" s="86">
        <v>0</v>
      </c>
      <c r="F20" s="103">
        <v>680802</v>
      </c>
      <c r="G20" s="106">
        <f>E20+F20</f>
        <v>680802</v>
      </c>
      <c r="H20" s="15"/>
      <c r="I20" s="189">
        <f>G20+H20</f>
        <v>680802</v>
      </c>
      <c r="J20" s="115"/>
      <c r="K20" s="189">
        <f>I20+J20</f>
        <v>680802</v>
      </c>
      <c r="L20" s="15"/>
      <c r="M20" s="189">
        <f>K20+L20</f>
        <v>680802</v>
      </c>
      <c r="N20" s="15"/>
      <c r="O20" s="189">
        <f>M20+N20</f>
        <v>680802</v>
      </c>
    </row>
    <row r="21" spans="1:15" ht="60" hidden="1">
      <c r="A21" s="29"/>
      <c r="B21" s="29" t="s">
        <v>258</v>
      </c>
      <c r="C21" s="30" t="s">
        <v>26</v>
      </c>
      <c r="D21" s="31" t="s">
        <v>27</v>
      </c>
      <c r="E21" s="86">
        <v>0</v>
      </c>
      <c r="F21" s="103"/>
      <c r="G21" s="106">
        <f>E21+F21</f>
        <v>0</v>
      </c>
      <c r="H21" s="15"/>
      <c r="I21" s="189">
        <f>G21+H21</f>
        <v>0</v>
      </c>
      <c r="J21" s="115"/>
      <c r="K21" s="189">
        <f>I21+J21</f>
        <v>0</v>
      </c>
      <c r="L21" s="15"/>
      <c r="M21" s="189">
        <f>K21+L21</f>
        <v>0</v>
      </c>
      <c r="N21" s="15"/>
      <c r="O21" s="189">
        <f>M21+N21</f>
        <v>0</v>
      </c>
    </row>
    <row r="22" spans="1:15" ht="105" customHeight="1">
      <c r="A22" s="29"/>
      <c r="B22" s="29"/>
      <c r="C22" s="30" t="s">
        <v>28</v>
      </c>
      <c r="D22" s="31" t="s">
        <v>29</v>
      </c>
      <c r="E22" s="86">
        <v>0</v>
      </c>
      <c r="F22" s="103">
        <v>58014</v>
      </c>
      <c r="G22" s="106">
        <f>E22+F22</f>
        <v>58014</v>
      </c>
      <c r="H22" s="15"/>
      <c r="I22" s="189">
        <f>G22+H22</f>
        <v>58014</v>
      </c>
      <c r="J22" s="115"/>
      <c r="K22" s="189">
        <f>I22+J22</f>
        <v>58014</v>
      </c>
      <c r="L22" s="15"/>
      <c r="M22" s="189">
        <f>K22+L22</f>
        <v>58014</v>
      </c>
      <c r="N22" s="15"/>
      <c r="O22" s="189">
        <f>M22+N22</f>
        <v>58014</v>
      </c>
    </row>
    <row r="23" spans="1:33" ht="14.25">
      <c r="A23" s="25">
        <v>700</v>
      </c>
      <c r="B23" s="25"/>
      <c r="C23" s="26"/>
      <c r="D23" s="27" t="s">
        <v>30</v>
      </c>
      <c r="E23" s="87">
        <f>E24</f>
        <v>1632639</v>
      </c>
      <c r="F23" s="87">
        <f aca="true" t="shared" si="3" ref="F23:AG23">F24</f>
        <v>0</v>
      </c>
      <c r="G23" s="87">
        <f t="shared" si="3"/>
        <v>1632639</v>
      </c>
      <c r="H23" s="171">
        <f t="shared" si="3"/>
        <v>0</v>
      </c>
      <c r="I23" s="87">
        <f t="shared" si="3"/>
        <v>1632639</v>
      </c>
      <c r="J23" s="87">
        <f t="shared" si="3"/>
        <v>694</v>
      </c>
      <c r="K23" s="87">
        <f t="shared" si="3"/>
        <v>1633333</v>
      </c>
      <c r="L23" s="207">
        <f t="shared" si="3"/>
        <v>0</v>
      </c>
      <c r="M23" s="87">
        <f t="shared" si="3"/>
        <v>1633333</v>
      </c>
      <c r="N23" s="87">
        <f t="shared" si="3"/>
        <v>0</v>
      </c>
      <c r="O23" s="87">
        <f t="shared" si="3"/>
        <v>1633333</v>
      </c>
      <c r="P23" s="87">
        <f t="shared" si="3"/>
        <v>0</v>
      </c>
      <c r="Q23" s="87">
        <f t="shared" si="3"/>
        <v>0</v>
      </c>
      <c r="R23" s="87">
        <f t="shared" si="3"/>
        <v>0</v>
      </c>
      <c r="S23" s="87">
        <f t="shared" si="3"/>
        <v>0</v>
      </c>
      <c r="T23" s="87">
        <f t="shared" si="3"/>
        <v>0</v>
      </c>
      <c r="U23" s="87">
        <f t="shared" si="3"/>
        <v>0</v>
      </c>
      <c r="V23" s="87">
        <f t="shared" si="3"/>
        <v>0</v>
      </c>
      <c r="W23" s="87">
        <f t="shared" si="3"/>
        <v>0</v>
      </c>
      <c r="X23" s="87">
        <f t="shared" si="3"/>
        <v>0</v>
      </c>
      <c r="Y23" s="87">
        <f t="shared" si="3"/>
        <v>0</v>
      </c>
      <c r="Z23" s="87">
        <f t="shared" si="3"/>
        <v>0</v>
      </c>
      <c r="AA23" s="87">
        <f t="shared" si="3"/>
        <v>0</v>
      </c>
      <c r="AB23" s="87">
        <f t="shared" si="3"/>
        <v>0</v>
      </c>
      <c r="AC23" s="87">
        <f t="shared" si="3"/>
        <v>0</v>
      </c>
      <c r="AD23" s="87">
        <f t="shared" si="3"/>
        <v>0</v>
      </c>
      <c r="AE23" s="87">
        <f t="shared" si="3"/>
        <v>0</v>
      </c>
      <c r="AF23" s="87">
        <f t="shared" si="3"/>
        <v>0</v>
      </c>
      <c r="AG23" s="87">
        <f t="shared" si="3"/>
        <v>0</v>
      </c>
    </row>
    <row r="24" spans="1:33" ht="15">
      <c r="A24" s="29"/>
      <c r="B24" s="29">
        <v>70005</v>
      </c>
      <c r="C24" s="30"/>
      <c r="D24" s="31" t="s">
        <v>31</v>
      </c>
      <c r="E24" s="86">
        <f>SUM(E25:E30)</f>
        <v>1632639</v>
      </c>
      <c r="F24" s="86">
        <f aca="true" t="shared" si="4" ref="F24:AG24">SUM(F25:F30)</f>
        <v>0</v>
      </c>
      <c r="G24" s="86">
        <f t="shared" si="4"/>
        <v>1632639</v>
      </c>
      <c r="H24" s="172">
        <f t="shared" si="4"/>
        <v>0</v>
      </c>
      <c r="I24" s="86">
        <f t="shared" si="4"/>
        <v>1632639</v>
      </c>
      <c r="J24" s="86">
        <f t="shared" si="4"/>
        <v>694</v>
      </c>
      <c r="K24" s="86">
        <f t="shared" si="4"/>
        <v>1633333</v>
      </c>
      <c r="L24" s="208">
        <f t="shared" si="4"/>
        <v>0</v>
      </c>
      <c r="M24" s="86">
        <f>SUM(M25:M30)</f>
        <v>1633333</v>
      </c>
      <c r="N24" s="86">
        <f t="shared" si="4"/>
        <v>0</v>
      </c>
      <c r="O24" s="86">
        <f>SUM(O25:O30)</f>
        <v>1633333</v>
      </c>
      <c r="P24" s="86">
        <f t="shared" si="4"/>
        <v>0</v>
      </c>
      <c r="Q24" s="86">
        <f t="shared" si="4"/>
        <v>0</v>
      </c>
      <c r="R24" s="86">
        <f t="shared" si="4"/>
        <v>0</v>
      </c>
      <c r="S24" s="86">
        <f t="shared" si="4"/>
        <v>0</v>
      </c>
      <c r="T24" s="86">
        <f t="shared" si="4"/>
        <v>0</v>
      </c>
      <c r="U24" s="86">
        <f t="shared" si="4"/>
        <v>0</v>
      </c>
      <c r="V24" s="86">
        <f t="shared" si="4"/>
        <v>0</v>
      </c>
      <c r="W24" s="86">
        <f t="shared" si="4"/>
        <v>0</v>
      </c>
      <c r="X24" s="86">
        <f t="shared" si="4"/>
        <v>0</v>
      </c>
      <c r="Y24" s="86">
        <f t="shared" si="4"/>
        <v>0</v>
      </c>
      <c r="Z24" s="86">
        <f t="shared" si="4"/>
        <v>0</v>
      </c>
      <c r="AA24" s="86">
        <f t="shared" si="4"/>
        <v>0</v>
      </c>
      <c r="AB24" s="86">
        <f t="shared" si="4"/>
        <v>0</v>
      </c>
      <c r="AC24" s="86">
        <f t="shared" si="4"/>
        <v>0</v>
      </c>
      <c r="AD24" s="86">
        <f t="shared" si="4"/>
        <v>0</v>
      </c>
      <c r="AE24" s="86">
        <f t="shared" si="4"/>
        <v>0</v>
      </c>
      <c r="AF24" s="86">
        <f t="shared" si="4"/>
        <v>0</v>
      </c>
      <c r="AG24" s="86">
        <f t="shared" si="4"/>
        <v>0</v>
      </c>
    </row>
    <row r="25" spans="1:15" ht="30">
      <c r="A25" s="29"/>
      <c r="B25" s="29"/>
      <c r="C25" s="30" t="s">
        <v>32</v>
      </c>
      <c r="D25" s="31" t="s">
        <v>33</v>
      </c>
      <c r="E25" s="86">
        <v>6156</v>
      </c>
      <c r="F25" s="101"/>
      <c r="G25" s="106">
        <f aca="true" t="shared" si="5" ref="G25:G30">E25+F25</f>
        <v>6156</v>
      </c>
      <c r="H25" s="15"/>
      <c r="I25" s="115">
        <f aca="true" t="shared" si="6" ref="I25:I30">G25+H25</f>
        <v>6156</v>
      </c>
      <c r="J25" s="115"/>
      <c r="K25" s="115">
        <f aca="true" t="shared" si="7" ref="K25:O30">I25+J25</f>
        <v>6156</v>
      </c>
      <c r="L25" s="15"/>
      <c r="M25" s="115">
        <f t="shared" si="7"/>
        <v>6156</v>
      </c>
      <c r="N25" s="15"/>
      <c r="O25" s="115">
        <f t="shared" si="7"/>
        <v>6156</v>
      </c>
    </row>
    <row r="26" spans="1:15" ht="15">
      <c r="A26" s="29"/>
      <c r="B26" s="29"/>
      <c r="C26" s="30" t="s">
        <v>21</v>
      </c>
      <c r="D26" s="31" t="s">
        <v>22</v>
      </c>
      <c r="E26" s="86">
        <v>50</v>
      </c>
      <c r="F26" s="101"/>
      <c r="G26" s="106">
        <f t="shared" si="5"/>
        <v>50</v>
      </c>
      <c r="H26" s="15"/>
      <c r="I26" s="115">
        <f t="shared" si="6"/>
        <v>50</v>
      </c>
      <c r="J26" s="115"/>
      <c r="K26" s="115">
        <f t="shared" si="7"/>
        <v>50</v>
      </c>
      <c r="L26" s="15"/>
      <c r="M26" s="115">
        <f t="shared" si="7"/>
        <v>50</v>
      </c>
      <c r="N26" s="15"/>
      <c r="O26" s="115">
        <f t="shared" si="7"/>
        <v>50</v>
      </c>
    </row>
    <row r="27" spans="1:15" ht="60.75" customHeight="1">
      <c r="A27" s="29"/>
      <c r="B27" s="29"/>
      <c r="C27" s="30" t="s">
        <v>17</v>
      </c>
      <c r="D27" s="31" t="s">
        <v>18</v>
      </c>
      <c r="E27" s="86">
        <v>110000</v>
      </c>
      <c r="F27" s="101"/>
      <c r="G27" s="106">
        <f t="shared" si="5"/>
        <v>110000</v>
      </c>
      <c r="H27" s="15"/>
      <c r="I27" s="115">
        <f t="shared" si="6"/>
        <v>110000</v>
      </c>
      <c r="J27" s="115"/>
      <c r="K27" s="115">
        <f t="shared" si="7"/>
        <v>110000</v>
      </c>
      <c r="L27" s="15"/>
      <c r="M27" s="115">
        <f t="shared" si="7"/>
        <v>110000</v>
      </c>
      <c r="N27" s="15"/>
      <c r="O27" s="115">
        <f t="shared" si="7"/>
        <v>110000</v>
      </c>
    </row>
    <row r="28" spans="1:15" ht="34.5" customHeight="1">
      <c r="A28" s="29"/>
      <c r="B28" s="29"/>
      <c r="C28" s="30" t="s">
        <v>34</v>
      </c>
      <c r="D28" s="31" t="s">
        <v>35</v>
      </c>
      <c r="E28" s="86">
        <v>181</v>
      </c>
      <c r="F28" s="101"/>
      <c r="G28" s="106">
        <f t="shared" si="5"/>
        <v>181</v>
      </c>
      <c r="H28" s="15"/>
      <c r="I28" s="115">
        <f t="shared" si="6"/>
        <v>181</v>
      </c>
      <c r="J28" s="115">
        <v>194</v>
      </c>
      <c r="K28" s="115">
        <f t="shared" si="7"/>
        <v>375</v>
      </c>
      <c r="L28" s="15"/>
      <c r="M28" s="115">
        <f t="shared" si="7"/>
        <v>375</v>
      </c>
      <c r="N28" s="15"/>
      <c r="O28" s="115">
        <f t="shared" si="7"/>
        <v>375</v>
      </c>
    </row>
    <row r="29" spans="1:15" ht="31.5" customHeight="1">
      <c r="A29" s="29"/>
      <c r="B29" s="29"/>
      <c r="C29" s="30" t="s">
        <v>36</v>
      </c>
      <c r="D29" s="31" t="s">
        <v>37</v>
      </c>
      <c r="E29" s="86">
        <v>1515752</v>
      </c>
      <c r="F29" s="101"/>
      <c r="G29" s="106">
        <f t="shared" si="5"/>
        <v>1515752</v>
      </c>
      <c r="H29" s="15"/>
      <c r="I29" s="115">
        <f t="shared" si="6"/>
        <v>1515752</v>
      </c>
      <c r="J29" s="115"/>
      <c r="K29" s="115">
        <f t="shared" si="7"/>
        <v>1515752</v>
      </c>
      <c r="L29" s="15"/>
      <c r="M29" s="115">
        <f t="shared" si="7"/>
        <v>1515752</v>
      </c>
      <c r="N29" s="15"/>
      <c r="O29" s="115">
        <f t="shared" si="7"/>
        <v>1515752</v>
      </c>
    </row>
    <row r="30" spans="1:15" ht="15">
      <c r="A30" s="29"/>
      <c r="B30" s="29"/>
      <c r="C30" s="30" t="s">
        <v>38</v>
      </c>
      <c r="D30" s="31" t="s">
        <v>39</v>
      </c>
      <c r="E30" s="86">
        <v>500</v>
      </c>
      <c r="F30" s="101"/>
      <c r="G30" s="106">
        <f t="shared" si="5"/>
        <v>500</v>
      </c>
      <c r="H30" s="15"/>
      <c r="I30" s="115">
        <f t="shared" si="6"/>
        <v>500</v>
      </c>
      <c r="J30" s="115">
        <v>500</v>
      </c>
      <c r="K30" s="115">
        <f t="shared" si="7"/>
        <v>1000</v>
      </c>
      <c r="L30" s="15"/>
      <c r="M30" s="115">
        <f t="shared" si="7"/>
        <v>1000</v>
      </c>
      <c r="N30" s="15"/>
      <c r="O30" s="115">
        <f t="shared" si="7"/>
        <v>1000</v>
      </c>
    </row>
    <row r="31" spans="1:37" ht="14.25">
      <c r="A31" s="25">
        <v>750</v>
      </c>
      <c r="B31" s="25"/>
      <c r="C31" s="26"/>
      <c r="D31" s="27" t="s">
        <v>40</v>
      </c>
      <c r="E31" s="87">
        <f>E32+E35</f>
        <v>45230</v>
      </c>
      <c r="F31" s="87">
        <f aca="true" t="shared" si="8" ref="F31:AG31">F32+F35</f>
        <v>0</v>
      </c>
      <c r="G31" s="87">
        <f t="shared" si="8"/>
        <v>45230</v>
      </c>
      <c r="H31" s="171">
        <f t="shared" si="8"/>
        <v>0</v>
      </c>
      <c r="I31" s="87">
        <f t="shared" si="8"/>
        <v>45230</v>
      </c>
      <c r="J31" s="87">
        <f t="shared" si="8"/>
        <v>0</v>
      </c>
      <c r="K31" s="87">
        <f t="shared" si="8"/>
        <v>45230</v>
      </c>
      <c r="L31" s="207">
        <f t="shared" si="8"/>
        <v>0</v>
      </c>
      <c r="M31" s="87">
        <f>M32+M35</f>
        <v>45230</v>
      </c>
      <c r="N31" s="87">
        <f t="shared" si="8"/>
        <v>0</v>
      </c>
      <c r="O31" s="87">
        <f>O32+O35</f>
        <v>45230</v>
      </c>
      <c r="P31" s="87">
        <f t="shared" si="8"/>
        <v>0</v>
      </c>
      <c r="Q31" s="87">
        <f t="shared" si="8"/>
        <v>0</v>
      </c>
      <c r="R31" s="87">
        <f t="shared" si="8"/>
        <v>0</v>
      </c>
      <c r="S31" s="87">
        <f t="shared" si="8"/>
        <v>0</v>
      </c>
      <c r="T31" s="87">
        <f t="shared" si="8"/>
        <v>0</v>
      </c>
      <c r="U31" s="87">
        <f t="shared" si="8"/>
        <v>0</v>
      </c>
      <c r="V31" s="87">
        <f t="shared" si="8"/>
        <v>0</v>
      </c>
      <c r="W31" s="87">
        <f t="shared" si="8"/>
        <v>0</v>
      </c>
      <c r="X31" s="87">
        <f t="shared" si="8"/>
        <v>0</v>
      </c>
      <c r="Y31" s="87">
        <f t="shared" si="8"/>
        <v>0</v>
      </c>
      <c r="Z31" s="87">
        <f t="shared" si="8"/>
        <v>0</v>
      </c>
      <c r="AA31" s="87">
        <f t="shared" si="8"/>
        <v>0</v>
      </c>
      <c r="AB31" s="87">
        <f t="shared" si="8"/>
        <v>0</v>
      </c>
      <c r="AC31" s="87">
        <f t="shared" si="8"/>
        <v>0</v>
      </c>
      <c r="AD31" s="87">
        <f t="shared" si="8"/>
        <v>0</v>
      </c>
      <c r="AE31" s="87">
        <f t="shared" si="8"/>
        <v>0</v>
      </c>
      <c r="AF31" s="87">
        <f t="shared" si="8"/>
        <v>0</v>
      </c>
      <c r="AG31" s="87">
        <f t="shared" si="8"/>
        <v>0</v>
      </c>
      <c r="AH31" s="87"/>
      <c r="AI31" s="87"/>
      <c r="AJ31" s="87"/>
      <c r="AK31" s="87"/>
    </row>
    <row r="32" spans="1:33" ht="15">
      <c r="A32" s="29"/>
      <c r="B32" s="29">
        <v>75011</v>
      </c>
      <c r="C32" s="30"/>
      <c r="D32" s="31" t="s">
        <v>41</v>
      </c>
      <c r="E32" s="86">
        <f>E33+E34</f>
        <v>41750</v>
      </c>
      <c r="F32" s="86">
        <f aca="true" t="shared" si="9" ref="F32:AG32">F33+F34</f>
        <v>0</v>
      </c>
      <c r="G32" s="86">
        <f t="shared" si="9"/>
        <v>41750</v>
      </c>
      <c r="H32" s="172">
        <f t="shared" si="9"/>
        <v>0</v>
      </c>
      <c r="I32" s="86">
        <f t="shared" si="9"/>
        <v>41750</v>
      </c>
      <c r="J32" s="86">
        <f t="shared" si="9"/>
        <v>0</v>
      </c>
      <c r="K32" s="86">
        <f t="shared" si="9"/>
        <v>41750</v>
      </c>
      <c r="L32" s="208">
        <f t="shared" si="9"/>
        <v>0</v>
      </c>
      <c r="M32" s="86">
        <f>M33+M34</f>
        <v>41750</v>
      </c>
      <c r="N32" s="86">
        <f t="shared" si="9"/>
        <v>0</v>
      </c>
      <c r="O32" s="86">
        <f>O33+O34</f>
        <v>41750</v>
      </c>
      <c r="P32" s="86">
        <f t="shared" si="9"/>
        <v>0</v>
      </c>
      <c r="Q32" s="86">
        <f t="shared" si="9"/>
        <v>0</v>
      </c>
      <c r="R32" s="86">
        <f t="shared" si="9"/>
        <v>0</v>
      </c>
      <c r="S32" s="86">
        <f t="shared" si="9"/>
        <v>0</v>
      </c>
      <c r="T32" s="86">
        <f t="shared" si="9"/>
        <v>0</v>
      </c>
      <c r="U32" s="86">
        <f t="shared" si="9"/>
        <v>0</v>
      </c>
      <c r="V32" s="86">
        <f t="shared" si="9"/>
        <v>0</v>
      </c>
      <c r="W32" s="86">
        <f t="shared" si="9"/>
        <v>0</v>
      </c>
      <c r="X32" s="86">
        <f t="shared" si="9"/>
        <v>0</v>
      </c>
      <c r="Y32" s="86">
        <f t="shared" si="9"/>
        <v>0</v>
      </c>
      <c r="Z32" s="86">
        <f t="shared" si="9"/>
        <v>0</v>
      </c>
      <c r="AA32" s="86">
        <f t="shared" si="9"/>
        <v>0</v>
      </c>
      <c r="AB32" s="86">
        <f t="shared" si="9"/>
        <v>0</v>
      </c>
      <c r="AC32" s="86">
        <f t="shared" si="9"/>
        <v>0</v>
      </c>
      <c r="AD32" s="86">
        <f t="shared" si="9"/>
        <v>0</v>
      </c>
      <c r="AE32" s="86">
        <f t="shared" si="9"/>
        <v>0</v>
      </c>
      <c r="AF32" s="86">
        <f t="shared" si="9"/>
        <v>0</v>
      </c>
      <c r="AG32" s="86">
        <f t="shared" si="9"/>
        <v>0</v>
      </c>
    </row>
    <row r="33" spans="1:15" ht="46.5" customHeight="1">
      <c r="A33" s="29"/>
      <c r="B33" s="29"/>
      <c r="C33" s="30" t="s">
        <v>42</v>
      </c>
      <c r="D33" s="31" t="s">
        <v>43</v>
      </c>
      <c r="E33" s="86">
        <v>41200</v>
      </c>
      <c r="F33" s="101"/>
      <c r="G33" s="106">
        <f>E33+F33</f>
        <v>41200</v>
      </c>
      <c r="H33" s="15"/>
      <c r="I33" s="115">
        <f>G33+H33</f>
        <v>41200</v>
      </c>
      <c r="J33" s="115"/>
      <c r="K33" s="115">
        <f>I33+J33</f>
        <v>41200</v>
      </c>
      <c r="L33" s="15"/>
      <c r="M33" s="115">
        <f>K33+L33</f>
        <v>41200</v>
      </c>
      <c r="N33" s="15"/>
      <c r="O33" s="115">
        <f>M33+N33</f>
        <v>41200</v>
      </c>
    </row>
    <row r="34" spans="1:15" ht="45" customHeight="1">
      <c r="A34" s="29"/>
      <c r="B34" s="29"/>
      <c r="C34" s="30" t="s">
        <v>44</v>
      </c>
      <c r="D34" s="31" t="s">
        <v>45</v>
      </c>
      <c r="E34" s="86">
        <v>550</v>
      </c>
      <c r="F34" s="101"/>
      <c r="G34" s="106">
        <f>E34+F34</f>
        <v>550</v>
      </c>
      <c r="H34" s="15"/>
      <c r="I34" s="115">
        <f>G34+H34</f>
        <v>550</v>
      </c>
      <c r="J34" s="115"/>
      <c r="K34" s="115">
        <f>I34+J34</f>
        <v>550</v>
      </c>
      <c r="L34" s="15"/>
      <c r="M34" s="115">
        <f>K34+L34</f>
        <v>550</v>
      </c>
      <c r="N34" s="15"/>
      <c r="O34" s="115">
        <f>M34+N34</f>
        <v>550</v>
      </c>
    </row>
    <row r="35" spans="1:33" ht="15">
      <c r="A35" s="29"/>
      <c r="B35" s="29">
        <v>75023</v>
      </c>
      <c r="C35" s="30"/>
      <c r="D35" s="31" t="s">
        <v>46</v>
      </c>
      <c r="E35" s="86">
        <f>E36+E37+E38</f>
        <v>3480</v>
      </c>
      <c r="F35" s="86">
        <f aca="true" t="shared" si="10" ref="F35:AG35">F36+F37+F38</f>
        <v>0</v>
      </c>
      <c r="G35" s="86">
        <f t="shared" si="10"/>
        <v>3480</v>
      </c>
      <c r="H35" s="172">
        <f t="shared" si="10"/>
        <v>0</v>
      </c>
      <c r="I35" s="86">
        <f t="shared" si="10"/>
        <v>3480</v>
      </c>
      <c r="J35" s="86">
        <f t="shared" si="10"/>
        <v>0</v>
      </c>
      <c r="K35" s="86">
        <f t="shared" si="10"/>
        <v>3480</v>
      </c>
      <c r="L35" s="208">
        <f t="shared" si="10"/>
        <v>0</v>
      </c>
      <c r="M35" s="86">
        <f>M36+M37+M38</f>
        <v>3480</v>
      </c>
      <c r="N35" s="86">
        <f t="shared" si="10"/>
        <v>0</v>
      </c>
      <c r="O35" s="86">
        <f>O36+O37+O38</f>
        <v>3480</v>
      </c>
      <c r="P35" s="86">
        <f t="shared" si="10"/>
        <v>0</v>
      </c>
      <c r="Q35" s="86">
        <f t="shared" si="10"/>
        <v>0</v>
      </c>
      <c r="R35" s="86">
        <f t="shared" si="10"/>
        <v>0</v>
      </c>
      <c r="S35" s="86">
        <f t="shared" si="10"/>
        <v>0</v>
      </c>
      <c r="T35" s="86">
        <f t="shared" si="10"/>
        <v>0</v>
      </c>
      <c r="U35" s="86">
        <f t="shared" si="10"/>
        <v>0</v>
      </c>
      <c r="V35" s="86">
        <f t="shared" si="10"/>
        <v>0</v>
      </c>
      <c r="W35" s="86">
        <f t="shared" si="10"/>
        <v>0</v>
      </c>
      <c r="X35" s="86">
        <f t="shared" si="10"/>
        <v>0</v>
      </c>
      <c r="Y35" s="86">
        <f t="shared" si="10"/>
        <v>0</v>
      </c>
      <c r="Z35" s="86">
        <f t="shared" si="10"/>
        <v>0</v>
      </c>
      <c r="AA35" s="86">
        <f t="shared" si="10"/>
        <v>0</v>
      </c>
      <c r="AB35" s="86">
        <f t="shared" si="10"/>
        <v>0</v>
      </c>
      <c r="AC35" s="86">
        <f t="shared" si="10"/>
        <v>0</v>
      </c>
      <c r="AD35" s="86">
        <f t="shared" si="10"/>
        <v>0</v>
      </c>
      <c r="AE35" s="86">
        <f t="shared" si="10"/>
        <v>0</v>
      </c>
      <c r="AF35" s="86">
        <f t="shared" si="10"/>
        <v>0</v>
      </c>
      <c r="AG35" s="86">
        <f t="shared" si="10"/>
        <v>0</v>
      </c>
    </row>
    <row r="36" spans="1:15" ht="15">
      <c r="A36" s="29"/>
      <c r="B36" s="29"/>
      <c r="C36" s="30" t="s">
        <v>21</v>
      </c>
      <c r="D36" s="31" t="s">
        <v>22</v>
      </c>
      <c r="E36" s="86">
        <v>2000</v>
      </c>
      <c r="F36" s="101"/>
      <c r="G36" s="106">
        <f>E36+F36</f>
        <v>2000</v>
      </c>
      <c r="H36" s="15"/>
      <c r="I36" s="115">
        <f>G36+H36</f>
        <v>2000</v>
      </c>
      <c r="J36" s="115"/>
      <c r="K36" s="115">
        <f>I36+J36</f>
        <v>2000</v>
      </c>
      <c r="L36" s="15"/>
      <c r="M36" s="115">
        <f>K36+L36</f>
        <v>2000</v>
      </c>
      <c r="N36" s="15"/>
      <c r="O36" s="115">
        <f>M36+N36</f>
        <v>2000</v>
      </c>
    </row>
    <row r="37" spans="1:15" ht="15">
      <c r="A37" s="29"/>
      <c r="B37" s="29"/>
      <c r="C37" s="30" t="s">
        <v>47</v>
      </c>
      <c r="D37" s="31" t="s">
        <v>48</v>
      </c>
      <c r="E37" s="86">
        <v>1480</v>
      </c>
      <c r="F37" s="101"/>
      <c r="G37" s="106">
        <f>E37+F37</f>
        <v>1480</v>
      </c>
      <c r="H37" s="15"/>
      <c r="I37" s="115">
        <f>G37+H37</f>
        <v>1480</v>
      </c>
      <c r="J37" s="115"/>
      <c r="K37" s="115">
        <f>I37+J37</f>
        <v>1480</v>
      </c>
      <c r="L37" s="15"/>
      <c r="M37" s="115">
        <f>K37+L37</f>
        <v>1480</v>
      </c>
      <c r="N37" s="15"/>
      <c r="O37" s="115">
        <f>M37+N37</f>
        <v>1480</v>
      </c>
    </row>
    <row r="38" spans="1:15" ht="15">
      <c r="A38" s="29"/>
      <c r="B38" s="29"/>
      <c r="C38" s="30" t="s">
        <v>38</v>
      </c>
      <c r="D38" s="31" t="s">
        <v>39</v>
      </c>
      <c r="E38" s="86">
        <v>0</v>
      </c>
      <c r="F38" s="101"/>
      <c r="G38" s="106">
        <f>E38+F38</f>
        <v>0</v>
      </c>
      <c r="H38" s="15"/>
      <c r="I38" s="115">
        <f>G38+H38</f>
        <v>0</v>
      </c>
      <c r="J38" s="115"/>
      <c r="K38" s="115">
        <f>I38+J38</f>
        <v>0</v>
      </c>
      <c r="L38" s="15"/>
      <c r="M38" s="115">
        <f>K38+L38</f>
        <v>0</v>
      </c>
      <c r="N38" s="15"/>
      <c r="O38" s="115">
        <f>M38+N38</f>
        <v>0</v>
      </c>
    </row>
    <row r="39" spans="1:33" ht="32.25" customHeight="1">
      <c r="A39" s="33">
        <v>751</v>
      </c>
      <c r="B39" s="25"/>
      <c r="C39" s="26"/>
      <c r="D39" s="27" t="s">
        <v>49</v>
      </c>
      <c r="E39" s="87">
        <f>E40+E42+E44</f>
        <v>780</v>
      </c>
      <c r="F39" s="87">
        <f aca="true" t="shared" si="11" ref="F39:AG39">F40+F42+F44</f>
        <v>-31</v>
      </c>
      <c r="G39" s="87">
        <f t="shared" si="11"/>
        <v>749</v>
      </c>
      <c r="H39" s="171">
        <f t="shared" si="11"/>
        <v>0</v>
      </c>
      <c r="I39" s="87">
        <f t="shared" si="11"/>
        <v>749</v>
      </c>
      <c r="J39" s="87">
        <f t="shared" si="11"/>
        <v>0</v>
      </c>
      <c r="K39" s="87">
        <f t="shared" si="11"/>
        <v>749</v>
      </c>
      <c r="L39" s="207">
        <f t="shared" si="11"/>
        <v>0</v>
      </c>
      <c r="M39" s="87">
        <f>M40+M42+M44</f>
        <v>749</v>
      </c>
      <c r="N39" s="87">
        <f t="shared" si="11"/>
        <v>0</v>
      </c>
      <c r="O39" s="87">
        <f>O40+O42+O44</f>
        <v>749</v>
      </c>
      <c r="P39" s="87">
        <f t="shared" si="11"/>
        <v>0</v>
      </c>
      <c r="Q39" s="87">
        <f t="shared" si="11"/>
        <v>0</v>
      </c>
      <c r="R39" s="87">
        <f t="shared" si="11"/>
        <v>0</v>
      </c>
      <c r="S39" s="87">
        <f t="shared" si="11"/>
        <v>0</v>
      </c>
      <c r="T39" s="87">
        <f t="shared" si="11"/>
        <v>0</v>
      </c>
      <c r="U39" s="87">
        <f t="shared" si="11"/>
        <v>0</v>
      </c>
      <c r="V39" s="87">
        <f t="shared" si="11"/>
        <v>0</v>
      </c>
      <c r="W39" s="87">
        <f t="shared" si="11"/>
        <v>0</v>
      </c>
      <c r="X39" s="87">
        <f t="shared" si="11"/>
        <v>0</v>
      </c>
      <c r="Y39" s="87">
        <f t="shared" si="11"/>
        <v>0</v>
      </c>
      <c r="Z39" s="87">
        <f t="shared" si="11"/>
        <v>0</v>
      </c>
      <c r="AA39" s="87">
        <f t="shared" si="11"/>
        <v>0</v>
      </c>
      <c r="AB39" s="87">
        <f t="shared" si="11"/>
        <v>0</v>
      </c>
      <c r="AC39" s="87">
        <f t="shared" si="11"/>
        <v>0</v>
      </c>
      <c r="AD39" s="87">
        <f t="shared" si="11"/>
        <v>0</v>
      </c>
      <c r="AE39" s="87">
        <f t="shared" si="11"/>
        <v>0</v>
      </c>
      <c r="AF39" s="87">
        <f t="shared" si="11"/>
        <v>0</v>
      </c>
      <c r="AG39" s="87">
        <f t="shared" si="11"/>
        <v>0</v>
      </c>
    </row>
    <row r="40" spans="1:33" ht="30">
      <c r="A40" s="29"/>
      <c r="B40" s="34">
        <v>75101</v>
      </c>
      <c r="C40" s="30"/>
      <c r="D40" s="31" t="s">
        <v>50</v>
      </c>
      <c r="E40" s="86">
        <f>E41</f>
        <v>780</v>
      </c>
      <c r="F40" s="86">
        <f aca="true" t="shared" si="12" ref="F40:AG40">F41</f>
        <v>-31</v>
      </c>
      <c r="G40" s="86">
        <f t="shared" si="12"/>
        <v>749</v>
      </c>
      <c r="H40" s="172">
        <f t="shared" si="12"/>
        <v>0</v>
      </c>
      <c r="I40" s="86">
        <f t="shared" si="12"/>
        <v>749</v>
      </c>
      <c r="J40" s="86">
        <f t="shared" si="12"/>
        <v>0</v>
      </c>
      <c r="K40" s="86">
        <f t="shared" si="12"/>
        <v>749</v>
      </c>
      <c r="L40" s="208">
        <f t="shared" si="12"/>
        <v>0</v>
      </c>
      <c r="M40" s="86">
        <f t="shared" si="12"/>
        <v>749</v>
      </c>
      <c r="N40" s="86">
        <f t="shared" si="12"/>
        <v>0</v>
      </c>
      <c r="O40" s="86">
        <f t="shared" si="12"/>
        <v>749</v>
      </c>
      <c r="P40" s="86">
        <f t="shared" si="12"/>
        <v>0</v>
      </c>
      <c r="Q40" s="86">
        <f t="shared" si="12"/>
        <v>0</v>
      </c>
      <c r="R40" s="86">
        <f t="shared" si="12"/>
        <v>0</v>
      </c>
      <c r="S40" s="86">
        <f t="shared" si="12"/>
        <v>0</v>
      </c>
      <c r="T40" s="86">
        <f t="shared" si="12"/>
        <v>0</v>
      </c>
      <c r="U40" s="86">
        <f t="shared" si="12"/>
        <v>0</v>
      </c>
      <c r="V40" s="86">
        <f t="shared" si="12"/>
        <v>0</v>
      </c>
      <c r="W40" s="86">
        <f t="shared" si="12"/>
        <v>0</v>
      </c>
      <c r="X40" s="86">
        <f t="shared" si="12"/>
        <v>0</v>
      </c>
      <c r="Y40" s="86">
        <f t="shared" si="12"/>
        <v>0</v>
      </c>
      <c r="Z40" s="86">
        <f t="shared" si="12"/>
        <v>0</v>
      </c>
      <c r="AA40" s="86">
        <f t="shared" si="12"/>
        <v>0</v>
      </c>
      <c r="AB40" s="86">
        <f t="shared" si="12"/>
        <v>0</v>
      </c>
      <c r="AC40" s="86">
        <f t="shared" si="12"/>
        <v>0</v>
      </c>
      <c r="AD40" s="86">
        <f t="shared" si="12"/>
        <v>0</v>
      </c>
      <c r="AE40" s="86">
        <f t="shared" si="12"/>
        <v>0</v>
      </c>
      <c r="AF40" s="86">
        <f t="shared" si="12"/>
        <v>0</v>
      </c>
      <c r="AG40" s="86">
        <f t="shared" si="12"/>
        <v>0</v>
      </c>
    </row>
    <row r="41" spans="1:15" ht="49.5" customHeight="1">
      <c r="A41" s="29"/>
      <c r="B41" s="29"/>
      <c r="C41" s="30" t="s">
        <v>42</v>
      </c>
      <c r="D41" s="31" t="s">
        <v>43</v>
      </c>
      <c r="E41" s="86">
        <v>780</v>
      </c>
      <c r="F41" s="101">
        <v>-31</v>
      </c>
      <c r="G41" s="106">
        <f>E41+F41</f>
        <v>749</v>
      </c>
      <c r="H41" s="15"/>
      <c r="I41" s="115">
        <f>G41+H41</f>
        <v>749</v>
      </c>
      <c r="J41" s="115"/>
      <c r="K41" s="115">
        <f>I41+J41</f>
        <v>749</v>
      </c>
      <c r="L41" s="15"/>
      <c r="M41" s="115">
        <f>K41+L41</f>
        <v>749</v>
      </c>
      <c r="N41" s="15"/>
      <c r="O41" s="115">
        <f>M41+N41</f>
        <v>749</v>
      </c>
    </row>
    <row r="42" spans="1:15" ht="15" hidden="1">
      <c r="A42" s="29"/>
      <c r="B42" s="35" t="s">
        <v>51</v>
      </c>
      <c r="C42" s="30"/>
      <c r="D42" s="31" t="s">
        <v>235</v>
      </c>
      <c r="E42" s="86">
        <f>E43</f>
        <v>0</v>
      </c>
      <c r="F42" s="101"/>
      <c r="G42" s="104"/>
      <c r="H42" s="15"/>
      <c r="I42" s="24"/>
      <c r="J42" s="115"/>
      <c r="K42" s="24"/>
      <c r="L42" s="15"/>
      <c r="M42" s="24"/>
      <c r="N42" s="15"/>
      <c r="O42" s="24"/>
    </row>
    <row r="43" spans="1:15" ht="60" hidden="1">
      <c r="A43" s="29"/>
      <c r="B43" s="29"/>
      <c r="C43" s="30" t="s">
        <v>42</v>
      </c>
      <c r="D43" s="31" t="s">
        <v>43</v>
      </c>
      <c r="E43" s="86">
        <v>0</v>
      </c>
      <c r="F43" s="101"/>
      <c r="G43" s="104"/>
      <c r="H43" s="15"/>
      <c r="I43" s="24"/>
      <c r="J43" s="115"/>
      <c r="K43" s="24"/>
      <c r="L43" s="15"/>
      <c r="M43" s="24"/>
      <c r="N43" s="15"/>
      <c r="O43" s="24"/>
    </row>
    <row r="44" spans="1:15" ht="15" hidden="1">
      <c r="A44" s="29"/>
      <c r="B44" s="35" t="s">
        <v>52</v>
      </c>
      <c r="C44" s="30"/>
      <c r="D44" s="31" t="s">
        <v>53</v>
      </c>
      <c r="E44" s="86">
        <f>E45</f>
        <v>0</v>
      </c>
      <c r="F44" s="101"/>
      <c r="G44" s="104"/>
      <c r="H44" s="15"/>
      <c r="I44" s="24"/>
      <c r="J44" s="115"/>
      <c r="K44" s="24"/>
      <c r="L44" s="15"/>
      <c r="M44" s="24"/>
      <c r="N44" s="15"/>
      <c r="O44" s="24"/>
    </row>
    <row r="45" spans="1:15" ht="60" hidden="1">
      <c r="A45" s="29"/>
      <c r="B45" s="29"/>
      <c r="C45" s="30" t="s">
        <v>42</v>
      </c>
      <c r="D45" s="31" t="s">
        <v>43</v>
      </c>
      <c r="E45" s="86">
        <v>0</v>
      </c>
      <c r="F45" s="101"/>
      <c r="G45" s="104"/>
      <c r="H45" s="15"/>
      <c r="I45" s="24"/>
      <c r="J45" s="115"/>
      <c r="K45" s="24"/>
      <c r="L45" s="15"/>
      <c r="M45" s="24"/>
      <c r="N45" s="15"/>
      <c r="O45" s="24"/>
    </row>
    <row r="46" spans="1:33" ht="16.5" customHeight="1">
      <c r="A46" s="33">
        <v>754</v>
      </c>
      <c r="B46" s="37"/>
      <c r="C46" s="38"/>
      <c r="D46" s="27" t="s">
        <v>54</v>
      </c>
      <c r="E46" s="87">
        <f>E47</f>
        <v>400</v>
      </c>
      <c r="F46" s="87">
        <f aca="true" t="shared" si="13" ref="F46:AG47">F47</f>
        <v>0</v>
      </c>
      <c r="G46" s="87">
        <f t="shared" si="13"/>
        <v>400</v>
      </c>
      <c r="H46" s="171">
        <f>H47+H49</f>
        <v>5000</v>
      </c>
      <c r="I46" s="87">
        <f aca="true" t="shared" si="14" ref="I46:AG46">I47+I49</f>
        <v>5400</v>
      </c>
      <c r="J46" s="87">
        <f t="shared" si="14"/>
        <v>0</v>
      </c>
      <c r="K46" s="87">
        <f t="shared" si="14"/>
        <v>5400</v>
      </c>
      <c r="L46" s="207">
        <f t="shared" si="14"/>
        <v>0</v>
      </c>
      <c r="M46" s="87">
        <f>M47+M49</f>
        <v>5400</v>
      </c>
      <c r="N46" s="87">
        <f t="shared" si="14"/>
        <v>0</v>
      </c>
      <c r="O46" s="87">
        <f>O47+O49</f>
        <v>5400</v>
      </c>
      <c r="P46" s="87">
        <f t="shared" si="14"/>
        <v>0</v>
      </c>
      <c r="Q46" s="87">
        <f t="shared" si="14"/>
        <v>0</v>
      </c>
      <c r="R46" s="87">
        <f t="shared" si="14"/>
        <v>0</v>
      </c>
      <c r="S46" s="87">
        <f t="shared" si="14"/>
        <v>0</v>
      </c>
      <c r="T46" s="87">
        <f t="shared" si="14"/>
        <v>0</v>
      </c>
      <c r="U46" s="87">
        <f t="shared" si="14"/>
        <v>0</v>
      </c>
      <c r="V46" s="87">
        <f t="shared" si="14"/>
        <v>0</v>
      </c>
      <c r="W46" s="87">
        <f t="shared" si="14"/>
        <v>0</v>
      </c>
      <c r="X46" s="87">
        <f t="shared" si="14"/>
        <v>0</v>
      </c>
      <c r="Y46" s="87">
        <f t="shared" si="14"/>
        <v>0</v>
      </c>
      <c r="Z46" s="87">
        <f t="shared" si="14"/>
        <v>0</v>
      </c>
      <c r="AA46" s="87">
        <f t="shared" si="14"/>
        <v>0</v>
      </c>
      <c r="AB46" s="87">
        <f t="shared" si="14"/>
        <v>0</v>
      </c>
      <c r="AC46" s="87">
        <f t="shared" si="14"/>
        <v>0</v>
      </c>
      <c r="AD46" s="87">
        <f t="shared" si="14"/>
        <v>0</v>
      </c>
      <c r="AE46" s="87">
        <f t="shared" si="14"/>
        <v>0</v>
      </c>
      <c r="AF46" s="87">
        <f t="shared" si="14"/>
        <v>0</v>
      </c>
      <c r="AG46" s="87">
        <f t="shared" si="14"/>
        <v>0</v>
      </c>
    </row>
    <row r="47" spans="1:33" ht="15">
      <c r="A47" s="29"/>
      <c r="B47" s="29">
        <v>75414</v>
      </c>
      <c r="C47" s="30"/>
      <c r="D47" s="31" t="s">
        <v>55</v>
      </c>
      <c r="E47" s="86">
        <f>E48</f>
        <v>400</v>
      </c>
      <c r="F47" s="86">
        <f t="shared" si="13"/>
        <v>0</v>
      </c>
      <c r="G47" s="86">
        <f t="shared" si="13"/>
        <v>400</v>
      </c>
      <c r="H47" s="172">
        <f t="shared" si="13"/>
        <v>0</v>
      </c>
      <c r="I47" s="86">
        <f t="shared" si="13"/>
        <v>400</v>
      </c>
      <c r="J47" s="86">
        <f t="shared" si="13"/>
        <v>0</v>
      </c>
      <c r="K47" s="86">
        <f t="shared" si="13"/>
        <v>400</v>
      </c>
      <c r="L47" s="208">
        <f t="shared" si="13"/>
        <v>0</v>
      </c>
      <c r="M47" s="86">
        <f t="shared" si="13"/>
        <v>400</v>
      </c>
      <c r="N47" s="86">
        <f t="shared" si="13"/>
        <v>0</v>
      </c>
      <c r="O47" s="86">
        <f t="shared" si="13"/>
        <v>400</v>
      </c>
      <c r="P47" s="86">
        <f t="shared" si="13"/>
        <v>0</v>
      </c>
      <c r="Q47" s="86">
        <f t="shared" si="13"/>
        <v>0</v>
      </c>
      <c r="R47" s="86">
        <f t="shared" si="13"/>
        <v>0</v>
      </c>
      <c r="S47" s="86">
        <f t="shared" si="13"/>
        <v>0</v>
      </c>
      <c r="T47" s="86">
        <f t="shared" si="13"/>
        <v>0</v>
      </c>
      <c r="U47" s="86">
        <f t="shared" si="13"/>
        <v>0</v>
      </c>
      <c r="V47" s="86">
        <f t="shared" si="13"/>
        <v>0</v>
      </c>
      <c r="W47" s="86">
        <f t="shared" si="13"/>
        <v>0</v>
      </c>
      <c r="X47" s="86">
        <f t="shared" si="13"/>
        <v>0</v>
      </c>
      <c r="Y47" s="86">
        <f t="shared" si="13"/>
        <v>0</v>
      </c>
      <c r="Z47" s="86">
        <f t="shared" si="13"/>
        <v>0</v>
      </c>
      <c r="AA47" s="86">
        <f t="shared" si="13"/>
        <v>0</v>
      </c>
      <c r="AB47" s="86">
        <f t="shared" si="13"/>
        <v>0</v>
      </c>
      <c r="AC47" s="86">
        <f t="shared" si="13"/>
        <v>0</v>
      </c>
      <c r="AD47" s="86">
        <f t="shared" si="13"/>
        <v>0</v>
      </c>
      <c r="AE47" s="86">
        <f t="shared" si="13"/>
        <v>0</v>
      </c>
      <c r="AF47" s="86">
        <f t="shared" si="13"/>
        <v>0</v>
      </c>
      <c r="AG47" s="86">
        <f t="shared" si="13"/>
        <v>0</v>
      </c>
    </row>
    <row r="48" spans="1:15" ht="48" customHeight="1">
      <c r="A48" s="29"/>
      <c r="B48" s="29"/>
      <c r="C48" s="30" t="s">
        <v>42</v>
      </c>
      <c r="D48" s="31" t="s">
        <v>56</v>
      </c>
      <c r="E48" s="86">
        <v>400</v>
      </c>
      <c r="F48" s="101"/>
      <c r="G48" s="106">
        <f>E48+F48</f>
        <v>400</v>
      </c>
      <c r="H48" s="15"/>
      <c r="I48" s="115">
        <f>G48+H48</f>
        <v>400</v>
      </c>
      <c r="J48" s="115"/>
      <c r="K48" s="115">
        <f>I48+J48</f>
        <v>400</v>
      </c>
      <c r="L48" s="12"/>
      <c r="M48" s="115">
        <f>K48+L48</f>
        <v>400</v>
      </c>
      <c r="N48" s="15"/>
      <c r="O48" s="115">
        <f>M48+N48</f>
        <v>400</v>
      </c>
    </row>
    <row r="49" spans="1:27" ht="15" customHeight="1">
      <c r="A49" s="29"/>
      <c r="B49" s="29">
        <v>75495</v>
      </c>
      <c r="C49" s="30"/>
      <c r="D49" s="31" t="s">
        <v>16</v>
      </c>
      <c r="E49" s="86"/>
      <c r="F49" s="101"/>
      <c r="G49" s="106"/>
      <c r="H49" s="15">
        <f>H50</f>
        <v>5000</v>
      </c>
      <c r="I49" s="115">
        <f>I50</f>
        <v>5000</v>
      </c>
      <c r="J49" s="115">
        <f aca="true" t="shared" si="15" ref="J49:AA49">J50</f>
        <v>0</v>
      </c>
      <c r="K49" s="115">
        <f t="shared" si="15"/>
        <v>5000</v>
      </c>
      <c r="L49" s="15">
        <f t="shared" si="15"/>
        <v>0</v>
      </c>
      <c r="M49" s="115">
        <f t="shared" si="15"/>
        <v>5000</v>
      </c>
      <c r="N49" s="15">
        <f t="shared" si="15"/>
        <v>0</v>
      </c>
      <c r="O49" s="115">
        <f t="shared" si="15"/>
        <v>5000</v>
      </c>
      <c r="P49" s="15">
        <f t="shared" si="15"/>
        <v>0</v>
      </c>
      <c r="Q49" s="15">
        <f t="shared" si="15"/>
        <v>0</v>
      </c>
      <c r="R49" s="15">
        <f t="shared" si="15"/>
        <v>0</v>
      </c>
      <c r="S49" s="15">
        <f t="shared" si="15"/>
        <v>0</v>
      </c>
      <c r="T49" s="15">
        <f t="shared" si="15"/>
        <v>0</v>
      </c>
      <c r="U49" s="15">
        <f t="shared" si="15"/>
        <v>0</v>
      </c>
      <c r="V49" s="15">
        <f t="shared" si="15"/>
        <v>0</v>
      </c>
      <c r="W49" s="15">
        <f t="shared" si="15"/>
        <v>0</v>
      </c>
      <c r="X49" s="15">
        <f t="shared" si="15"/>
        <v>0</v>
      </c>
      <c r="Y49" s="15">
        <f t="shared" si="15"/>
        <v>0</v>
      </c>
      <c r="Z49" s="15">
        <f t="shared" si="15"/>
        <v>0</v>
      </c>
      <c r="AA49" s="15">
        <f t="shared" si="15"/>
        <v>0</v>
      </c>
    </row>
    <row r="50" spans="1:15" ht="60" customHeight="1">
      <c r="A50" s="29"/>
      <c r="B50" s="29"/>
      <c r="C50" s="30" t="s">
        <v>287</v>
      </c>
      <c r="D50" s="31" t="s">
        <v>289</v>
      </c>
      <c r="E50" s="86"/>
      <c r="F50" s="101"/>
      <c r="G50" s="106"/>
      <c r="H50" s="15">
        <v>5000</v>
      </c>
      <c r="I50" s="115">
        <f>G50+H50</f>
        <v>5000</v>
      </c>
      <c r="J50" s="115"/>
      <c r="K50" s="115">
        <f>I50+J50</f>
        <v>5000</v>
      </c>
      <c r="L50" s="12"/>
      <c r="M50" s="115">
        <f>K50+L50</f>
        <v>5000</v>
      </c>
      <c r="N50" s="15"/>
      <c r="O50" s="115">
        <f>M50+N50</f>
        <v>5000</v>
      </c>
    </row>
    <row r="51" spans="1:33" ht="45.75" customHeight="1">
      <c r="A51" s="33">
        <v>756</v>
      </c>
      <c r="B51" s="25"/>
      <c r="C51" s="26"/>
      <c r="D51" s="27" t="s">
        <v>57</v>
      </c>
      <c r="E51" s="87">
        <f>E52+E55+E65+E78+E82</f>
        <v>3711828</v>
      </c>
      <c r="F51" s="87">
        <f aca="true" t="shared" si="16" ref="F51:AG51">F52+F55+F65+F78+F82</f>
        <v>20430</v>
      </c>
      <c r="G51" s="87">
        <f t="shared" si="16"/>
        <v>3732258</v>
      </c>
      <c r="H51" s="171">
        <f t="shared" si="16"/>
        <v>0</v>
      </c>
      <c r="I51" s="87">
        <f t="shared" si="16"/>
        <v>3732258</v>
      </c>
      <c r="J51" s="87">
        <f t="shared" si="16"/>
        <v>3414</v>
      </c>
      <c r="K51" s="87">
        <f t="shared" si="16"/>
        <v>3735672</v>
      </c>
      <c r="L51" s="207">
        <f t="shared" si="16"/>
        <v>0</v>
      </c>
      <c r="M51" s="87">
        <f>M52+M55+M65+M78+M82</f>
        <v>3735672</v>
      </c>
      <c r="N51" s="87">
        <f t="shared" si="16"/>
        <v>85100</v>
      </c>
      <c r="O51" s="87">
        <f>O52+O55+O65+O78+O82</f>
        <v>3820772</v>
      </c>
      <c r="P51" s="87">
        <f t="shared" si="16"/>
        <v>0</v>
      </c>
      <c r="Q51" s="87">
        <f t="shared" si="16"/>
        <v>0</v>
      </c>
      <c r="R51" s="87">
        <f t="shared" si="16"/>
        <v>0</v>
      </c>
      <c r="S51" s="87">
        <f t="shared" si="16"/>
        <v>0</v>
      </c>
      <c r="T51" s="87">
        <f t="shared" si="16"/>
        <v>0</v>
      </c>
      <c r="U51" s="87">
        <f t="shared" si="16"/>
        <v>0</v>
      </c>
      <c r="V51" s="87">
        <f t="shared" si="16"/>
        <v>0</v>
      </c>
      <c r="W51" s="87">
        <f t="shared" si="16"/>
        <v>0</v>
      </c>
      <c r="X51" s="87">
        <f t="shared" si="16"/>
        <v>0</v>
      </c>
      <c r="Y51" s="87">
        <f t="shared" si="16"/>
        <v>0</v>
      </c>
      <c r="Z51" s="87">
        <f t="shared" si="16"/>
        <v>0</v>
      </c>
      <c r="AA51" s="87">
        <f t="shared" si="16"/>
        <v>0</v>
      </c>
      <c r="AB51" s="87">
        <f t="shared" si="16"/>
        <v>0</v>
      </c>
      <c r="AC51" s="87">
        <f t="shared" si="16"/>
        <v>0</v>
      </c>
      <c r="AD51" s="87">
        <f t="shared" si="16"/>
        <v>0</v>
      </c>
      <c r="AE51" s="87">
        <f t="shared" si="16"/>
        <v>0</v>
      </c>
      <c r="AF51" s="87">
        <f t="shared" si="16"/>
        <v>0</v>
      </c>
      <c r="AG51" s="87">
        <f t="shared" si="16"/>
        <v>0</v>
      </c>
    </row>
    <row r="52" spans="1:33" ht="18" customHeight="1">
      <c r="A52" s="29"/>
      <c r="B52" s="34">
        <v>75601</v>
      </c>
      <c r="C52" s="30"/>
      <c r="D52" s="31" t="s">
        <v>58</v>
      </c>
      <c r="E52" s="86">
        <f>SUM(E53:E54)</f>
        <v>4550</v>
      </c>
      <c r="F52" s="86">
        <f aca="true" t="shared" si="17" ref="F52:AG52">SUM(F53:F54)</f>
        <v>0</v>
      </c>
      <c r="G52" s="86">
        <f t="shared" si="17"/>
        <v>4550</v>
      </c>
      <c r="H52" s="172">
        <f t="shared" si="17"/>
        <v>0</v>
      </c>
      <c r="I52" s="86">
        <f t="shared" si="17"/>
        <v>4550</v>
      </c>
      <c r="J52" s="86">
        <f t="shared" si="17"/>
        <v>0</v>
      </c>
      <c r="K52" s="86">
        <f t="shared" si="17"/>
        <v>4550</v>
      </c>
      <c r="L52" s="208">
        <f t="shared" si="17"/>
        <v>0</v>
      </c>
      <c r="M52" s="86">
        <f>SUM(M53:M54)</f>
        <v>4550</v>
      </c>
      <c r="N52" s="86">
        <f t="shared" si="17"/>
        <v>0</v>
      </c>
      <c r="O52" s="86">
        <f>SUM(O53:O54)</f>
        <v>4550</v>
      </c>
      <c r="P52" s="86">
        <f t="shared" si="17"/>
        <v>0</v>
      </c>
      <c r="Q52" s="86">
        <f t="shared" si="17"/>
        <v>0</v>
      </c>
      <c r="R52" s="86">
        <f t="shared" si="17"/>
        <v>0</v>
      </c>
      <c r="S52" s="86">
        <f t="shared" si="17"/>
        <v>0</v>
      </c>
      <c r="T52" s="86">
        <f t="shared" si="17"/>
        <v>0</v>
      </c>
      <c r="U52" s="86">
        <f t="shared" si="17"/>
        <v>0</v>
      </c>
      <c r="V52" s="86">
        <f t="shared" si="17"/>
        <v>0</v>
      </c>
      <c r="W52" s="86">
        <f t="shared" si="17"/>
        <v>0</v>
      </c>
      <c r="X52" s="86">
        <f t="shared" si="17"/>
        <v>0</v>
      </c>
      <c r="Y52" s="86">
        <f t="shared" si="17"/>
        <v>0</v>
      </c>
      <c r="Z52" s="86">
        <f t="shared" si="17"/>
        <v>0</v>
      </c>
      <c r="AA52" s="86">
        <f t="shared" si="17"/>
        <v>0</v>
      </c>
      <c r="AB52" s="86">
        <f t="shared" si="17"/>
        <v>0</v>
      </c>
      <c r="AC52" s="86">
        <f t="shared" si="17"/>
        <v>0</v>
      </c>
      <c r="AD52" s="86">
        <f t="shared" si="17"/>
        <v>0</v>
      </c>
      <c r="AE52" s="86">
        <f t="shared" si="17"/>
        <v>0</v>
      </c>
      <c r="AF52" s="86">
        <f t="shared" si="17"/>
        <v>0</v>
      </c>
      <c r="AG52" s="86">
        <f t="shared" si="17"/>
        <v>0</v>
      </c>
    </row>
    <row r="53" spans="1:15" ht="30.75" customHeight="1">
      <c r="A53" s="29"/>
      <c r="B53" s="29"/>
      <c r="C53" s="30" t="s">
        <v>59</v>
      </c>
      <c r="D53" s="31" t="s">
        <v>60</v>
      </c>
      <c r="E53" s="86">
        <v>4500</v>
      </c>
      <c r="F53" s="101"/>
      <c r="G53" s="106">
        <f>E53+F53</f>
        <v>4500</v>
      </c>
      <c r="H53" s="15"/>
      <c r="I53" s="115">
        <f>G53+H53</f>
        <v>4500</v>
      </c>
      <c r="J53" s="115"/>
      <c r="K53" s="115">
        <f>I53+J53</f>
        <v>4500</v>
      </c>
      <c r="L53" s="15"/>
      <c r="M53" s="115">
        <f>K53+L53</f>
        <v>4500</v>
      </c>
      <c r="N53" s="15"/>
      <c r="O53" s="115">
        <f>M53+N53</f>
        <v>4500</v>
      </c>
    </row>
    <row r="54" spans="1:15" ht="16.5" customHeight="1">
      <c r="A54" s="29"/>
      <c r="B54" s="29"/>
      <c r="C54" s="30" t="s">
        <v>61</v>
      </c>
      <c r="D54" s="31" t="s">
        <v>62</v>
      </c>
      <c r="E54" s="86">
        <v>50</v>
      </c>
      <c r="F54" s="101"/>
      <c r="G54" s="106">
        <f>E54+F54</f>
        <v>50</v>
      </c>
      <c r="H54" s="15"/>
      <c r="I54" s="115">
        <f>G54+H54</f>
        <v>50</v>
      </c>
      <c r="J54" s="115"/>
      <c r="K54" s="115">
        <f>I54+J54</f>
        <v>50</v>
      </c>
      <c r="L54" s="15"/>
      <c r="M54" s="115">
        <f>K54+L54</f>
        <v>50</v>
      </c>
      <c r="N54" s="15"/>
      <c r="O54" s="115">
        <f>M54+N54</f>
        <v>50</v>
      </c>
    </row>
    <row r="55" spans="1:33" ht="48" customHeight="1">
      <c r="A55" s="29"/>
      <c r="B55" s="34">
        <v>75615</v>
      </c>
      <c r="C55" s="30"/>
      <c r="D55" s="31" t="s">
        <v>63</v>
      </c>
      <c r="E55" s="86">
        <f>SUM(E56:E64)</f>
        <v>917550</v>
      </c>
      <c r="F55" s="86">
        <f aca="true" t="shared" si="18" ref="F55:AG55">SUM(F56:F64)</f>
        <v>0</v>
      </c>
      <c r="G55" s="86">
        <f t="shared" si="18"/>
        <v>917550</v>
      </c>
      <c r="H55" s="172">
        <f t="shared" si="18"/>
        <v>0</v>
      </c>
      <c r="I55" s="86">
        <f t="shared" si="18"/>
        <v>917550</v>
      </c>
      <c r="J55" s="86">
        <f t="shared" si="18"/>
        <v>3314</v>
      </c>
      <c r="K55" s="86">
        <f t="shared" si="18"/>
        <v>920864</v>
      </c>
      <c r="L55" s="208">
        <f t="shared" si="18"/>
        <v>0</v>
      </c>
      <c r="M55" s="86">
        <f>SUM(M56:M64)</f>
        <v>920864</v>
      </c>
      <c r="N55" s="86">
        <f t="shared" si="18"/>
        <v>0</v>
      </c>
      <c r="O55" s="86">
        <f>SUM(O56:O64)</f>
        <v>920864</v>
      </c>
      <c r="P55" s="86">
        <f t="shared" si="18"/>
        <v>0</v>
      </c>
      <c r="Q55" s="86">
        <f t="shared" si="18"/>
        <v>0</v>
      </c>
      <c r="R55" s="86">
        <f t="shared" si="18"/>
        <v>0</v>
      </c>
      <c r="S55" s="86">
        <f t="shared" si="18"/>
        <v>0</v>
      </c>
      <c r="T55" s="86">
        <f t="shared" si="18"/>
        <v>0</v>
      </c>
      <c r="U55" s="86">
        <f t="shared" si="18"/>
        <v>0</v>
      </c>
      <c r="V55" s="86">
        <f t="shared" si="18"/>
        <v>0</v>
      </c>
      <c r="W55" s="86">
        <f t="shared" si="18"/>
        <v>0</v>
      </c>
      <c r="X55" s="86">
        <f t="shared" si="18"/>
        <v>0</v>
      </c>
      <c r="Y55" s="86">
        <f t="shared" si="18"/>
        <v>0</v>
      </c>
      <c r="Z55" s="86">
        <f t="shared" si="18"/>
        <v>0</v>
      </c>
      <c r="AA55" s="86">
        <f t="shared" si="18"/>
        <v>0</v>
      </c>
      <c r="AB55" s="86">
        <f t="shared" si="18"/>
        <v>0</v>
      </c>
      <c r="AC55" s="86">
        <f t="shared" si="18"/>
        <v>0</v>
      </c>
      <c r="AD55" s="86">
        <f t="shared" si="18"/>
        <v>0</v>
      </c>
      <c r="AE55" s="86">
        <f t="shared" si="18"/>
        <v>0</v>
      </c>
      <c r="AF55" s="86">
        <f t="shared" si="18"/>
        <v>0</v>
      </c>
      <c r="AG55" s="86">
        <f t="shared" si="18"/>
        <v>0</v>
      </c>
    </row>
    <row r="56" spans="1:15" ht="15">
      <c r="A56" s="29"/>
      <c r="B56" s="29"/>
      <c r="C56" s="30" t="s">
        <v>64</v>
      </c>
      <c r="D56" s="31" t="s">
        <v>65</v>
      </c>
      <c r="E56" s="86">
        <v>730000</v>
      </c>
      <c r="F56" s="101"/>
      <c r="G56" s="106">
        <f aca="true" t="shared" si="19" ref="G56:G64">E56+F56</f>
        <v>730000</v>
      </c>
      <c r="H56" s="15"/>
      <c r="I56" s="115">
        <f>G56+H56</f>
        <v>730000</v>
      </c>
      <c r="J56" s="115"/>
      <c r="K56" s="115">
        <f>I56+J56</f>
        <v>730000</v>
      </c>
      <c r="L56" s="15"/>
      <c r="M56" s="115">
        <f>K56+L56</f>
        <v>730000</v>
      </c>
      <c r="N56" s="15"/>
      <c r="O56" s="115">
        <f>M56+N56</f>
        <v>730000</v>
      </c>
    </row>
    <row r="57" spans="1:15" ht="15">
      <c r="A57" s="29"/>
      <c r="B57" s="29"/>
      <c r="C57" s="30" t="s">
        <v>66</v>
      </c>
      <c r="D57" s="31" t="s">
        <v>67</v>
      </c>
      <c r="E57" s="86">
        <v>138000</v>
      </c>
      <c r="F57" s="101"/>
      <c r="G57" s="106">
        <f t="shared" si="19"/>
        <v>138000</v>
      </c>
      <c r="H57" s="15"/>
      <c r="I57" s="115">
        <f aca="true" t="shared" si="20" ref="I57:I64">G57+H57</f>
        <v>138000</v>
      </c>
      <c r="J57" s="115"/>
      <c r="K57" s="115">
        <f aca="true" t="shared" si="21" ref="K57:O64">I57+J57</f>
        <v>138000</v>
      </c>
      <c r="L57" s="15"/>
      <c r="M57" s="115">
        <f t="shared" si="21"/>
        <v>138000</v>
      </c>
      <c r="N57" s="15"/>
      <c r="O57" s="115">
        <f t="shared" si="21"/>
        <v>138000</v>
      </c>
    </row>
    <row r="58" spans="1:15" ht="15">
      <c r="A58" s="29"/>
      <c r="B58" s="29"/>
      <c r="C58" s="30" t="s">
        <v>68</v>
      </c>
      <c r="D58" s="31" t="s">
        <v>69</v>
      </c>
      <c r="E58" s="86">
        <v>2000</v>
      </c>
      <c r="F58" s="101"/>
      <c r="G58" s="106">
        <f t="shared" si="19"/>
        <v>2000</v>
      </c>
      <c r="H58" s="15"/>
      <c r="I58" s="115">
        <f t="shared" si="20"/>
        <v>2000</v>
      </c>
      <c r="J58" s="115"/>
      <c r="K58" s="115">
        <f t="shared" si="21"/>
        <v>2000</v>
      </c>
      <c r="L58" s="15"/>
      <c r="M58" s="115">
        <f t="shared" si="21"/>
        <v>2000</v>
      </c>
      <c r="N58" s="15"/>
      <c r="O58" s="115">
        <f t="shared" si="21"/>
        <v>2000</v>
      </c>
    </row>
    <row r="59" spans="1:15" ht="15">
      <c r="A59" s="29"/>
      <c r="B59" s="29"/>
      <c r="C59" s="30" t="s">
        <v>70</v>
      </c>
      <c r="D59" s="31" t="s">
        <v>71</v>
      </c>
      <c r="E59" s="86">
        <v>20000</v>
      </c>
      <c r="F59" s="101"/>
      <c r="G59" s="106">
        <f t="shared" si="19"/>
        <v>20000</v>
      </c>
      <c r="H59" s="15"/>
      <c r="I59" s="115">
        <f t="shared" si="20"/>
        <v>20000</v>
      </c>
      <c r="J59" s="115"/>
      <c r="K59" s="115">
        <f t="shared" si="21"/>
        <v>20000</v>
      </c>
      <c r="L59" s="15"/>
      <c r="M59" s="115">
        <f t="shared" si="21"/>
        <v>20000</v>
      </c>
      <c r="N59" s="15"/>
      <c r="O59" s="115">
        <f t="shared" si="21"/>
        <v>20000</v>
      </c>
    </row>
    <row r="60" spans="1:15" ht="15">
      <c r="A60" s="29"/>
      <c r="B60" s="29"/>
      <c r="C60" s="30" t="s">
        <v>72</v>
      </c>
      <c r="D60" s="31" t="s">
        <v>73</v>
      </c>
      <c r="E60" s="86">
        <v>27000</v>
      </c>
      <c r="F60" s="101"/>
      <c r="G60" s="106">
        <f t="shared" si="19"/>
        <v>27000</v>
      </c>
      <c r="H60" s="15"/>
      <c r="I60" s="115">
        <f t="shared" si="20"/>
        <v>27000</v>
      </c>
      <c r="J60" s="115"/>
      <c r="K60" s="115">
        <f t="shared" si="21"/>
        <v>27000</v>
      </c>
      <c r="L60" s="15"/>
      <c r="M60" s="115">
        <f t="shared" si="21"/>
        <v>27000</v>
      </c>
      <c r="N60" s="15"/>
      <c r="O60" s="115">
        <f t="shared" si="21"/>
        <v>27000</v>
      </c>
    </row>
    <row r="61" spans="1:15" ht="15" hidden="1">
      <c r="A61" s="29"/>
      <c r="B61" s="29"/>
      <c r="C61" s="30" t="s">
        <v>74</v>
      </c>
      <c r="D61" s="31" t="s">
        <v>75</v>
      </c>
      <c r="E61" s="86">
        <v>0</v>
      </c>
      <c r="F61" s="101"/>
      <c r="G61" s="106">
        <f t="shared" si="19"/>
        <v>0</v>
      </c>
      <c r="H61" s="15"/>
      <c r="I61" s="115">
        <f t="shared" si="20"/>
        <v>0</v>
      </c>
      <c r="J61" s="115"/>
      <c r="K61" s="115">
        <f t="shared" si="21"/>
        <v>0</v>
      </c>
      <c r="L61" s="15"/>
      <c r="M61" s="115">
        <f t="shared" si="21"/>
        <v>0</v>
      </c>
      <c r="N61" s="15"/>
      <c r="O61" s="115">
        <f t="shared" si="21"/>
        <v>0</v>
      </c>
    </row>
    <row r="62" spans="1:15" ht="15">
      <c r="A62" s="29"/>
      <c r="B62" s="29"/>
      <c r="C62" s="30" t="s">
        <v>74</v>
      </c>
      <c r="D62" s="31"/>
      <c r="E62" s="86"/>
      <c r="F62" s="101"/>
      <c r="G62" s="106"/>
      <c r="H62" s="15"/>
      <c r="I62" s="115"/>
      <c r="J62" s="115">
        <v>3314</v>
      </c>
      <c r="K62" s="115">
        <f t="shared" si="21"/>
        <v>3314</v>
      </c>
      <c r="L62" s="15"/>
      <c r="M62" s="115">
        <f t="shared" si="21"/>
        <v>3314</v>
      </c>
      <c r="N62" s="15"/>
      <c r="O62" s="115">
        <f t="shared" si="21"/>
        <v>3314</v>
      </c>
    </row>
    <row r="63" spans="1:15" ht="15">
      <c r="A63" s="29"/>
      <c r="B63" s="29"/>
      <c r="C63" s="30" t="s">
        <v>21</v>
      </c>
      <c r="D63" s="31" t="s">
        <v>22</v>
      </c>
      <c r="E63" s="86">
        <v>50</v>
      </c>
      <c r="F63" s="101"/>
      <c r="G63" s="106">
        <f t="shared" si="19"/>
        <v>50</v>
      </c>
      <c r="H63" s="15"/>
      <c r="I63" s="115">
        <f t="shared" si="20"/>
        <v>50</v>
      </c>
      <c r="J63" s="115"/>
      <c r="K63" s="115">
        <f t="shared" si="21"/>
        <v>50</v>
      </c>
      <c r="L63" s="15"/>
      <c r="M63" s="115">
        <f t="shared" si="21"/>
        <v>50</v>
      </c>
      <c r="N63" s="15"/>
      <c r="O63" s="115">
        <f t="shared" si="21"/>
        <v>50</v>
      </c>
    </row>
    <row r="64" spans="1:15" ht="18.75" customHeight="1">
      <c r="A64" s="29"/>
      <c r="B64" s="29"/>
      <c r="C64" s="30" t="s">
        <v>61</v>
      </c>
      <c r="D64" s="31" t="s">
        <v>62</v>
      </c>
      <c r="E64" s="86">
        <v>500</v>
      </c>
      <c r="F64" s="101"/>
      <c r="G64" s="106">
        <f t="shared" si="19"/>
        <v>500</v>
      </c>
      <c r="H64" s="15"/>
      <c r="I64" s="115">
        <f t="shared" si="20"/>
        <v>500</v>
      </c>
      <c r="J64" s="115"/>
      <c r="K64" s="115">
        <f t="shared" si="21"/>
        <v>500</v>
      </c>
      <c r="L64" s="15"/>
      <c r="M64" s="115">
        <f t="shared" si="21"/>
        <v>500</v>
      </c>
      <c r="N64" s="15"/>
      <c r="O64" s="115">
        <f t="shared" si="21"/>
        <v>500</v>
      </c>
    </row>
    <row r="65" spans="1:33" ht="47.25" customHeight="1">
      <c r="A65" s="29"/>
      <c r="B65" s="34">
        <v>75616</v>
      </c>
      <c r="C65" s="30"/>
      <c r="D65" s="31" t="s">
        <v>76</v>
      </c>
      <c r="E65" s="86">
        <f>SUM(E66:E77)</f>
        <v>811850</v>
      </c>
      <c r="F65" s="86">
        <f aca="true" t="shared" si="22" ref="F65:AG65">SUM(F66:F77)</f>
        <v>0</v>
      </c>
      <c r="G65" s="86">
        <f t="shared" si="22"/>
        <v>811850</v>
      </c>
      <c r="H65" s="172">
        <f t="shared" si="22"/>
        <v>0</v>
      </c>
      <c r="I65" s="86">
        <f t="shared" si="22"/>
        <v>811850</v>
      </c>
      <c r="J65" s="86">
        <f t="shared" si="22"/>
        <v>100</v>
      </c>
      <c r="K65" s="86">
        <f t="shared" si="22"/>
        <v>811950</v>
      </c>
      <c r="L65" s="208">
        <f t="shared" si="22"/>
        <v>0</v>
      </c>
      <c r="M65" s="86">
        <f>SUM(M66:M77)</f>
        <v>811950</v>
      </c>
      <c r="N65" s="86">
        <f t="shared" si="22"/>
        <v>60000</v>
      </c>
      <c r="O65" s="86">
        <f>SUM(O66:O77)</f>
        <v>871950</v>
      </c>
      <c r="P65" s="86">
        <f t="shared" si="22"/>
        <v>0</v>
      </c>
      <c r="Q65" s="86">
        <f t="shared" si="22"/>
        <v>0</v>
      </c>
      <c r="R65" s="86">
        <f t="shared" si="22"/>
        <v>0</v>
      </c>
      <c r="S65" s="86">
        <f t="shared" si="22"/>
        <v>0</v>
      </c>
      <c r="T65" s="86">
        <f t="shared" si="22"/>
        <v>0</v>
      </c>
      <c r="U65" s="86">
        <f t="shared" si="22"/>
        <v>0</v>
      </c>
      <c r="V65" s="86">
        <f t="shared" si="22"/>
        <v>0</v>
      </c>
      <c r="W65" s="86">
        <f t="shared" si="22"/>
        <v>0</v>
      </c>
      <c r="X65" s="86">
        <f t="shared" si="22"/>
        <v>0</v>
      </c>
      <c r="Y65" s="86">
        <f t="shared" si="22"/>
        <v>0</v>
      </c>
      <c r="Z65" s="86">
        <f t="shared" si="22"/>
        <v>0</v>
      </c>
      <c r="AA65" s="86">
        <f t="shared" si="22"/>
        <v>0</v>
      </c>
      <c r="AB65" s="86">
        <f t="shared" si="22"/>
        <v>0</v>
      </c>
      <c r="AC65" s="86">
        <f t="shared" si="22"/>
        <v>0</v>
      </c>
      <c r="AD65" s="86">
        <f t="shared" si="22"/>
        <v>0</v>
      </c>
      <c r="AE65" s="86">
        <f t="shared" si="22"/>
        <v>0</v>
      </c>
      <c r="AF65" s="86">
        <f t="shared" si="22"/>
        <v>0</v>
      </c>
      <c r="AG65" s="86">
        <f t="shared" si="22"/>
        <v>0</v>
      </c>
    </row>
    <row r="66" spans="1:15" ht="15">
      <c r="A66" s="29"/>
      <c r="B66" s="29"/>
      <c r="C66" s="30" t="s">
        <v>64</v>
      </c>
      <c r="D66" s="31" t="s">
        <v>65</v>
      </c>
      <c r="E66" s="86">
        <v>400000</v>
      </c>
      <c r="F66" s="101"/>
      <c r="G66" s="106">
        <f aca="true" t="shared" si="23" ref="G66:G77">E66+F66</f>
        <v>400000</v>
      </c>
      <c r="H66" s="15"/>
      <c r="I66" s="115">
        <f>G66+H66</f>
        <v>400000</v>
      </c>
      <c r="J66" s="115"/>
      <c r="K66" s="115">
        <f>I66+J66</f>
        <v>400000</v>
      </c>
      <c r="L66" s="15"/>
      <c r="M66" s="115">
        <f>K66+L66</f>
        <v>400000</v>
      </c>
      <c r="N66" s="15"/>
      <c r="O66" s="115">
        <f>M66+N66</f>
        <v>400000</v>
      </c>
    </row>
    <row r="67" spans="1:15" ht="15">
      <c r="A67" s="29"/>
      <c r="B67" s="29"/>
      <c r="C67" s="30" t="s">
        <v>66</v>
      </c>
      <c r="D67" s="31" t="s">
        <v>67</v>
      </c>
      <c r="E67" s="86">
        <v>325000</v>
      </c>
      <c r="F67" s="101"/>
      <c r="G67" s="106">
        <f t="shared" si="23"/>
        <v>325000</v>
      </c>
      <c r="H67" s="15"/>
      <c r="I67" s="115">
        <f aca="true" t="shared" si="24" ref="I67:I77">G67+H67</f>
        <v>325000</v>
      </c>
      <c r="J67" s="115"/>
      <c r="K67" s="115">
        <f aca="true" t="shared" si="25" ref="K67:O77">I67+J67</f>
        <v>325000</v>
      </c>
      <c r="L67" s="15"/>
      <c r="M67" s="115">
        <f t="shared" si="25"/>
        <v>325000</v>
      </c>
      <c r="N67" s="15"/>
      <c r="O67" s="115">
        <f t="shared" si="25"/>
        <v>325000</v>
      </c>
    </row>
    <row r="68" spans="1:15" ht="15">
      <c r="A68" s="29"/>
      <c r="B68" s="29"/>
      <c r="C68" s="30" t="s">
        <v>68</v>
      </c>
      <c r="D68" s="31" t="s">
        <v>69</v>
      </c>
      <c r="E68" s="86">
        <v>140</v>
      </c>
      <c r="F68" s="101"/>
      <c r="G68" s="106">
        <f t="shared" si="23"/>
        <v>140</v>
      </c>
      <c r="H68" s="15"/>
      <c r="I68" s="115">
        <f t="shared" si="24"/>
        <v>140</v>
      </c>
      <c r="J68" s="115"/>
      <c r="K68" s="115">
        <f t="shared" si="25"/>
        <v>140</v>
      </c>
      <c r="L68" s="15"/>
      <c r="M68" s="115">
        <f t="shared" si="25"/>
        <v>140</v>
      </c>
      <c r="N68" s="15"/>
      <c r="O68" s="115">
        <f t="shared" si="25"/>
        <v>140</v>
      </c>
    </row>
    <row r="69" spans="1:15" ht="15">
      <c r="A69" s="29"/>
      <c r="B69" s="29"/>
      <c r="C69" s="30" t="s">
        <v>70</v>
      </c>
      <c r="D69" s="31" t="s">
        <v>71</v>
      </c>
      <c r="E69" s="86">
        <v>51250</v>
      </c>
      <c r="F69" s="101"/>
      <c r="G69" s="106">
        <f t="shared" si="23"/>
        <v>51250</v>
      </c>
      <c r="H69" s="15"/>
      <c r="I69" s="115">
        <f t="shared" si="24"/>
        <v>51250</v>
      </c>
      <c r="J69" s="115"/>
      <c r="K69" s="115">
        <f t="shared" si="25"/>
        <v>51250</v>
      </c>
      <c r="L69" s="15"/>
      <c r="M69" s="115">
        <f t="shared" si="25"/>
        <v>51250</v>
      </c>
      <c r="N69" s="15"/>
      <c r="O69" s="115">
        <f t="shared" si="25"/>
        <v>51250</v>
      </c>
    </row>
    <row r="70" spans="1:15" ht="15">
      <c r="A70" s="29"/>
      <c r="B70" s="29"/>
      <c r="C70" s="30" t="s">
        <v>77</v>
      </c>
      <c r="D70" s="31" t="s">
        <v>78</v>
      </c>
      <c r="E70" s="86">
        <v>2000</v>
      </c>
      <c r="F70" s="101"/>
      <c r="G70" s="106">
        <f t="shared" si="23"/>
        <v>2000</v>
      </c>
      <c r="H70" s="15"/>
      <c r="I70" s="115">
        <f t="shared" si="24"/>
        <v>2000</v>
      </c>
      <c r="J70" s="115"/>
      <c r="K70" s="115">
        <f t="shared" si="25"/>
        <v>2000</v>
      </c>
      <c r="L70" s="15"/>
      <c r="M70" s="115">
        <f t="shared" si="25"/>
        <v>2000</v>
      </c>
      <c r="N70" s="15"/>
      <c r="O70" s="115">
        <f t="shared" si="25"/>
        <v>2000</v>
      </c>
    </row>
    <row r="71" spans="1:15" ht="15">
      <c r="A71" s="29"/>
      <c r="B71" s="29"/>
      <c r="C71" s="30" t="s">
        <v>79</v>
      </c>
      <c r="D71" s="31" t="s">
        <v>80</v>
      </c>
      <c r="E71" s="86">
        <v>60</v>
      </c>
      <c r="F71" s="101"/>
      <c r="G71" s="106">
        <f t="shared" si="23"/>
        <v>60</v>
      </c>
      <c r="H71" s="15"/>
      <c r="I71" s="115">
        <f t="shared" si="24"/>
        <v>60</v>
      </c>
      <c r="J71" s="115"/>
      <c r="K71" s="115">
        <f t="shared" si="25"/>
        <v>60</v>
      </c>
      <c r="L71" s="15"/>
      <c r="M71" s="115">
        <f t="shared" si="25"/>
        <v>60</v>
      </c>
      <c r="N71" s="15"/>
      <c r="O71" s="115">
        <f t="shared" si="25"/>
        <v>60</v>
      </c>
    </row>
    <row r="72" spans="1:15" ht="15">
      <c r="A72" s="29"/>
      <c r="B72" s="29"/>
      <c r="C72" s="30" t="s">
        <v>81</v>
      </c>
      <c r="D72" s="31" t="s">
        <v>82</v>
      </c>
      <c r="E72" s="86">
        <v>300</v>
      </c>
      <c r="F72" s="101"/>
      <c r="G72" s="106">
        <f t="shared" si="23"/>
        <v>300</v>
      </c>
      <c r="H72" s="15"/>
      <c r="I72" s="115">
        <f t="shared" si="24"/>
        <v>300</v>
      </c>
      <c r="J72" s="115"/>
      <c r="K72" s="115">
        <f t="shared" si="25"/>
        <v>300</v>
      </c>
      <c r="L72" s="15"/>
      <c r="M72" s="115">
        <f t="shared" si="25"/>
        <v>300</v>
      </c>
      <c r="N72" s="15"/>
      <c r="O72" s="115">
        <f t="shared" si="25"/>
        <v>300</v>
      </c>
    </row>
    <row r="73" spans="1:15" ht="17.25" customHeight="1">
      <c r="A73" s="29"/>
      <c r="B73" s="29"/>
      <c r="C73" s="30" t="s">
        <v>83</v>
      </c>
      <c r="D73" s="31" t="s">
        <v>84</v>
      </c>
      <c r="E73" s="86">
        <v>4000</v>
      </c>
      <c r="F73" s="101"/>
      <c r="G73" s="106">
        <f t="shared" si="23"/>
        <v>4000</v>
      </c>
      <c r="H73" s="15"/>
      <c r="I73" s="115">
        <f t="shared" si="24"/>
        <v>4000</v>
      </c>
      <c r="J73" s="115"/>
      <c r="K73" s="115">
        <f t="shared" si="25"/>
        <v>4000</v>
      </c>
      <c r="L73" s="15"/>
      <c r="M73" s="115">
        <f t="shared" si="25"/>
        <v>4000</v>
      </c>
      <c r="N73" s="15"/>
      <c r="O73" s="115">
        <f t="shared" si="25"/>
        <v>4000</v>
      </c>
    </row>
    <row r="74" spans="1:15" ht="15">
      <c r="A74" s="29"/>
      <c r="B74" s="29"/>
      <c r="C74" s="30" t="s">
        <v>72</v>
      </c>
      <c r="D74" s="31" t="s">
        <v>73</v>
      </c>
      <c r="E74" s="86">
        <v>25000</v>
      </c>
      <c r="F74" s="101"/>
      <c r="G74" s="106">
        <f t="shared" si="23"/>
        <v>25000</v>
      </c>
      <c r="H74" s="15"/>
      <c r="I74" s="115">
        <f t="shared" si="24"/>
        <v>25000</v>
      </c>
      <c r="J74" s="115"/>
      <c r="K74" s="115">
        <f t="shared" si="25"/>
        <v>25000</v>
      </c>
      <c r="L74" s="15"/>
      <c r="M74" s="115">
        <f t="shared" si="25"/>
        <v>25000</v>
      </c>
      <c r="N74" s="15">
        <v>60000</v>
      </c>
      <c r="O74" s="115">
        <f t="shared" si="25"/>
        <v>85000</v>
      </c>
    </row>
    <row r="75" spans="1:15" ht="15">
      <c r="A75" s="29"/>
      <c r="B75" s="29"/>
      <c r="C75" s="30" t="s">
        <v>74</v>
      </c>
      <c r="D75" s="31"/>
      <c r="E75" s="86"/>
      <c r="F75" s="101"/>
      <c r="G75" s="106"/>
      <c r="H75" s="15"/>
      <c r="I75" s="115"/>
      <c r="J75" s="115">
        <v>100</v>
      </c>
      <c r="K75" s="115">
        <f t="shared" si="25"/>
        <v>100</v>
      </c>
      <c r="L75" s="15"/>
      <c r="M75" s="115">
        <f t="shared" si="25"/>
        <v>100</v>
      </c>
      <c r="N75" s="15"/>
      <c r="O75" s="115">
        <f t="shared" si="25"/>
        <v>100</v>
      </c>
    </row>
    <row r="76" spans="1:15" ht="15">
      <c r="A76" s="29"/>
      <c r="B76" s="29"/>
      <c r="C76" s="30" t="s">
        <v>21</v>
      </c>
      <c r="D76" s="31" t="s">
        <v>22</v>
      </c>
      <c r="E76" s="86">
        <v>1600</v>
      </c>
      <c r="F76" s="101"/>
      <c r="G76" s="106">
        <f t="shared" si="23"/>
        <v>1600</v>
      </c>
      <c r="H76" s="15"/>
      <c r="I76" s="115">
        <f t="shared" si="24"/>
        <v>1600</v>
      </c>
      <c r="J76" s="115"/>
      <c r="K76" s="115">
        <f t="shared" si="25"/>
        <v>1600</v>
      </c>
      <c r="L76" s="15"/>
      <c r="M76" s="115">
        <f t="shared" si="25"/>
        <v>1600</v>
      </c>
      <c r="N76" s="15"/>
      <c r="O76" s="115">
        <f t="shared" si="25"/>
        <v>1600</v>
      </c>
    </row>
    <row r="77" spans="1:15" ht="16.5" customHeight="1">
      <c r="A77" s="29"/>
      <c r="B77" s="29"/>
      <c r="C77" s="30" t="s">
        <v>61</v>
      </c>
      <c r="D77" s="31" t="s">
        <v>62</v>
      </c>
      <c r="E77" s="86">
        <v>2500</v>
      </c>
      <c r="F77" s="101"/>
      <c r="G77" s="106">
        <f t="shared" si="23"/>
        <v>2500</v>
      </c>
      <c r="H77" s="15"/>
      <c r="I77" s="115">
        <f t="shared" si="24"/>
        <v>2500</v>
      </c>
      <c r="J77" s="115"/>
      <c r="K77" s="115">
        <f t="shared" si="25"/>
        <v>2500</v>
      </c>
      <c r="L77" s="15"/>
      <c r="M77" s="115">
        <f t="shared" si="25"/>
        <v>2500</v>
      </c>
      <c r="N77" s="15"/>
      <c r="O77" s="115">
        <f t="shared" si="25"/>
        <v>2500</v>
      </c>
    </row>
    <row r="78" spans="1:33" ht="31.5" customHeight="1">
      <c r="A78" s="29"/>
      <c r="B78" s="34">
        <v>75618</v>
      </c>
      <c r="C78" s="30"/>
      <c r="D78" s="31" t="s">
        <v>85</v>
      </c>
      <c r="E78" s="86">
        <f>SUM(E79:E81)</f>
        <v>95400</v>
      </c>
      <c r="F78" s="86">
        <f aca="true" t="shared" si="26" ref="F78:AG78">SUM(F79:F81)</f>
        <v>0</v>
      </c>
      <c r="G78" s="86">
        <f t="shared" si="26"/>
        <v>95400</v>
      </c>
      <c r="H78" s="172">
        <f t="shared" si="26"/>
        <v>0</v>
      </c>
      <c r="I78" s="86">
        <f t="shared" si="26"/>
        <v>95400</v>
      </c>
      <c r="J78" s="86">
        <f t="shared" si="26"/>
        <v>0</v>
      </c>
      <c r="K78" s="86">
        <f t="shared" si="26"/>
        <v>95400</v>
      </c>
      <c r="L78" s="208">
        <f t="shared" si="26"/>
        <v>0</v>
      </c>
      <c r="M78" s="86">
        <f>SUM(M79:M81)</f>
        <v>95400</v>
      </c>
      <c r="N78" s="86">
        <f t="shared" si="26"/>
        <v>5100</v>
      </c>
      <c r="O78" s="86">
        <f>SUM(O79:O81)</f>
        <v>100500</v>
      </c>
      <c r="P78" s="86">
        <f t="shared" si="26"/>
        <v>0</v>
      </c>
      <c r="Q78" s="86">
        <f t="shared" si="26"/>
        <v>0</v>
      </c>
      <c r="R78" s="86">
        <f t="shared" si="26"/>
        <v>0</v>
      </c>
      <c r="S78" s="86">
        <f t="shared" si="26"/>
        <v>0</v>
      </c>
      <c r="T78" s="86">
        <f t="shared" si="26"/>
        <v>0</v>
      </c>
      <c r="U78" s="86">
        <f t="shared" si="26"/>
        <v>0</v>
      </c>
      <c r="V78" s="86">
        <f t="shared" si="26"/>
        <v>0</v>
      </c>
      <c r="W78" s="86">
        <f t="shared" si="26"/>
        <v>0</v>
      </c>
      <c r="X78" s="86">
        <f t="shared" si="26"/>
        <v>0</v>
      </c>
      <c r="Y78" s="86">
        <f t="shared" si="26"/>
        <v>0</v>
      </c>
      <c r="Z78" s="86">
        <f t="shared" si="26"/>
        <v>0</v>
      </c>
      <c r="AA78" s="86">
        <f t="shared" si="26"/>
        <v>0</v>
      </c>
      <c r="AB78" s="86">
        <f t="shared" si="26"/>
        <v>0</v>
      </c>
      <c r="AC78" s="86">
        <f t="shared" si="26"/>
        <v>0</v>
      </c>
      <c r="AD78" s="86">
        <f t="shared" si="26"/>
        <v>0</v>
      </c>
      <c r="AE78" s="86">
        <f t="shared" si="26"/>
        <v>0</v>
      </c>
      <c r="AF78" s="86">
        <f t="shared" si="26"/>
        <v>0</v>
      </c>
      <c r="AG78" s="86">
        <f t="shared" si="26"/>
        <v>0</v>
      </c>
    </row>
    <row r="79" spans="1:15" ht="15">
      <c r="A79" s="29"/>
      <c r="B79" s="29"/>
      <c r="C79" s="30" t="s">
        <v>86</v>
      </c>
      <c r="D79" s="31" t="s">
        <v>87</v>
      </c>
      <c r="E79" s="86">
        <v>8200</v>
      </c>
      <c r="F79" s="101"/>
      <c r="G79" s="106">
        <f>E79+F79</f>
        <v>8200</v>
      </c>
      <c r="H79" s="15"/>
      <c r="I79" s="115">
        <f>G79+H79</f>
        <v>8200</v>
      </c>
      <c r="J79" s="115"/>
      <c r="K79" s="115">
        <f>I79+J79</f>
        <v>8200</v>
      </c>
      <c r="L79" s="15"/>
      <c r="M79" s="115">
        <f>K79+L79</f>
        <v>8200</v>
      </c>
      <c r="N79" s="15"/>
      <c r="O79" s="115">
        <f>M79+N79</f>
        <v>8200</v>
      </c>
    </row>
    <row r="80" spans="1:15" ht="15.75" customHeight="1">
      <c r="A80" s="29"/>
      <c r="B80" s="29"/>
      <c r="C80" s="30" t="s">
        <v>88</v>
      </c>
      <c r="D80" s="31" t="s">
        <v>89</v>
      </c>
      <c r="E80" s="86">
        <v>84200</v>
      </c>
      <c r="F80" s="101"/>
      <c r="G80" s="106">
        <f>E80+F80</f>
        <v>84200</v>
      </c>
      <c r="H80" s="15"/>
      <c r="I80" s="115">
        <f>G80+H80</f>
        <v>84200</v>
      </c>
      <c r="J80" s="115"/>
      <c r="K80" s="115">
        <f>I80+J80</f>
        <v>84200</v>
      </c>
      <c r="L80" s="15"/>
      <c r="M80" s="115">
        <f>K80+L80</f>
        <v>84200</v>
      </c>
      <c r="N80" s="15"/>
      <c r="O80" s="115">
        <f>M80+N80</f>
        <v>84200</v>
      </c>
    </row>
    <row r="81" spans="1:15" ht="30.75" customHeight="1">
      <c r="A81" s="29"/>
      <c r="B81" s="29"/>
      <c r="C81" s="30" t="s">
        <v>90</v>
      </c>
      <c r="D81" s="31" t="s">
        <v>91</v>
      </c>
      <c r="E81" s="86">
        <v>3000</v>
      </c>
      <c r="F81" s="101"/>
      <c r="G81" s="106">
        <f>E81+F81</f>
        <v>3000</v>
      </c>
      <c r="H81" s="15"/>
      <c r="I81" s="115">
        <f>G81+H81</f>
        <v>3000</v>
      </c>
      <c r="J81" s="115"/>
      <c r="K81" s="115">
        <f>I81+J81</f>
        <v>3000</v>
      </c>
      <c r="L81" s="15"/>
      <c r="M81" s="115">
        <f>K81+L81</f>
        <v>3000</v>
      </c>
      <c r="N81" s="15">
        <v>5100</v>
      </c>
      <c r="O81" s="115">
        <f>M81+N81</f>
        <v>8100</v>
      </c>
    </row>
    <row r="82" spans="1:33" ht="16.5" customHeight="1">
      <c r="A82" s="29"/>
      <c r="B82" s="34">
        <v>75621</v>
      </c>
      <c r="C82" s="30"/>
      <c r="D82" s="31" t="s">
        <v>92</v>
      </c>
      <c r="E82" s="86">
        <f>SUM(E83:E84)</f>
        <v>1882478</v>
      </c>
      <c r="F82" s="86">
        <f aca="true" t="shared" si="27" ref="F82:AG82">SUM(F83:F84)</f>
        <v>20430</v>
      </c>
      <c r="G82" s="86">
        <f t="shared" si="27"/>
        <v>1902908</v>
      </c>
      <c r="H82" s="172">
        <f t="shared" si="27"/>
        <v>0</v>
      </c>
      <c r="I82" s="86">
        <f t="shared" si="27"/>
        <v>1902908</v>
      </c>
      <c r="J82" s="86">
        <f t="shared" si="27"/>
        <v>0</v>
      </c>
      <c r="K82" s="86">
        <f t="shared" si="27"/>
        <v>1902908</v>
      </c>
      <c r="L82" s="208">
        <f t="shared" si="27"/>
        <v>0</v>
      </c>
      <c r="M82" s="86">
        <f>SUM(M83:M84)</f>
        <v>1902908</v>
      </c>
      <c r="N82" s="86">
        <f t="shared" si="27"/>
        <v>20000</v>
      </c>
      <c r="O82" s="86">
        <f>SUM(O83:O84)</f>
        <v>1922908</v>
      </c>
      <c r="P82" s="86">
        <f t="shared" si="27"/>
        <v>0</v>
      </c>
      <c r="Q82" s="86">
        <f t="shared" si="27"/>
        <v>0</v>
      </c>
      <c r="R82" s="86">
        <f t="shared" si="27"/>
        <v>0</v>
      </c>
      <c r="S82" s="86">
        <f t="shared" si="27"/>
        <v>0</v>
      </c>
      <c r="T82" s="86">
        <f t="shared" si="27"/>
        <v>0</v>
      </c>
      <c r="U82" s="86">
        <f t="shared" si="27"/>
        <v>0</v>
      </c>
      <c r="V82" s="86">
        <f t="shared" si="27"/>
        <v>0</v>
      </c>
      <c r="W82" s="86">
        <f t="shared" si="27"/>
        <v>0</v>
      </c>
      <c r="X82" s="86">
        <f t="shared" si="27"/>
        <v>0</v>
      </c>
      <c r="Y82" s="86">
        <f t="shared" si="27"/>
        <v>0</v>
      </c>
      <c r="Z82" s="86">
        <f t="shared" si="27"/>
        <v>0</v>
      </c>
      <c r="AA82" s="86">
        <f t="shared" si="27"/>
        <v>0</v>
      </c>
      <c r="AB82" s="86">
        <f t="shared" si="27"/>
        <v>0</v>
      </c>
      <c r="AC82" s="86">
        <f t="shared" si="27"/>
        <v>0</v>
      </c>
      <c r="AD82" s="86">
        <f t="shared" si="27"/>
        <v>0</v>
      </c>
      <c r="AE82" s="86">
        <f t="shared" si="27"/>
        <v>0</v>
      </c>
      <c r="AF82" s="86">
        <f t="shared" si="27"/>
        <v>0</v>
      </c>
      <c r="AG82" s="86">
        <f t="shared" si="27"/>
        <v>0</v>
      </c>
    </row>
    <row r="83" spans="1:15" ht="15">
      <c r="A83" s="29"/>
      <c r="B83" s="34"/>
      <c r="C83" s="30" t="s">
        <v>93</v>
      </c>
      <c r="D83" s="31" t="s">
        <v>94</v>
      </c>
      <c r="E83" s="86">
        <v>1881478</v>
      </c>
      <c r="F83" s="103">
        <v>20430</v>
      </c>
      <c r="G83" s="106">
        <f>E83+F83</f>
        <v>1901908</v>
      </c>
      <c r="H83" s="20"/>
      <c r="I83" s="115">
        <f>G83+H83</f>
        <v>1901908</v>
      </c>
      <c r="J83" s="115"/>
      <c r="K83" s="115">
        <f>I83+J83</f>
        <v>1901908</v>
      </c>
      <c r="L83" s="15"/>
      <c r="M83" s="115">
        <f>K83+L83</f>
        <v>1901908</v>
      </c>
      <c r="N83" s="15"/>
      <c r="O83" s="115">
        <f>M83+N83</f>
        <v>1901908</v>
      </c>
    </row>
    <row r="84" spans="1:15" ht="15">
      <c r="A84" s="29"/>
      <c r="B84" s="34"/>
      <c r="C84" s="30" t="s">
        <v>95</v>
      </c>
      <c r="D84" s="31" t="s">
        <v>96</v>
      </c>
      <c r="E84" s="86">
        <v>1000</v>
      </c>
      <c r="F84" s="101"/>
      <c r="G84" s="106">
        <f>E84+F84</f>
        <v>1000</v>
      </c>
      <c r="H84" s="20"/>
      <c r="I84" s="115">
        <f>G84+H84</f>
        <v>1000</v>
      </c>
      <c r="J84" s="115"/>
      <c r="K84" s="115">
        <f>I84+J84</f>
        <v>1000</v>
      </c>
      <c r="L84" s="15"/>
      <c r="M84" s="115">
        <f>K84+L84</f>
        <v>1000</v>
      </c>
      <c r="N84" s="15">
        <v>20000</v>
      </c>
      <c r="O84" s="115">
        <f>M84+N84</f>
        <v>21000</v>
      </c>
    </row>
    <row r="85" spans="1:33" ht="14.25">
      <c r="A85" s="25">
        <v>758</v>
      </c>
      <c r="B85" s="33"/>
      <c r="C85" s="26"/>
      <c r="D85" s="27" t="s">
        <v>97</v>
      </c>
      <c r="E85" s="87">
        <f>E86+E88+E90+E94</f>
        <v>6057403</v>
      </c>
      <c r="F85" s="87">
        <f aca="true" t="shared" si="28" ref="F85:AG85">F86+F88+F90+F94</f>
        <v>-1844309</v>
      </c>
      <c r="G85" s="87">
        <f t="shared" si="28"/>
        <v>4213094</v>
      </c>
      <c r="H85" s="171">
        <f t="shared" si="28"/>
        <v>0</v>
      </c>
      <c r="I85" s="87">
        <f t="shared" si="28"/>
        <v>4213094</v>
      </c>
      <c r="J85" s="87">
        <f t="shared" si="28"/>
        <v>6700</v>
      </c>
      <c r="K85" s="87">
        <f t="shared" si="28"/>
        <v>4219794</v>
      </c>
      <c r="L85" s="207">
        <f t="shared" si="28"/>
        <v>0</v>
      </c>
      <c r="M85" s="87">
        <f>M86+M88+M90+M94</f>
        <v>4219794</v>
      </c>
      <c r="N85" s="87">
        <f t="shared" si="28"/>
        <v>162115</v>
      </c>
      <c r="O85" s="87">
        <f>O86+O88+O90+O94</f>
        <v>4381909</v>
      </c>
      <c r="P85" s="87">
        <f t="shared" si="28"/>
        <v>0</v>
      </c>
      <c r="Q85" s="87">
        <f t="shared" si="28"/>
        <v>0</v>
      </c>
      <c r="R85" s="87">
        <f t="shared" si="28"/>
        <v>0</v>
      </c>
      <c r="S85" s="87">
        <f t="shared" si="28"/>
        <v>0</v>
      </c>
      <c r="T85" s="87">
        <f t="shared" si="28"/>
        <v>0</v>
      </c>
      <c r="U85" s="87">
        <f t="shared" si="28"/>
        <v>0</v>
      </c>
      <c r="V85" s="87">
        <f t="shared" si="28"/>
        <v>0</v>
      </c>
      <c r="W85" s="87">
        <f t="shared" si="28"/>
        <v>0</v>
      </c>
      <c r="X85" s="87">
        <f t="shared" si="28"/>
        <v>0</v>
      </c>
      <c r="Y85" s="87">
        <f t="shared" si="28"/>
        <v>0</v>
      </c>
      <c r="Z85" s="87">
        <f t="shared" si="28"/>
        <v>0</v>
      </c>
      <c r="AA85" s="87">
        <f t="shared" si="28"/>
        <v>0</v>
      </c>
      <c r="AB85" s="87">
        <f t="shared" si="28"/>
        <v>0</v>
      </c>
      <c r="AC85" s="87">
        <f t="shared" si="28"/>
        <v>0</v>
      </c>
      <c r="AD85" s="87">
        <f t="shared" si="28"/>
        <v>0</v>
      </c>
      <c r="AE85" s="87">
        <f t="shared" si="28"/>
        <v>0</v>
      </c>
      <c r="AF85" s="87">
        <f t="shared" si="28"/>
        <v>0</v>
      </c>
      <c r="AG85" s="87">
        <f t="shared" si="28"/>
        <v>0</v>
      </c>
    </row>
    <row r="86" spans="1:33" ht="30">
      <c r="A86" s="29"/>
      <c r="B86" s="34">
        <v>75801</v>
      </c>
      <c r="C86" s="30"/>
      <c r="D86" s="31" t="s">
        <v>98</v>
      </c>
      <c r="E86" s="86">
        <f>E87</f>
        <v>5258677</v>
      </c>
      <c r="F86" s="86">
        <f aca="true" t="shared" si="29" ref="F86:AG86">F87</f>
        <v>-1844309</v>
      </c>
      <c r="G86" s="86">
        <f t="shared" si="29"/>
        <v>3414368</v>
      </c>
      <c r="H86" s="172">
        <f t="shared" si="29"/>
        <v>0</v>
      </c>
      <c r="I86" s="86">
        <f t="shared" si="29"/>
        <v>3414368</v>
      </c>
      <c r="J86" s="86">
        <f t="shared" si="29"/>
        <v>0</v>
      </c>
      <c r="K86" s="86">
        <f t="shared" si="29"/>
        <v>3414368</v>
      </c>
      <c r="L86" s="208">
        <f t="shared" si="29"/>
        <v>0</v>
      </c>
      <c r="M86" s="86">
        <f t="shared" si="29"/>
        <v>3414368</v>
      </c>
      <c r="N86" s="86">
        <f t="shared" si="29"/>
        <v>0</v>
      </c>
      <c r="O86" s="86">
        <f t="shared" si="29"/>
        <v>3414368</v>
      </c>
      <c r="P86" s="86">
        <f t="shared" si="29"/>
        <v>0</v>
      </c>
      <c r="Q86" s="86">
        <f t="shared" si="29"/>
        <v>0</v>
      </c>
      <c r="R86" s="86">
        <f t="shared" si="29"/>
        <v>0</v>
      </c>
      <c r="S86" s="86">
        <f t="shared" si="29"/>
        <v>0</v>
      </c>
      <c r="T86" s="86">
        <f t="shared" si="29"/>
        <v>0</v>
      </c>
      <c r="U86" s="86">
        <f t="shared" si="29"/>
        <v>0</v>
      </c>
      <c r="V86" s="86">
        <f t="shared" si="29"/>
        <v>0</v>
      </c>
      <c r="W86" s="86">
        <f t="shared" si="29"/>
        <v>0</v>
      </c>
      <c r="X86" s="86">
        <f t="shared" si="29"/>
        <v>0</v>
      </c>
      <c r="Y86" s="86">
        <f t="shared" si="29"/>
        <v>0</v>
      </c>
      <c r="Z86" s="86">
        <f t="shared" si="29"/>
        <v>0</v>
      </c>
      <c r="AA86" s="86">
        <f t="shared" si="29"/>
        <v>0</v>
      </c>
      <c r="AB86" s="86">
        <f t="shared" si="29"/>
        <v>0</v>
      </c>
      <c r="AC86" s="86">
        <f t="shared" si="29"/>
        <v>0</v>
      </c>
      <c r="AD86" s="86">
        <f t="shared" si="29"/>
        <v>0</v>
      </c>
      <c r="AE86" s="86">
        <f t="shared" si="29"/>
        <v>0</v>
      </c>
      <c r="AF86" s="86">
        <f t="shared" si="29"/>
        <v>0</v>
      </c>
      <c r="AG86" s="86">
        <f t="shared" si="29"/>
        <v>0</v>
      </c>
    </row>
    <row r="87" spans="1:15" ht="15">
      <c r="A87" s="29"/>
      <c r="B87" s="34"/>
      <c r="C87" s="30" t="s">
        <v>99</v>
      </c>
      <c r="D87" s="31" t="s">
        <v>100</v>
      </c>
      <c r="E87" s="86">
        <v>5258677</v>
      </c>
      <c r="F87" s="85">
        <v>-1844309</v>
      </c>
      <c r="G87" s="106">
        <f>E87+F87</f>
        <v>3414368</v>
      </c>
      <c r="H87" s="15"/>
      <c r="I87" s="115">
        <f>G87+H87</f>
        <v>3414368</v>
      </c>
      <c r="J87" s="115"/>
      <c r="K87" s="115">
        <f>I87+J87</f>
        <v>3414368</v>
      </c>
      <c r="L87" s="15"/>
      <c r="M87" s="115">
        <f>K87+L87</f>
        <v>3414368</v>
      </c>
      <c r="N87" s="15"/>
      <c r="O87" s="115">
        <f>M87+N87</f>
        <v>3414368</v>
      </c>
    </row>
    <row r="88" spans="1:33" ht="15.75" customHeight="1">
      <c r="A88" s="29"/>
      <c r="B88" s="34">
        <v>75807</v>
      </c>
      <c r="C88" s="30"/>
      <c r="D88" s="31" t="s">
        <v>101</v>
      </c>
      <c r="E88" s="86">
        <f>E89</f>
        <v>758162</v>
      </c>
      <c r="F88" s="86">
        <f aca="true" t="shared" si="30" ref="F88:AG88">F89</f>
        <v>0</v>
      </c>
      <c r="G88" s="86">
        <f t="shared" si="30"/>
        <v>758162</v>
      </c>
      <c r="H88" s="172">
        <f t="shared" si="30"/>
        <v>0</v>
      </c>
      <c r="I88" s="86">
        <f t="shared" si="30"/>
        <v>758162</v>
      </c>
      <c r="J88" s="86">
        <f t="shared" si="30"/>
        <v>0</v>
      </c>
      <c r="K88" s="86">
        <f t="shared" si="30"/>
        <v>758162</v>
      </c>
      <c r="L88" s="208">
        <f t="shared" si="30"/>
        <v>0</v>
      </c>
      <c r="M88" s="86">
        <f t="shared" si="30"/>
        <v>758162</v>
      </c>
      <c r="N88" s="86">
        <f t="shared" si="30"/>
        <v>0</v>
      </c>
      <c r="O88" s="86">
        <f t="shared" si="30"/>
        <v>758162</v>
      </c>
      <c r="P88" s="86">
        <f t="shared" si="30"/>
        <v>0</v>
      </c>
      <c r="Q88" s="86">
        <f t="shared" si="30"/>
        <v>0</v>
      </c>
      <c r="R88" s="86">
        <f t="shared" si="30"/>
        <v>0</v>
      </c>
      <c r="S88" s="86">
        <f t="shared" si="30"/>
        <v>0</v>
      </c>
      <c r="T88" s="86">
        <f t="shared" si="30"/>
        <v>0</v>
      </c>
      <c r="U88" s="86">
        <f t="shared" si="30"/>
        <v>0</v>
      </c>
      <c r="V88" s="86">
        <f t="shared" si="30"/>
        <v>0</v>
      </c>
      <c r="W88" s="86">
        <f t="shared" si="30"/>
        <v>0</v>
      </c>
      <c r="X88" s="86">
        <f t="shared" si="30"/>
        <v>0</v>
      </c>
      <c r="Y88" s="86">
        <f t="shared" si="30"/>
        <v>0</v>
      </c>
      <c r="Z88" s="86">
        <f t="shared" si="30"/>
        <v>0</v>
      </c>
      <c r="AA88" s="86">
        <f t="shared" si="30"/>
        <v>0</v>
      </c>
      <c r="AB88" s="86">
        <f t="shared" si="30"/>
        <v>0</v>
      </c>
      <c r="AC88" s="86">
        <f t="shared" si="30"/>
        <v>0</v>
      </c>
      <c r="AD88" s="86">
        <f t="shared" si="30"/>
        <v>0</v>
      </c>
      <c r="AE88" s="86">
        <f t="shared" si="30"/>
        <v>0</v>
      </c>
      <c r="AF88" s="86">
        <f t="shared" si="30"/>
        <v>0</v>
      </c>
      <c r="AG88" s="86">
        <f t="shared" si="30"/>
        <v>0</v>
      </c>
    </row>
    <row r="89" spans="1:15" ht="15">
      <c r="A89" s="29"/>
      <c r="B89" s="29"/>
      <c r="C89" s="30" t="s">
        <v>99</v>
      </c>
      <c r="D89" s="31" t="s">
        <v>100</v>
      </c>
      <c r="E89" s="86">
        <v>758162</v>
      </c>
      <c r="F89" s="101"/>
      <c r="G89" s="106">
        <f>E89+F89</f>
        <v>758162</v>
      </c>
      <c r="H89" s="15"/>
      <c r="I89" s="115">
        <f>G89+H89</f>
        <v>758162</v>
      </c>
      <c r="J89" s="115"/>
      <c r="K89" s="115">
        <f>I89+J89</f>
        <v>758162</v>
      </c>
      <c r="L89" s="15"/>
      <c r="M89" s="115">
        <f>K89+L89</f>
        <v>758162</v>
      </c>
      <c r="N89" s="15"/>
      <c r="O89" s="115">
        <f>M89+N89</f>
        <v>758162</v>
      </c>
    </row>
    <row r="90" spans="1:33" ht="15">
      <c r="A90" s="29"/>
      <c r="B90" s="29">
        <v>75814</v>
      </c>
      <c r="C90" s="30"/>
      <c r="D90" s="31" t="s">
        <v>102</v>
      </c>
      <c r="E90" s="86">
        <f>E92+E93</f>
        <v>20100</v>
      </c>
      <c r="F90" s="86">
        <f>F92+F93</f>
        <v>0</v>
      </c>
      <c r="G90" s="86">
        <f>G92+G93</f>
        <v>20100</v>
      </c>
      <c r="H90" s="172">
        <f>H92+H93</f>
        <v>0</v>
      </c>
      <c r="I90" s="86">
        <f>I92+I93</f>
        <v>20100</v>
      </c>
      <c r="J90" s="86">
        <f>SUM(J91:J93)</f>
        <v>6700</v>
      </c>
      <c r="K90" s="86">
        <f>SUM(K91:K93)</f>
        <v>26800</v>
      </c>
      <c r="L90" s="86">
        <f aca="true" t="shared" si="31" ref="L90:AG90">SUM(L91:L93)</f>
        <v>0</v>
      </c>
      <c r="M90" s="86">
        <f>SUM(M91:M93)</f>
        <v>26800</v>
      </c>
      <c r="N90" s="86">
        <f t="shared" si="31"/>
        <v>162115</v>
      </c>
      <c r="O90" s="86">
        <f>SUM(O91:O93)</f>
        <v>188915</v>
      </c>
      <c r="P90" s="86">
        <f t="shared" si="31"/>
        <v>0</v>
      </c>
      <c r="Q90" s="86">
        <f t="shared" si="31"/>
        <v>0</v>
      </c>
      <c r="R90" s="86">
        <f t="shared" si="31"/>
        <v>0</v>
      </c>
      <c r="S90" s="86">
        <f t="shared" si="31"/>
        <v>0</v>
      </c>
      <c r="T90" s="86">
        <f t="shared" si="31"/>
        <v>0</v>
      </c>
      <c r="U90" s="86">
        <f t="shared" si="31"/>
        <v>0</v>
      </c>
      <c r="V90" s="86">
        <f t="shared" si="31"/>
        <v>0</v>
      </c>
      <c r="W90" s="86">
        <f t="shared" si="31"/>
        <v>0</v>
      </c>
      <c r="X90" s="86">
        <f t="shared" si="31"/>
        <v>0</v>
      </c>
      <c r="Y90" s="86">
        <f t="shared" si="31"/>
        <v>0</v>
      </c>
      <c r="Z90" s="86">
        <f t="shared" si="31"/>
        <v>0</v>
      </c>
      <c r="AA90" s="86">
        <f t="shared" si="31"/>
        <v>0</v>
      </c>
      <c r="AB90" s="86">
        <f t="shared" si="31"/>
        <v>0</v>
      </c>
      <c r="AC90" s="86">
        <f t="shared" si="31"/>
        <v>0</v>
      </c>
      <c r="AD90" s="86">
        <f t="shared" si="31"/>
        <v>0</v>
      </c>
      <c r="AE90" s="86">
        <f t="shared" si="31"/>
        <v>0</v>
      </c>
      <c r="AF90" s="86">
        <f t="shared" si="31"/>
        <v>0</v>
      </c>
      <c r="AG90" s="86">
        <f t="shared" si="31"/>
        <v>0</v>
      </c>
    </row>
    <row r="91" spans="1:33" ht="30">
      <c r="A91" s="29"/>
      <c r="B91" s="29"/>
      <c r="C91" s="30" t="s">
        <v>303</v>
      </c>
      <c r="D91" s="31" t="s">
        <v>304</v>
      </c>
      <c r="E91" s="86"/>
      <c r="F91" s="86"/>
      <c r="G91" s="86"/>
      <c r="H91" s="202"/>
      <c r="I91" s="86"/>
      <c r="J91" s="86">
        <v>1300</v>
      </c>
      <c r="K91" s="86">
        <f>I91+J91</f>
        <v>1300</v>
      </c>
      <c r="L91" s="202"/>
      <c r="M91" s="86">
        <f>K91+L91</f>
        <v>1300</v>
      </c>
      <c r="N91" s="202"/>
      <c r="O91" s="86">
        <f>M91+N91</f>
        <v>1300</v>
      </c>
      <c r="P91" s="202"/>
      <c r="Q91" s="202"/>
      <c r="R91" s="202"/>
      <c r="S91" s="202"/>
      <c r="T91" s="202"/>
      <c r="U91" s="202"/>
      <c r="V91" s="202"/>
      <c r="W91" s="202"/>
      <c r="X91" s="202"/>
      <c r="Y91" s="202"/>
      <c r="Z91" s="202"/>
      <c r="AA91" s="202"/>
      <c r="AB91" s="202"/>
      <c r="AC91" s="202"/>
      <c r="AD91" s="202"/>
      <c r="AE91" s="202"/>
      <c r="AF91" s="202"/>
      <c r="AG91" s="202"/>
    </row>
    <row r="92" spans="1:15" ht="15">
      <c r="A92" s="29"/>
      <c r="B92" s="29"/>
      <c r="C92" s="30" t="s">
        <v>38</v>
      </c>
      <c r="D92" s="31" t="s">
        <v>39</v>
      </c>
      <c r="E92" s="86">
        <v>20000</v>
      </c>
      <c r="F92" s="101"/>
      <c r="G92" s="106">
        <f>E92+F92</f>
        <v>20000</v>
      </c>
      <c r="H92" s="20"/>
      <c r="I92" s="115">
        <f>G92+H92</f>
        <v>20000</v>
      </c>
      <c r="J92" s="115"/>
      <c r="K92" s="86">
        <f>I92+J92</f>
        <v>20000</v>
      </c>
      <c r="L92" s="15"/>
      <c r="M92" s="86">
        <f>K92+L92</f>
        <v>20000</v>
      </c>
      <c r="N92" s="15">
        <v>10000</v>
      </c>
      <c r="O92" s="86">
        <f>M92+N92</f>
        <v>30000</v>
      </c>
    </row>
    <row r="93" spans="1:15" ht="15">
      <c r="A93" s="29"/>
      <c r="B93" s="29"/>
      <c r="C93" s="30" t="s">
        <v>23</v>
      </c>
      <c r="D93" s="31" t="s">
        <v>103</v>
      </c>
      <c r="E93" s="86">
        <v>100</v>
      </c>
      <c r="F93" s="101"/>
      <c r="G93" s="106">
        <f>E93+F93</f>
        <v>100</v>
      </c>
      <c r="H93" s="20"/>
      <c r="I93" s="115">
        <f>G93+H93</f>
        <v>100</v>
      </c>
      <c r="J93" s="115">
        <v>5400</v>
      </c>
      <c r="K93" s="86">
        <f>I93+J93</f>
        <v>5500</v>
      </c>
      <c r="L93" s="15"/>
      <c r="M93" s="86">
        <f>K93+L93</f>
        <v>5500</v>
      </c>
      <c r="N93" s="15">
        <v>152115</v>
      </c>
      <c r="O93" s="86">
        <f>M93+N93</f>
        <v>157615</v>
      </c>
    </row>
    <row r="94" spans="1:33" ht="17.25" customHeight="1">
      <c r="A94" s="29"/>
      <c r="B94" s="34">
        <v>75831</v>
      </c>
      <c r="C94" s="30"/>
      <c r="D94" s="31" t="s">
        <v>104</v>
      </c>
      <c r="E94" s="86">
        <f>E95</f>
        <v>20464</v>
      </c>
      <c r="F94" s="86">
        <f aca="true" t="shared" si="32" ref="F94:AG94">F95</f>
        <v>0</v>
      </c>
      <c r="G94" s="86">
        <f t="shared" si="32"/>
        <v>20464</v>
      </c>
      <c r="H94" s="172">
        <f t="shared" si="32"/>
        <v>0</v>
      </c>
      <c r="I94" s="86">
        <f t="shared" si="32"/>
        <v>20464</v>
      </c>
      <c r="J94" s="86">
        <f t="shared" si="32"/>
        <v>0</v>
      </c>
      <c r="K94" s="86">
        <f t="shared" si="32"/>
        <v>20464</v>
      </c>
      <c r="L94" s="208">
        <f t="shared" si="32"/>
        <v>0</v>
      </c>
      <c r="M94" s="86">
        <f t="shared" si="32"/>
        <v>20464</v>
      </c>
      <c r="N94" s="86">
        <f t="shared" si="32"/>
        <v>0</v>
      </c>
      <c r="O94" s="86">
        <f t="shared" si="32"/>
        <v>20464</v>
      </c>
      <c r="P94" s="86">
        <f t="shared" si="32"/>
        <v>0</v>
      </c>
      <c r="Q94" s="86">
        <f t="shared" si="32"/>
        <v>0</v>
      </c>
      <c r="R94" s="86">
        <f t="shared" si="32"/>
        <v>0</v>
      </c>
      <c r="S94" s="86">
        <f t="shared" si="32"/>
        <v>0</v>
      </c>
      <c r="T94" s="86">
        <f t="shared" si="32"/>
        <v>0</v>
      </c>
      <c r="U94" s="86">
        <f t="shared" si="32"/>
        <v>0</v>
      </c>
      <c r="V94" s="86">
        <f t="shared" si="32"/>
        <v>0</v>
      </c>
      <c r="W94" s="86">
        <f t="shared" si="32"/>
        <v>0</v>
      </c>
      <c r="X94" s="86">
        <f t="shared" si="32"/>
        <v>0</v>
      </c>
      <c r="Y94" s="86">
        <f t="shared" si="32"/>
        <v>0</v>
      </c>
      <c r="Z94" s="86">
        <f t="shared" si="32"/>
        <v>0</v>
      </c>
      <c r="AA94" s="86">
        <f t="shared" si="32"/>
        <v>0</v>
      </c>
      <c r="AB94" s="86">
        <f t="shared" si="32"/>
        <v>0</v>
      </c>
      <c r="AC94" s="86">
        <f t="shared" si="32"/>
        <v>0</v>
      </c>
      <c r="AD94" s="86">
        <f t="shared" si="32"/>
        <v>0</v>
      </c>
      <c r="AE94" s="86">
        <f t="shared" si="32"/>
        <v>0</v>
      </c>
      <c r="AF94" s="86">
        <f t="shared" si="32"/>
        <v>0</v>
      </c>
      <c r="AG94" s="86">
        <f t="shared" si="32"/>
        <v>0</v>
      </c>
    </row>
    <row r="95" spans="1:15" ht="15">
      <c r="A95" s="29"/>
      <c r="B95" s="29"/>
      <c r="C95" s="30" t="s">
        <v>99</v>
      </c>
      <c r="D95" s="31" t="s">
        <v>100</v>
      </c>
      <c r="E95" s="86">
        <v>20464</v>
      </c>
      <c r="F95" s="101"/>
      <c r="G95" s="106">
        <f>E95+F95</f>
        <v>20464</v>
      </c>
      <c r="H95" s="15"/>
      <c r="I95" s="115">
        <f>G95+H95</f>
        <v>20464</v>
      </c>
      <c r="J95" s="115"/>
      <c r="K95" s="115">
        <f>I95+J95</f>
        <v>20464</v>
      </c>
      <c r="L95" s="15"/>
      <c r="M95" s="115">
        <f>K95+L95</f>
        <v>20464</v>
      </c>
      <c r="N95" s="15"/>
      <c r="O95" s="115">
        <f>M95+N95</f>
        <v>20464</v>
      </c>
    </row>
    <row r="96" spans="1:33" ht="14.25">
      <c r="A96" s="25">
        <v>801</v>
      </c>
      <c r="B96" s="25"/>
      <c r="C96" s="26"/>
      <c r="D96" s="27" t="s">
        <v>105</v>
      </c>
      <c r="E96" s="87">
        <f>E97+E103+E108</f>
        <v>173323</v>
      </c>
      <c r="F96" s="87">
        <f aca="true" t="shared" si="33" ref="F96:AG96">F97+F103+F108</f>
        <v>18000</v>
      </c>
      <c r="G96" s="87">
        <f t="shared" si="33"/>
        <v>191323</v>
      </c>
      <c r="H96" s="171">
        <f t="shared" si="33"/>
        <v>0</v>
      </c>
      <c r="I96" s="87">
        <f t="shared" si="33"/>
        <v>191323</v>
      </c>
      <c r="J96" s="87">
        <f t="shared" si="33"/>
        <v>1524</v>
      </c>
      <c r="K96" s="87">
        <f t="shared" si="33"/>
        <v>192847</v>
      </c>
      <c r="L96" s="207">
        <f t="shared" si="33"/>
        <v>0</v>
      </c>
      <c r="M96" s="87">
        <f>M97+M103+M108</f>
        <v>192847</v>
      </c>
      <c r="N96" s="87">
        <f t="shared" si="33"/>
        <v>32350</v>
      </c>
      <c r="O96" s="87">
        <f>O97+O103+O108</f>
        <v>225197</v>
      </c>
      <c r="P96" s="87">
        <f t="shared" si="33"/>
        <v>0</v>
      </c>
      <c r="Q96" s="87">
        <f t="shared" si="33"/>
        <v>0</v>
      </c>
      <c r="R96" s="87">
        <f t="shared" si="33"/>
        <v>0</v>
      </c>
      <c r="S96" s="87">
        <f t="shared" si="33"/>
        <v>0</v>
      </c>
      <c r="T96" s="87">
        <f t="shared" si="33"/>
        <v>0</v>
      </c>
      <c r="U96" s="87">
        <f t="shared" si="33"/>
        <v>0</v>
      </c>
      <c r="V96" s="87">
        <f t="shared" si="33"/>
        <v>0</v>
      </c>
      <c r="W96" s="87">
        <f t="shared" si="33"/>
        <v>0</v>
      </c>
      <c r="X96" s="87">
        <f t="shared" si="33"/>
        <v>0</v>
      </c>
      <c r="Y96" s="87">
        <f t="shared" si="33"/>
        <v>0</v>
      </c>
      <c r="Z96" s="87">
        <f t="shared" si="33"/>
        <v>0</v>
      </c>
      <c r="AA96" s="87">
        <f t="shared" si="33"/>
        <v>0</v>
      </c>
      <c r="AB96" s="87">
        <f t="shared" si="33"/>
        <v>0</v>
      </c>
      <c r="AC96" s="87">
        <f t="shared" si="33"/>
        <v>0</v>
      </c>
      <c r="AD96" s="87">
        <f t="shared" si="33"/>
        <v>0</v>
      </c>
      <c r="AE96" s="87">
        <f t="shared" si="33"/>
        <v>0</v>
      </c>
      <c r="AF96" s="87">
        <f t="shared" si="33"/>
        <v>0</v>
      </c>
      <c r="AG96" s="87">
        <f t="shared" si="33"/>
        <v>0</v>
      </c>
    </row>
    <row r="97" spans="1:33" ht="15">
      <c r="A97" s="29"/>
      <c r="B97" s="29">
        <v>80101</v>
      </c>
      <c r="C97" s="30"/>
      <c r="D97" s="31" t="s">
        <v>106</v>
      </c>
      <c r="E97" s="86">
        <f>SUM(E98:E102)</f>
        <v>12173</v>
      </c>
      <c r="F97" s="86">
        <f aca="true" t="shared" si="34" ref="F97:AG97">SUM(F98:F102)</f>
        <v>0</v>
      </c>
      <c r="G97" s="86">
        <f t="shared" si="34"/>
        <v>12173</v>
      </c>
      <c r="H97" s="172">
        <f t="shared" si="34"/>
        <v>0</v>
      </c>
      <c r="I97" s="86">
        <f t="shared" si="34"/>
        <v>12173</v>
      </c>
      <c r="J97" s="86">
        <f t="shared" si="34"/>
        <v>1524</v>
      </c>
      <c r="K97" s="86">
        <f t="shared" si="34"/>
        <v>13697</v>
      </c>
      <c r="L97" s="208">
        <f t="shared" si="34"/>
        <v>0</v>
      </c>
      <c r="M97" s="86">
        <f>SUM(M98:M102)</f>
        <v>13697</v>
      </c>
      <c r="N97" s="86">
        <f t="shared" si="34"/>
        <v>3006</v>
      </c>
      <c r="O97" s="86">
        <f>SUM(O98:O102)</f>
        <v>16703</v>
      </c>
      <c r="P97" s="86">
        <f t="shared" si="34"/>
        <v>0</v>
      </c>
      <c r="Q97" s="86">
        <f t="shared" si="34"/>
        <v>0</v>
      </c>
      <c r="R97" s="86">
        <f t="shared" si="34"/>
        <v>0</v>
      </c>
      <c r="S97" s="86">
        <f t="shared" si="34"/>
        <v>0</v>
      </c>
      <c r="T97" s="86">
        <f t="shared" si="34"/>
        <v>0</v>
      </c>
      <c r="U97" s="86">
        <f t="shared" si="34"/>
        <v>0</v>
      </c>
      <c r="V97" s="86">
        <f t="shared" si="34"/>
        <v>0</v>
      </c>
      <c r="W97" s="86">
        <f t="shared" si="34"/>
        <v>0</v>
      </c>
      <c r="X97" s="86">
        <f t="shared" si="34"/>
        <v>0</v>
      </c>
      <c r="Y97" s="86">
        <f t="shared" si="34"/>
        <v>0</v>
      </c>
      <c r="Z97" s="86">
        <f t="shared" si="34"/>
        <v>0</v>
      </c>
      <c r="AA97" s="86">
        <f t="shared" si="34"/>
        <v>0</v>
      </c>
      <c r="AB97" s="86">
        <f t="shared" si="34"/>
        <v>0</v>
      </c>
      <c r="AC97" s="86">
        <f t="shared" si="34"/>
        <v>0</v>
      </c>
      <c r="AD97" s="86">
        <f t="shared" si="34"/>
        <v>0</v>
      </c>
      <c r="AE97" s="86">
        <f t="shared" si="34"/>
        <v>0</v>
      </c>
      <c r="AF97" s="86">
        <f t="shared" si="34"/>
        <v>0</v>
      </c>
      <c r="AG97" s="86">
        <f t="shared" si="34"/>
        <v>0</v>
      </c>
    </row>
    <row r="98" spans="1:15" ht="15">
      <c r="A98" s="29"/>
      <c r="B98" s="29"/>
      <c r="C98" s="30" t="s">
        <v>47</v>
      </c>
      <c r="D98" s="31" t="s">
        <v>48</v>
      </c>
      <c r="E98" s="86">
        <v>3553</v>
      </c>
      <c r="F98" s="101"/>
      <c r="G98" s="101">
        <f>E98+F98</f>
        <v>3553</v>
      </c>
      <c r="H98" s="10"/>
      <c r="I98" s="99">
        <f>G98+H98</f>
        <v>3553</v>
      </c>
      <c r="J98" s="99"/>
      <c r="K98" s="115">
        <f>I98+J98</f>
        <v>3553</v>
      </c>
      <c r="L98" s="15"/>
      <c r="M98" s="115">
        <f>K98+L98</f>
        <v>3553</v>
      </c>
      <c r="N98" s="15">
        <v>3500</v>
      </c>
      <c r="O98" s="115">
        <f>M98+N98</f>
        <v>7053</v>
      </c>
    </row>
    <row r="99" spans="1:15" ht="15">
      <c r="A99" s="29"/>
      <c r="B99" s="29"/>
      <c r="C99" s="30" t="s">
        <v>38</v>
      </c>
      <c r="D99" s="31" t="s">
        <v>39</v>
      </c>
      <c r="E99" s="86">
        <v>7045</v>
      </c>
      <c r="F99" s="101"/>
      <c r="G99" s="101">
        <f>E99+F99</f>
        <v>7045</v>
      </c>
      <c r="H99" s="15"/>
      <c r="I99" s="99">
        <f>G99+H99</f>
        <v>7045</v>
      </c>
      <c r="J99" s="115"/>
      <c r="K99" s="115">
        <f>I99+J99</f>
        <v>7045</v>
      </c>
      <c r="L99" s="15"/>
      <c r="M99" s="115">
        <f>K99+L99</f>
        <v>7045</v>
      </c>
      <c r="N99" s="15"/>
      <c r="O99" s="115">
        <f>M99+N99</f>
        <v>7045</v>
      </c>
    </row>
    <row r="100" spans="1:15" ht="15">
      <c r="A100" s="29"/>
      <c r="B100" s="29"/>
      <c r="C100" s="30" t="s">
        <v>23</v>
      </c>
      <c r="D100" s="31" t="s">
        <v>103</v>
      </c>
      <c r="E100" s="86">
        <v>1575</v>
      </c>
      <c r="F100" s="101"/>
      <c r="G100" s="101">
        <f>E100+F100</f>
        <v>1575</v>
      </c>
      <c r="H100" s="15"/>
      <c r="I100" s="99">
        <f>G100+H100</f>
        <v>1575</v>
      </c>
      <c r="J100" s="115"/>
      <c r="K100" s="115">
        <f>I100+J100</f>
        <v>1575</v>
      </c>
      <c r="L100" s="15"/>
      <c r="M100" s="115">
        <f>K100+L100</f>
        <v>1575</v>
      </c>
      <c r="N100" s="15">
        <v>-900</v>
      </c>
      <c r="O100" s="115">
        <f>M100+N100</f>
        <v>675</v>
      </c>
    </row>
    <row r="101" spans="1:15" ht="45">
      <c r="A101" s="29"/>
      <c r="B101" s="29"/>
      <c r="C101" s="30" t="s">
        <v>107</v>
      </c>
      <c r="D101" s="31" t="s">
        <v>108</v>
      </c>
      <c r="E101" s="86">
        <v>0</v>
      </c>
      <c r="F101" s="101"/>
      <c r="G101" s="104"/>
      <c r="H101" s="15"/>
      <c r="I101" s="24"/>
      <c r="J101" s="115">
        <v>1524</v>
      </c>
      <c r="K101" s="115">
        <f>I101+J101</f>
        <v>1524</v>
      </c>
      <c r="L101" s="15"/>
      <c r="M101" s="115">
        <f>K101+L101</f>
        <v>1524</v>
      </c>
      <c r="N101" s="15">
        <v>406</v>
      </c>
      <c r="O101" s="115">
        <f>M101+N101</f>
        <v>1930</v>
      </c>
    </row>
    <row r="102" spans="1:15" ht="60" hidden="1">
      <c r="A102" s="29"/>
      <c r="B102" s="29"/>
      <c r="C102" s="30" t="s">
        <v>109</v>
      </c>
      <c r="D102" s="31" t="s">
        <v>110</v>
      </c>
      <c r="E102" s="86">
        <v>0</v>
      </c>
      <c r="F102" s="101"/>
      <c r="G102" s="105"/>
      <c r="H102" s="20"/>
      <c r="I102" s="24"/>
      <c r="J102" s="115"/>
      <c r="K102" s="24"/>
      <c r="L102" s="15"/>
      <c r="M102" s="24"/>
      <c r="N102" s="15"/>
      <c r="O102" s="24"/>
    </row>
    <row r="103" spans="1:33" ht="15">
      <c r="A103" s="29"/>
      <c r="B103" s="29">
        <v>80104</v>
      </c>
      <c r="C103" s="30"/>
      <c r="D103" s="31" t="s">
        <v>111</v>
      </c>
      <c r="E103" s="86">
        <f>SUM(E104:E106)</f>
        <v>161150</v>
      </c>
      <c r="F103" s="86">
        <f>SUM(F104:F107)</f>
        <v>18000</v>
      </c>
      <c r="G103" s="86">
        <f>SUM(G104:G107)</f>
        <v>179150</v>
      </c>
      <c r="H103" s="172">
        <f aca="true" t="shared" si="35" ref="H103:AG103">SUM(H104:H107)</f>
        <v>0</v>
      </c>
      <c r="I103" s="86">
        <f t="shared" si="35"/>
        <v>179150</v>
      </c>
      <c r="J103" s="86">
        <f t="shared" si="35"/>
        <v>0</v>
      </c>
      <c r="K103" s="86">
        <f t="shared" si="35"/>
        <v>179150</v>
      </c>
      <c r="L103" s="208">
        <f t="shared" si="35"/>
        <v>0</v>
      </c>
      <c r="M103" s="86">
        <f>SUM(M104:M107)</f>
        <v>179150</v>
      </c>
      <c r="N103" s="86">
        <f t="shared" si="35"/>
        <v>0</v>
      </c>
      <c r="O103" s="86">
        <f>SUM(O104:O107)</f>
        <v>179150</v>
      </c>
      <c r="P103" s="86">
        <f t="shared" si="35"/>
        <v>0</v>
      </c>
      <c r="Q103" s="86">
        <f t="shared" si="35"/>
        <v>0</v>
      </c>
      <c r="R103" s="86">
        <f t="shared" si="35"/>
        <v>0</v>
      </c>
      <c r="S103" s="86">
        <f t="shared" si="35"/>
        <v>0</v>
      </c>
      <c r="T103" s="86">
        <f t="shared" si="35"/>
        <v>0</v>
      </c>
      <c r="U103" s="86">
        <f t="shared" si="35"/>
        <v>0</v>
      </c>
      <c r="V103" s="86">
        <f t="shared" si="35"/>
        <v>0</v>
      </c>
      <c r="W103" s="86">
        <f t="shared" si="35"/>
        <v>0</v>
      </c>
      <c r="X103" s="86">
        <f t="shared" si="35"/>
        <v>0</v>
      </c>
      <c r="Y103" s="86">
        <f t="shared" si="35"/>
        <v>0</v>
      </c>
      <c r="Z103" s="86">
        <f t="shared" si="35"/>
        <v>0</v>
      </c>
      <c r="AA103" s="86">
        <f t="shared" si="35"/>
        <v>0</v>
      </c>
      <c r="AB103" s="86">
        <f t="shared" si="35"/>
        <v>0</v>
      </c>
      <c r="AC103" s="86">
        <f t="shared" si="35"/>
        <v>0</v>
      </c>
      <c r="AD103" s="86">
        <f t="shared" si="35"/>
        <v>0</v>
      </c>
      <c r="AE103" s="86">
        <f t="shared" si="35"/>
        <v>0</v>
      </c>
      <c r="AF103" s="86">
        <f t="shared" si="35"/>
        <v>0</v>
      </c>
      <c r="AG103" s="86">
        <f t="shared" si="35"/>
        <v>0</v>
      </c>
    </row>
    <row r="104" spans="1:15" ht="15">
      <c r="A104" s="29"/>
      <c r="B104" s="29"/>
      <c r="C104" s="30" t="s">
        <v>47</v>
      </c>
      <c r="D104" s="31" t="s">
        <v>48</v>
      </c>
      <c r="E104" s="86">
        <v>158100</v>
      </c>
      <c r="F104" s="101"/>
      <c r="G104" s="106">
        <f>E104+F104</f>
        <v>158100</v>
      </c>
      <c r="H104" s="15"/>
      <c r="I104" s="115">
        <f>G104+H104</f>
        <v>158100</v>
      </c>
      <c r="J104" s="115"/>
      <c r="K104" s="115">
        <f>I104+J104</f>
        <v>158100</v>
      </c>
      <c r="L104" s="15"/>
      <c r="M104" s="115">
        <f>K104+L104</f>
        <v>158100</v>
      </c>
      <c r="N104" s="15">
        <v>0</v>
      </c>
      <c r="O104" s="115">
        <f>M104+N104</f>
        <v>158100</v>
      </c>
    </row>
    <row r="105" spans="1:15" ht="15">
      <c r="A105" s="29"/>
      <c r="B105" s="29"/>
      <c r="C105" s="30" t="s">
        <v>38</v>
      </c>
      <c r="D105" s="31" t="s">
        <v>39</v>
      </c>
      <c r="E105" s="86">
        <v>2900</v>
      </c>
      <c r="F105" s="101"/>
      <c r="G105" s="106">
        <f>E105+F105</f>
        <v>2900</v>
      </c>
      <c r="H105" s="15"/>
      <c r="I105" s="115">
        <f>G105+H105</f>
        <v>2900</v>
      </c>
      <c r="J105" s="115"/>
      <c r="K105" s="115">
        <f>I105+J105</f>
        <v>2900</v>
      </c>
      <c r="L105" s="15"/>
      <c r="M105" s="115">
        <f>K105+L105</f>
        <v>2900</v>
      </c>
      <c r="N105" s="15">
        <v>-200</v>
      </c>
      <c r="O105" s="115">
        <f>M105+N105</f>
        <v>2700</v>
      </c>
    </row>
    <row r="106" spans="1:15" ht="15">
      <c r="A106" s="29"/>
      <c r="B106" s="29"/>
      <c r="C106" s="30" t="s">
        <v>23</v>
      </c>
      <c r="D106" s="31" t="s">
        <v>103</v>
      </c>
      <c r="E106" s="86">
        <v>150</v>
      </c>
      <c r="F106" s="101"/>
      <c r="G106" s="106">
        <f>E106+F106</f>
        <v>150</v>
      </c>
      <c r="H106" s="15"/>
      <c r="I106" s="115">
        <f>G106+H106</f>
        <v>150</v>
      </c>
      <c r="J106" s="115"/>
      <c r="K106" s="115">
        <f>I106+J106</f>
        <v>150</v>
      </c>
      <c r="L106" s="15"/>
      <c r="M106" s="115">
        <f>K106+L106</f>
        <v>150</v>
      </c>
      <c r="N106" s="15">
        <v>200</v>
      </c>
      <c r="O106" s="115">
        <f>M106+N106</f>
        <v>350</v>
      </c>
    </row>
    <row r="107" spans="1:15" ht="60">
      <c r="A107" s="29"/>
      <c r="B107" s="29"/>
      <c r="C107" s="30" t="s">
        <v>264</v>
      </c>
      <c r="D107" s="31" t="s">
        <v>265</v>
      </c>
      <c r="E107" s="86"/>
      <c r="F107" s="86">
        <v>18000</v>
      </c>
      <c r="G107" s="128">
        <f>E107+F107</f>
        <v>18000</v>
      </c>
      <c r="H107" s="15"/>
      <c r="I107" s="115">
        <f>G107+H107</f>
        <v>18000</v>
      </c>
      <c r="J107" s="115"/>
      <c r="K107" s="115">
        <f>I107+J107</f>
        <v>18000</v>
      </c>
      <c r="L107" s="15"/>
      <c r="M107" s="115">
        <f>K107+L107</f>
        <v>18000</v>
      </c>
      <c r="N107" s="15"/>
      <c r="O107" s="115">
        <f>M107+N107</f>
        <v>18000</v>
      </c>
    </row>
    <row r="108" spans="1:15" ht="15">
      <c r="A108" s="29"/>
      <c r="B108" s="29">
        <v>80195</v>
      </c>
      <c r="C108" s="30"/>
      <c r="D108" s="31" t="s">
        <v>328</v>
      </c>
      <c r="E108" s="86">
        <f>E109</f>
        <v>0</v>
      </c>
      <c r="F108" s="101"/>
      <c r="G108" s="104"/>
      <c r="H108" s="15"/>
      <c r="I108" s="24"/>
      <c r="J108" s="115"/>
      <c r="K108" s="24"/>
      <c r="L108" s="15"/>
      <c r="M108" s="24"/>
      <c r="N108" s="15">
        <f>N109</f>
        <v>29344</v>
      </c>
      <c r="O108" s="115">
        <f>O109</f>
        <v>29344</v>
      </c>
    </row>
    <row r="109" spans="1:15" ht="45">
      <c r="A109" s="29"/>
      <c r="B109" s="29"/>
      <c r="C109" s="30" t="s">
        <v>107</v>
      </c>
      <c r="D109" s="31" t="s">
        <v>108</v>
      </c>
      <c r="E109" s="86">
        <v>0</v>
      </c>
      <c r="F109" s="101"/>
      <c r="G109" s="104"/>
      <c r="H109" s="15"/>
      <c r="I109" s="24"/>
      <c r="J109" s="115"/>
      <c r="K109" s="24"/>
      <c r="L109" s="15"/>
      <c r="M109" s="24"/>
      <c r="N109" s="15">
        <v>29344</v>
      </c>
      <c r="O109" s="115">
        <f>N109+M109</f>
        <v>29344</v>
      </c>
    </row>
    <row r="110" spans="1:33" ht="14.25">
      <c r="A110" s="25">
        <v>852</v>
      </c>
      <c r="B110" s="25"/>
      <c r="C110" s="26"/>
      <c r="D110" s="27" t="s">
        <v>112</v>
      </c>
      <c r="E110" s="87">
        <f aca="true" t="shared" si="36" ref="E110:AG110">E111+E113+E115+E118+E122</f>
        <v>1349643</v>
      </c>
      <c r="F110" s="87">
        <f t="shared" si="36"/>
        <v>-223500</v>
      </c>
      <c r="G110" s="87">
        <f t="shared" si="36"/>
        <v>1126143</v>
      </c>
      <c r="H110" s="171">
        <f t="shared" si="36"/>
        <v>10888</v>
      </c>
      <c r="I110" s="87">
        <f t="shared" si="36"/>
        <v>1137031</v>
      </c>
      <c r="J110" s="87">
        <f t="shared" si="36"/>
        <v>5849</v>
      </c>
      <c r="K110" s="87">
        <f t="shared" si="36"/>
        <v>1142880</v>
      </c>
      <c r="L110" s="207">
        <f t="shared" si="36"/>
        <v>0</v>
      </c>
      <c r="M110" s="87">
        <f>M111+M113+M115+M118+M122</f>
        <v>1142880</v>
      </c>
      <c r="N110" s="87">
        <f t="shared" si="36"/>
        <v>141362</v>
      </c>
      <c r="O110" s="87">
        <f>O111+O113+O115+O118+O122</f>
        <v>1284242</v>
      </c>
      <c r="P110" s="87">
        <f t="shared" si="36"/>
        <v>0</v>
      </c>
      <c r="Q110" s="87">
        <f t="shared" si="36"/>
        <v>0</v>
      </c>
      <c r="R110" s="87">
        <f t="shared" si="36"/>
        <v>0</v>
      </c>
      <c r="S110" s="87">
        <f t="shared" si="36"/>
        <v>0</v>
      </c>
      <c r="T110" s="87">
        <f t="shared" si="36"/>
        <v>0</v>
      </c>
      <c r="U110" s="87">
        <f t="shared" si="36"/>
        <v>0</v>
      </c>
      <c r="V110" s="87">
        <f t="shared" si="36"/>
        <v>0</v>
      </c>
      <c r="W110" s="87">
        <f t="shared" si="36"/>
        <v>0</v>
      </c>
      <c r="X110" s="87">
        <f t="shared" si="36"/>
        <v>0</v>
      </c>
      <c r="Y110" s="87">
        <f t="shared" si="36"/>
        <v>0</v>
      </c>
      <c r="Z110" s="87">
        <f t="shared" si="36"/>
        <v>0</v>
      </c>
      <c r="AA110" s="87">
        <f t="shared" si="36"/>
        <v>0</v>
      </c>
      <c r="AB110" s="87">
        <f t="shared" si="36"/>
        <v>0</v>
      </c>
      <c r="AC110" s="87">
        <f t="shared" si="36"/>
        <v>0</v>
      </c>
      <c r="AD110" s="87">
        <f t="shared" si="36"/>
        <v>0</v>
      </c>
      <c r="AE110" s="87">
        <f t="shared" si="36"/>
        <v>0</v>
      </c>
      <c r="AF110" s="87">
        <f t="shared" si="36"/>
        <v>0</v>
      </c>
      <c r="AG110" s="87">
        <f t="shared" si="36"/>
        <v>0</v>
      </c>
    </row>
    <row r="111" spans="1:33" ht="30" customHeight="1">
      <c r="A111" s="25"/>
      <c r="B111" s="34">
        <v>85212</v>
      </c>
      <c r="C111" s="30"/>
      <c r="D111" s="31" t="s">
        <v>113</v>
      </c>
      <c r="E111" s="88">
        <f>E112</f>
        <v>1177000</v>
      </c>
      <c r="F111" s="88">
        <f aca="true" t="shared" si="37" ref="F111:AG111">F112</f>
        <v>-223500</v>
      </c>
      <c r="G111" s="88">
        <f t="shared" si="37"/>
        <v>953500</v>
      </c>
      <c r="H111" s="203">
        <f t="shared" si="37"/>
        <v>0</v>
      </c>
      <c r="I111" s="88">
        <f t="shared" si="37"/>
        <v>953500</v>
      </c>
      <c r="J111" s="88">
        <f t="shared" si="37"/>
        <v>0</v>
      </c>
      <c r="K111" s="88">
        <f t="shared" si="37"/>
        <v>953500</v>
      </c>
      <c r="L111" s="209">
        <f t="shared" si="37"/>
        <v>0</v>
      </c>
      <c r="M111" s="88">
        <f t="shared" si="37"/>
        <v>953500</v>
      </c>
      <c r="N111" s="88">
        <f t="shared" si="37"/>
        <v>133200</v>
      </c>
      <c r="O111" s="88">
        <f t="shared" si="37"/>
        <v>1086700</v>
      </c>
      <c r="P111" s="88">
        <f t="shared" si="37"/>
        <v>0</v>
      </c>
      <c r="Q111" s="88">
        <f t="shared" si="37"/>
        <v>0</v>
      </c>
      <c r="R111" s="88">
        <f t="shared" si="37"/>
        <v>0</v>
      </c>
      <c r="S111" s="88">
        <f t="shared" si="37"/>
        <v>0</v>
      </c>
      <c r="T111" s="88">
        <f t="shared" si="37"/>
        <v>0</v>
      </c>
      <c r="U111" s="88">
        <f t="shared" si="37"/>
        <v>0</v>
      </c>
      <c r="V111" s="88">
        <f t="shared" si="37"/>
        <v>0</v>
      </c>
      <c r="W111" s="88">
        <f t="shared" si="37"/>
        <v>0</v>
      </c>
      <c r="X111" s="88">
        <f t="shared" si="37"/>
        <v>0</v>
      </c>
      <c r="Y111" s="88">
        <f t="shared" si="37"/>
        <v>0</v>
      </c>
      <c r="Z111" s="88">
        <f t="shared" si="37"/>
        <v>0</v>
      </c>
      <c r="AA111" s="88">
        <f t="shared" si="37"/>
        <v>0</v>
      </c>
      <c r="AB111" s="88">
        <f t="shared" si="37"/>
        <v>0</v>
      </c>
      <c r="AC111" s="88">
        <f t="shared" si="37"/>
        <v>0</v>
      </c>
      <c r="AD111" s="88">
        <f t="shared" si="37"/>
        <v>0</v>
      </c>
      <c r="AE111" s="88">
        <f t="shared" si="37"/>
        <v>0</v>
      </c>
      <c r="AF111" s="88">
        <f t="shared" si="37"/>
        <v>0</v>
      </c>
      <c r="AG111" s="88">
        <f t="shared" si="37"/>
        <v>0</v>
      </c>
    </row>
    <row r="112" spans="1:15" ht="46.5" customHeight="1">
      <c r="A112" s="29"/>
      <c r="B112" s="48"/>
      <c r="C112" s="30" t="s">
        <v>42</v>
      </c>
      <c r="D112" s="31" t="s">
        <v>43</v>
      </c>
      <c r="E112" s="86">
        <v>1177000</v>
      </c>
      <c r="F112" s="101">
        <v>-223500</v>
      </c>
      <c r="G112" s="101">
        <f>E112+F112</f>
        <v>953500</v>
      </c>
      <c r="H112" s="10"/>
      <c r="I112" s="99">
        <f>G112+H112</f>
        <v>953500</v>
      </c>
      <c r="J112" s="99"/>
      <c r="K112" s="99">
        <f>I112+J112</f>
        <v>953500</v>
      </c>
      <c r="L112" s="10"/>
      <c r="M112" s="99">
        <f>K112+L112</f>
        <v>953500</v>
      </c>
      <c r="N112" s="227">
        <v>133200</v>
      </c>
      <c r="O112" s="99">
        <f>M112+N112</f>
        <v>1086700</v>
      </c>
    </row>
    <row r="113" spans="1:33" ht="48" customHeight="1">
      <c r="A113" s="29"/>
      <c r="B113" s="34">
        <v>85213</v>
      </c>
      <c r="C113" s="30"/>
      <c r="D113" s="31" t="s">
        <v>114</v>
      </c>
      <c r="E113" s="86">
        <f>E114</f>
        <v>7400</v>
      </c>
      <c r="F113" s="86">
        <f aca="true" t="shared" si="38" ref="F113:AG113">F114</f>
        <v>0</v>
      </c>
      <c r="G113" s="86">
        <f t="shared" si="38"/>
        <v>7400</v>
      </c>
      <c r="H113" s="172">
        <f t="shared" si="38"/>
        <v>0</v>
      </c>
      <c r="I113" s="86">
        <f t="shared" si="38"/>
        <v>7400</v>
      </c>
      <c r="J113" s="86">
        <f t="shared" si="38"/>
        <v>0</v>
      </c>
      <c r="K113" s="86">
        <f t="shared" si="38"/>
        <v>7400</v>
      </c>
      <c r="L113" s="208">
        <f t="shared" si="38"/>
        <v>0</v>
      </c>
      <c r="M113" s="86">
        <f t="shared" si="38"/>
        <v>7400</v>
      </c>
      <c r="N113" s="86">
        <f t="shared" si="38"/>
        <v>895</v>
      </c>
      <c r="O113" s="86">
        <f t="shared" si="38"/>
        <v>8295</v>
      </c>
      <c r="P113" s="86">
        <f t="shared" si="38"/>
        <v>0</v>
      </c>
      <c r="Q113" s="86">
        <f t="shared" si="38"/>
        <v>0</v>
      </c>
      <c r="R113" s="86">
        <f t="shared" si="38"/>
        <v>0</v>
      </c>
      <c r="S113" s="86">
        <f t="shared" si="38"/>
        <v>0</v>
      </c>
      <c r="T113" s="86">
        <f t="shared" si="38"/>
        <v>0</v>
      </c>
      <c r="U113" s="86">
        <f t="shared" si="38"/>
        <v>0</v>
      </c>
      <c r="V113" s="86">
        <f t="shared" si="38"/>
        <v>0</v>
      </c>
      <c r="W113" s="86">
        <f t="shared" si="38"/>
        <v>0</v>
      </c>
      <c r="X113" s="86">
        <f t="shared" si="38"/>
        <v>0</v>
      </c>
      <c r="Y113" s="86">
        <f t="shared" si="38"/>
        <v>0</v>
      </c>
      <c r="Z113" s="86">
        <f t="shared" si="38"/>
        <v>0</v>
      </c>
      <c r="AA113" s="86">
        <f t="shared" si="38"/>
        <v>0</v>
      </c>
      <c r="AB113" s="86">
        <f t="shared" si="38"/>
        <v>0</v>
      </c>
      <c r="AC113" s="86">
        <f t="shared" si="38"/>
        <v>0</v>
      </c>
      <c r="AD113" s="86">
        <f t="shared" si="38"/>
        <v>0</v>
      </c>
      <c r="AE113" s="86">
        <f t="shared" si="38"/>
        <v>0</v>
      </c>
      <c r="AF113" s="86">
        <f t="shared" si="38"/>
        <v>0</v>
      </c>
      <c r="AG113" s="86">
        <f t="shared" si="38"/>
        <v>0</v>
      </c>
    </row>
    <row r="114" spans="1:15" ht="48" customHeight="1">
      <c r="A114" s="29"/>
      <c r="B114" s="41"/>
      <c r="C114" s="30" t="s">
        <v>42</v>
      </c>
      <c r="D114" s="31" t="s">
        <v>43</v>
      </c>
      <c r="E114" s="86">
        <v>7400</v>
      </c>
      <c r="F114" s="101"/>
      <c r="G114" s="101">
        <f>E114+F114</f>
        <v>7400</v>
      </c>
      <c r="H114" s="19"/>
      <c r="I114" s="101">
        <f>G114+H114</f>
        <v>7400</v>
      </c>
      <c r="J114" s="101"/>
      <c r="K114" s="101">
        <f>I114+J114</f>
        <v>7400</v>
      </c>
      <c r="L114" s="19"/>
      <c r="M114" s="101">
        <f>K114+L114</f>
        <v>7400</v>
      </c>
      <c r="N114" s="141">
        <v>895</v>
      </c>
      <c r="O114" s="101">
        <f>M114+N114</f>
        <v>8295</v>
      </c>
    </row>
    <row r="115" spans="1:33" ht="30">
      <c r="A115" s="29"/>
      <c r="B115" s="34">
        <v>85214</v>
      </c>
      <c r="C115" s="30"/>
      <c r="D115" s="31" t="s">
        <v>237</v>
      </c>
      <c r="E115" s="86">
        <f>E116+E117</f>
        <v>109400</v>
      </c>
      <c r="F115" s="86">
        <f aca="true" t="shared" si="39" ref="F115:AG115">F116+F117</f>
        <v>0</v>
      </c>
      <c r="G115" s="86">
        <f t="shared" si="39"/>
        <v>109400</v>
      </c>
      <c r="H115" s="172">
        <f t="shared" si="39"/>
        <v>0</v>
      </c>
      <c r="I115" s="86">
        <f t="shared" si="39"/>
        <v>109400</v>
      </c>
      <c r="J115" s="86">
        <f t="shared" si="39"/>
        <v>3599</v>
      </c>
      <c r="K115" s="86">
        <f t="shared" si="39"/>
        <v>112999</v>
      </c>
      <c r="L115" s="208">
        <f t="shared" si="39"/>
        <v>0</v>
      </c>
      <c r="M115" s="86">
        <f>M116+M117</f>
        <v>112999</v>
      </c>
      <c r="N115" s="86">
        <f t="shared" si="39"/>
        <v>-5530</v>
      </c>
      <c r="O115" s="86">
        <f>O116+O117</f>
        <v>107469</v>
      </c>
      <c r="P115" s="86">
        <f t="shared" si="39"/>
        <v>0</v>
      </c>
      <c r="Q115" s="86">
        <f t="shared" si="39"/>
        <v>0</v>
      </c>
      <c r="R115" s="86">
        <f t="shared" si="39"/>
        <v>0</v>
      </c>
      <c r="S115" s="86">
        <f t="shared" si="39"/>
        <v>0</v>
      </c>
      <c r="T115" s="86">
        <f t="shared" si="39"/>
        <v>0</v>
      </c>
      <c r="U115" s="86">
        <f t="shared" si="39"/>
        <v>0</v>
      </c>
      <c r="V115" s="86">
        <f t="shared" si="39"/>
        <v>0</v>
      </c>
      <c r="W115" s="86">
        <f t="shared" si="39"/>
        <v>0</v>
      </c>
      <c r="X115" s="86">
        <f t="shared" si="39"/>
        <v>0</v>
      </c>
      <c r="Y115" s="86">
        <f t="shared" si="39"/>
        <v>0</v>
      </c>
      <c r="Z115" s="86">
        <f t="shared" si="39"/>
        <v>0</v>
      </c>
      <c r="AA115" s="86">
        <f t="shared" si="39"/>
        <v>0</v>
      </c>
      <c r="AB115" s="86">
        <f t="shared" si="39"/>
        <v>0</v>
      </c>
      <c r="AC115" s="86">
        <f t="shared" si="39"/>
        <v>0</v>
      </c>
      <c r="AD115" s="86">
        <f t="shared" si="39"/>
        <v>0</v>
      </c>
      <c r="AE115" s="86">
        <f t="shared" si="39"/>
        <v>0</v>
      </c>
      <c r="AF115" s="86">
        <f t="shared" si="39"/>
        <v>0</v>
      </c>
      <c r="AG115" s="86">
        <f t="shared" si="39"/>
        <v>0</v>
      </c>
    </row>
    <row r="116" spans="1:15" ht="48.75" customHeight="1">
      <c r="A116" s="29"/>
      <c r="B116" s="48"/>
      <c r="C116" s="30" t="s">
        <v>42</v>
      </c>
      <c r="D116" s="31" t="s">
        <v>43</v>
      </c>
      <c r="E116" s="86">
        <v>29800</v>
      </c>
      <c r="F116" s="101"/>
      <c r="G116" s="101">
        <f>E116+F116</f>
        <v>29800</v>
      </c>
      <c r="H116" s="19"/>
      <c r="I116" s="101">
        <f>G116+H116</f>
        <v>29800</v>
      </c>
      <c r="J116" s="101"/>
      <c r="K116" s="115">
        <f>I116+J116</f>
        <v>29800</v>
      </c>
      <c r="L116" s="12"/>
      <c r="M116" s="115">
        <f>K116+L116</f>
        <v>29800</v>
      </c>
      <c r="N116" s="15">
        <v>-5530</v>
      </c>
      <c r="O116" s="115">
        <f>M116+N116</f>
        <v>24270</v>
      </c>
    </row>
    <row r="117" spans="1:15" ht="30.75" customHeight="1">
      <c r="A117" s="29"/>
      <c r="B117" s="34"/>
      <c r="C117" s="30" t="s">
        <v>107</v>
      </c>
      <c r="D117" s="31" t="s">
        <v>108</v>
      </c>
      <c r="E117" s="86">
        <v>79600</v>
      </c>
      <c r="F117" s="101"/>
      <c r="G117" s="101">
        <f>E117+F117</f>
        <v>79600</v>
      </c>
      <c r="H117" s="19"/>
      <c r="I117" s="101">
        <f>G117+H117</f>
        <v>79600</v>
      </c>
      <c r="J117" s="115">
        <v>3599</v>
      </c>
      <c r="K117" s="115">
        <f>I117+J117</f>
        <v>83199</v>
      </c>
      <c r="L117" s="15"/>
      <c r="M117" s="115">
        <f>K117+L117</f>
        <v>83199</v>
      </c>
      <c r="N117" s="15"/>
      <c r="O117" s="115">
        <f>M117+N117</f>
        <v>83199</v>
      </c>
    </row>
    <row r="118" spans="1:33" ht="15">
      <c r="A118" s="29"/>
      <c r="B118" s="29">
        <v>85219</v>
      </c>
      <c r="C118" s="30"/>
      <c r="D118" s="31" t="s">
        <v>115</v>
      </c>
      <c r="E118" s="86">
        <f>SUM(E119:E121)</f>
        <v>47479</v>
      </c>
      <c r="F118" s="86">
        <f aca="true" t="shared" si="40" ref="F118:AG118">SUM(F119:F121)</f>
        <v>0</v>
      </c>
      <c r="G118" s="86">
        <f t="shared" si="40"/>
        <v>47479</v>
      </c>
      <c r="H118" s="172">
        <f t="shared" si="40"/>
        <v>6000</v>
      </c>
      <c r="I118" s="86">
        <f t="shared" si="40"/>
        <v>53479</v>
      </c>
      <c r="J118" s="86">
        <f t="shared" si="40"/>
        <v>2250</v>
      </c>
      <c r="K118" s="86">
        <f t="shared" si="40"/>
        <v>55729</v>
      </c>
      <c r="L118" s="208">
        <f t="shared" si="40"/>
        <v>0</v>
      </c>
      <c r="M118" s="86">
        <f>SUM(M119:M121)</f>
        <v>55729</v>
      </c>
      <c r="N118" s="86">
        <f t="shared" si="40"/>
        <v>3112</v>
      </c>
      <c r="O118" s="86">
        <f>SUM(O119:O121)</f>
        <v>58841</v>
      </c>
      <c r="P118" s="86">
        <f t="shared" si="40"/>
        <v>0</v>
      </c>
      <c r="Q118" s="86">
        <f t="shared" si="40"/>
        <v>0</v>
      </c>
      <c r="R118" s="86">
        <f t="shared" si="40"/>
        <v>0</v>
      </c>
      <c r="S118" s="86">
        <f t="shared" si="40"/>
        <v>0</v>
      </c>
      <c r="T118" s="86">
        <f t="shared" si="40"/>
        <v>0</v>
      </c>
      <c r="U118" s="86">
        <f t="shared" si="40"/>
        <v>0</v>
      </c>
      <c r="V118" s="86">
        <f t="shared" si="40"/>
        <v>0</v>
      </c>
      <c r="W118" s="86">
        <f t="shared" si="40"/>
        <v>0</v>
      </c>
      <c r="X118" s="86">
        <f t="shared" si="40"/>
        <v>0</v>
      </c>
      <c r="Y118" s="86">
        <f t="shared" si="40"/>
        <v>0</v>
      </c>
      <c r="Z118" s="86">
        <f t="shared" si="40"/>
        <v>0</v>
      </c>
      <c r="AA118" s="86">
        <f t="shared" si="40"/>
        <v>0</v>
      </c>
      <c r="AB118" s="86">
        <f t="shared" si="40"/>
        <v>0</v>
      </c>
      <c r="AC118" s="86">
        <f t="shared" si="40"/>
        <v>0</v>
      </c>
      <c r="AD118" s="86">
        <f t="shared" si="40"/>
        <v>0</v>
      </c>
      <c r="AE118" s="86">
        <f t="shared" si="40"/>
        <v>0</v>
      </c>
      <c r="AF118" s="86">
        <f t="shared" si="40"/>
        <v>0</v>
      </c>
      <c r="AG118" s="86">
        <f t="shared" si="40"/>
        <v>0</v>
      </c>
    </row>
    <row r="119" spans="1:15" ht="15">
      <c r="A119" s="29"/>
      <c r="B119" s="29"/>
      <c r="C119" s="30" t="s">
        <v>38</v>
      </c>
      <c r="D119" s="31" t="s">
        <v>39</v>
      </c>
      <c r="E119" s="86">
        <v>951</v>
      </c>
      <c r="F119" s="101"/>
      <c r="G119" s="106">
        <f>E119+F119</f>
        <v>951</v>
      </c>
      <c r="H119" s="15"/>
      <c r="I119" s="115">
        <f>G119+H119</f>
        <v>951</v>
      </c>
      <c r="J119" s="115"/>
      <c r="K119" s="115">
        <f>I119+J119</f>
        <v>951</v>
      </c>
      <c r="L119" s="15"/>
      <c r="M119" s="115">
        <f>K119+L119</f>
        <v>951</v>
      </c>
      <c r="N119" s="15">
        <v>3100</v>
      </c>
      <c r="O119" s="115">
        <f>M119+N119</f>
        <v>4051</v>
      </c>
    </row>
    <row r="120" spans="1:15" ht="15">
      <c r="A120" s="29"/>
      <c r="B120" s="29"/>
      <c r="C120" s="30" t="s">
        <v>23</v>
      </c>
      <c r="D120" s="31" t="s">
        <v>103</v>
      </c>
      <c r="E120" s="86">
        <v>28</v>
      </c>
      <c r="F120" s="101"/>
      <c r="G120" s="106">
        <f>E120+F120</f>
        <v>28</v>
      </c>
      <c r="H120" s="15"/>
      <c r="I120" s="115">
        <f>G120+H120</f>
        <v>28</v>
      </c>
      <c r="J120" s="115"/>
      <c r="K120" s="115">
        <f>I120+J120</f>
        <v>28</v>
      </c>
      <c r="L120" s="15"/>
      <c r="M120" s="115">
        <f>K120+L120</f>
        <v>28</v>
      </c>
      <c r="N120" s="15">
        <v>12</v>
      </c>
      <c r="O120" s="115">
        <f>M120+N120</f>
        <v>40</v>
      </c>
    </row>
    <row r="121" spans="1:15" ht="33" customHeight="1">
      <c r="A121" s="29"/>
      <c r="B121" s="29"/>
      <c r="C121" s="30" t="s">
        <v>107</v>
      </c>
      <c r="D121" s="31" t="s">
        <v>116</v>
      </c>
      <c r="E121" s="86">
        <v>46500</v>
      </c>
      <c r="F121" s="101"/>
      <c r="G121" s="106">
        <f>E121+F121</f>
        <v>46500</v>
      </c>
      <c r="H121" s="141">
        <v>6000</v>
      </c>
      <c r="I121" s="106">
        <f>G121+H121</f>
        <v>52500</v>
      </c>
      <c r="J121" s="106">
        <v>2250</v>
      </c>
      <c r="K121" s="115">
        <f>I121+J121</f>
        <v>54750</v>
      </c>
      <c r="L121" s="141"/>
      <c r="M121" s="115">
        <f>K121+L121</f>
        <v>54750</v>
      </c>
      <c r="N121" s="15"/>
      <c r="O121" s="115">
        <f>M121+N121</f>
        <v>54750</v>
      </c>
    </row>
    <row r="122" spans="1:33" ht="15">
      <c r="A122" s="29"/>
      <c r="B122" s="29">
        <v>85295</v>
      </c>
      <c r="C122" s="30"/>
      <c r="D122" s="31" t="s">
        <v>16</v>
      </c>
      <c r="E122" s="86">
        <f>E123</f>
        <v>8364</v>
      </c>
      <c r="F122" s="86">
        <f aca="true" t="shared" si="41" ref="F122:AG122">F123</f>
        <v>0</v>
      </c>
      <c r="G122" s="86">
        <f t="shared" si="41"/>
        <v>8364</v>
      </c>
      <c r="H122" s="172">
        <f t="shared" si="41"/>
        <v>4888</v>
      </c>
      <c r="I122" s="86">
        <f t="shared" si="41"/>
        <v>13252</v>
      </c>
      <c r="J122" s="86">
        <f t="shared" si="41"/>
        <v>0</v>
      </c>
      <c r="K122" s="86">
        <f t="shared" si="41"/>
        <v>13252</v>
      </c>
      <c r="L122" s="208">
        <f t="shared" si="41"/>
        <v>0</v>
      </c>
      <c r="M122" s="86">
        <f t="shared" si="41"/>
        <v>13252</v>
      </c>
      <c r="N122" s="86">
        <f t="shared" si="41"/>
        <v>9685</v>
      </c>
      <c r="O122" s="86">
        <f t="shared" si="41"/>
        <v>22937</v>
      </c>
      <c r="P122" s="86">
        <f t="shared" si="41"/>
        <v>0</v>
      </c>
      <c r="Q122" s="86">
        <f t="shared" si="41"/>
        <v>0</v>
      </c>
      <c r="R122" s="86">
        <f t="shared" si="41"/>
        <v>0</v>
      </c>
      <c r="S122" s="86">
        <f t="shared" si="41"/>
        <v>0</v>
      </c>
      <c r="T122" s="86">
        <f t="shared" si="41"/>
        <v>0</v>
      </c>
      <c r="U122" s="86">
        <f t="shared" si="41"/>
        <v>0</v>
      </c>
      <c r="V122" s="86">
        <f t="shared" si="41"/>
        <v>0</v>
      </c>
      <c r="W122" s="86">
        <f t="shared" si="41"/>
        <v>0</v>
      </c>
      <c r="X122" s="86">
        <f t="shared" si="41"/>
        <v>0</v>
      </c>
      <c r="Y122" s="86">
        <f t="shared" si="41"/>
        <v>0</v>
      </c>
      <c r="Z122" s="86">
        <f t="shared" si="41"/>
        <v>0</v>
      </c>
      <c r="AA122" s="86">
        <f t="shared" si="41"/>
        <v>0</v>
      </c>
      <c r="AB122" s="86">
        <f t="shared" si="41"/>
        <v>0</v>
      </c>
      <c r="AC122" s="86">
        <f t="shared" si="41"/>
        <v>0</v>
      </c>
      <c r="AD122" s="86">
        <f t="shared" si="41"/>
        <v>0</v>
      </c>
      <c r="AE122" s="86">
        <f t="shared" si="41"/>
        <v>0</v>
      </c>
      <c r="AF122" s="86">
        <f t="shared" si="41"/>
        <v>0</v>
      </c>
      <c r="AG122" s="86">
        <f t="shared" si="41"/>
        <v>0</v>
      </c>
    </row>
    <row r="123" spans="1:15" ht="32.25" customHeight="1">
      <c r="A123" s="29"/>
      <c r="B123" s="41"/>
      <c r="C123" s="30" t="s">
        <v>107</v>
      </c>
      <c r="D123" s="31" t="s">
        <v>116</v>
      </c>
      <c r="E123" s="86">
        <v>8364</v>
      </c>
      <c r="F123" s="101"/>
      <c r="G123" s="107">
        <f>E123+F123</f>
        <v>8364</v>
      </c>
      <c r="H123" s="141">
        <v>4888</v>
      </c>
      <c r="I123" s="106">
        <f>G123+H123</f>
        <v>13252</v>
      </c>
      <c r="J123" s="115"/>
      <c r="K123" s="115">
        <f>I123+J123</f>
        <v>13252</v>
      </c>
      <c r="L123" s="15"/>
      <c r="M123" s="115">
        <f>K123+L123</f>
        <v>13252</v>
      </c>
      <c r="N123" s="15">
        <v>9685</v>
      </c>
      <c r="O123" s="115">
        <f>M123+N123</f>
        <v>22937</v>
      </c>
    </row>
    <row r="124" spans="1:33" ht="14.25">
      <c r="A124" s="25">
        <v>854</v>
      </c>
      <c r="B124" s="25"/>
      <c r="C124" s="26"/>
      <c r="D124" s="27" t="s">
        <v>117</v>
      </c>
      <c r="E124" s="87">
        <f>E125+E127</f>
        <v>160000</v>
      </c>
      <c r="F124" s="87">
        <f aca="true" t="shared" si="42" ref="F124:AG124">F125+F127</f>
        <v>5005</v>
      </c>
      <c r="G124" s="87">
        <f t="shared" si="42"/>
        <v>165005</v>
      </c>
      <c r="H124" s="171">
        <f t="shared" si="42"/>
        <v>13074</v>
      </c>
      <c r="I124" s="87">
        <f t="shared" si="42"/>
        <v>178079</v>
      </c>
      <c r="J124" s="87">
        <f t="shared" si="42"/>
        <v>0</v>
      </c>
      <c r="K124" s="87">
        <f t="shared" si="42"/>
        <v>178079</v>
      </c>
      <c r="L124" s="207">
        <f t="shared" si="42"/>
        <v>0</v>
      </c>
      <c r="M124" s="87">
        <f>M125+M127</f>
        <v>178079</v>
      </c>
      <c r="N124" s="87">
        <f t="shared" si="42"/>
        <v>-2000</v>
      </c>
      <c r="O124" s="87">
        <f>O125+O127</f>
        <v>176079</v>
      </c>
      <c r="P124" s="87">
        <f t="shared" si="42"/>
        <v>0</v>
      </c>
      <c r="Q124" s="87">
        <f t="shared" si="42"/>
        <v>0</v>
      </c>
      <c r="R124" s="87">
        <f t="shared" si="42"/>
        <v>0</v>
      </c>
      <c r="S124" s="87">
        <f t="shared" si="42"/>
        <v>0</v>
      </c>
      <c r="T124" s="87">
        <f t="shared" si="42"/>
        <v>0</v>
      </c>
      <c r="U124" s="87">
        <f t="shared" si="42"/>
        <v>0</v>
      </c>
      <c r="V124" s="87">
        <f t="shared" si="42"/>
        <v>0</v>
      </c>
      <c r="W124" s="87">
        <f t="shared" si="42"/>
        <v>0</v>
      </c>
      <c r="X124" s="87">
        <f t="shared" si="42"/>
        <v>0</v>
      </c>
      <c r="Y124" s="87">
        <f t="shared" si="42"/>
        <v>0</v>
      </c>
      <c r="Z124" s="87">
        <f t="shared" si="42"/>
        <v>0</v>
      </c>
      <c r="AA124" s="87">
        <f t="shared" si="42"/>
        <v>0</v>
      </c>
      <c r="AB124" s="87">
        <f t="shared" si="42"/>
        <v>0</v>
      </c>
      <c r="AC124" s="87">
        <f t="shared" si="42"/>
        <v>0</v>
      </c>
      <c r="AD124" s="87">
        <f t="shared" si="42"/>
        <v>0</v>
      </c>
      <c r="AE124" s="87">
        <f t="shared" si="42"/>
        <v>0</v>
      </c>
      <c r="AF124" s="87">
        <f t="shared" si="42"/>
        <v>0</v>
      </c>
      <c r="AG124" s="87">
        <f t="shared" si="42"/>
        <v>0</v>
      </c>
    </row>
    <row r="125" spans="1:33" ht="15">
      <c r="A125" s="25"/>
      <c r="B125" s="68">
        <v>85415</v>
      </c>
      <c r="C125" s="69"/>
      <c r="D125" s="70" t="s">
        <v>118</v>
      </c>
      <c r="E125" s="88">
        <f>E126</f>
        <v>0</v>
      </c>
      <c r="F125" s="88">
        <f>F126</f>
        <v>5005</v>
      </c>
      <c r="G125" s="88">
        <f aca="true" t="shared" si="43" ref="G125:AG125">G126</f>
        <v>5005</v>
      </c>
      <c r="H125" s="203">
        <f t="shared" si="43"/>
        <v>13074</v>
      </c>
      <c r="I125" s="88">
        <f t="shared" si="43"/>
        <v>18079</v>
      </c>
      <c r="J125" s="88">
        <f t="shared" si="43"/>
        <v>0</v>
      </c>
      <c r="K125" s="88">
        <f t="shared" si="43"/>
        <v>18079</v>
      </c>
      <c r="L125" s="209">
        <f t="shared" si="43"/>
        <v>0</v>
      </c>
      <c r="M125" s="88">
        <f t="shared" si="43"/>
        <v>18079</v>
      </c>
      <c r="N125" s="88">
        <f t="shared" si="43"/>
        <v>0</v>
      </c>
      <c r="O125" s="88">
        <f t="shared" si="43"/>
        <v>18079</v>
      </c>
      <c r="P125" s="88">
        <f t="shared" si="43"/>
        <v>0</v>
      </c>
      <c r="Q125" s="88">
        <f t="shared" si="43"/>
        <v>0</v>
      </c>
      <c r="R125" s="88">
        <f t="shared" si="43"/>
        <v>0</v>
      </c>
      <c r="S125" s="88">
        <f t="shared" si="43"/>
        <v>0</v>
      </c>
      <c r="T125" s="88">
        <f t="shared" si="43"/>
        <v>0</v>
      </c>
      <c r="U125" s="88">
        <f t="shared" si="43"/>
        <v>0</v>
      </c>
      <c r="V125" s="88">
        <f t="shared" si="43"/>
        <v>0</v>
      </c>
      <c r="W125" s="88">
        <f t="shared" si="43"/>
        <v>0</v>
      </c>
      <c r="X125" s="87">
        <f t="shared" si="43"/>
        <v>0</v>
      </c>
      <c r="Y125" s="87">
        <f t="shared" si="43"/>
        <v>0</v>
      </c>
      <c r="Z125" s="87">
        <f t="shared" si="43"/>
        <v>0</v>
      </c>
      <c r="AA125" s="87">
        <f t="shared" si="43"/>
        <v>0</v>
      </c>
      <c r="AB125" s="87">
        <f t="shared" si="43"/>
        <v>0</v>
      </c>
      <c r="AC125" s="87">
        <f t="shared" si="43"/>
        <v>0</v>
      </c>
      <c r="AD125" s="87">
        <f t="shared" si="43"/>
        <v>0</v>
      </c>
      <c r="AE125" s="87">
        <f t="shared" si="43"/>
        <v>0</v>
      </c>
      <c r="AF125" s="87">
        <f t="shared" si="43"/>
        <v>0</v>
      </c>
      <c r="AG125" s="87">
        <f t="shared" si="43"/>
        <v>0</v>
      </c>
    </row>
    <row r="126" spans="1:15" ht="45">
      <c r="A126" s="25"/>
      <c r="B126" s="68"/>
      <c r="C126" s="69" t="s">
        <v>107</v>
      </c>
      <c r="D126" s="31" t="s">
        <v>116</v>
      </c>
      <c r="E126" s="88">
        <v>0</v>
      </c>
      <c r="F126" s="88">
        <v>5005</v>
      </c>
      <c r="G126" s="88">
        <f>E126+F126</f>
        <v>5005</v>
      </c>
      <c r="H126" s="142">
        <v>13074</v>
      </c>
      <c r="I126" s="212">
        <f>G126+H126</f>
        <v>18079</v>
      </c>
      <c r="J126" s="212"/>
      <c r="K126" s="115">
        <f>I126+J126</f>
        <v>18079</v>
      </c>
      <c r="L126" s="15"/>
      <c r="M126" s="115">
        <f>K126+L126</f>
        <v>18079</v>
      </c>
      <c r="N126" s="15"/>
      <c r="O126" s="115">
        <f>M126+N126</f>
        <v>18079</v>
      </c>
    </row>
    <row r="127" spans="1:33" ht="15">
      <c r="A127" s="29"/>
      <c r="B127" s="29">
        <v>85495</v>
      </c>
      <c r="C127" s="30"/>
      <c r="D127" s="31" t="s">
        <v>16</v>
      </c>
      <c r="E127" s="88">
        <f>SUM(E128:E129)</f>
        <v>160000</v>
      </c>
      <c r="F127" s="88">
        <f aca="true" t="shared" si="44" ref="F127:AG127">SUM(F128:F129)</f>
        <v>0</v>
      </c>
      <c r="G127" s="88">
        <f t="shared" si="44"/>
        <v>160000</v>
      </c>
      <c r="H127" s="203">
        <f t="shared" si="44"/>
        <v>0</v>
      </c>
      <c r="I127" s="88">
        <f t="shared" si="44"/>
        <v>160000</v>
      </c>
      <c r="J127" s="88">
        <f t="shared" si="44"/>
        <v>0</v>
      </c>
      <c r="K127" s="88">
        <f t="shared" si="44"/>
        <v>160000</v>
      </c>
      <c r="L127" s="209">
        <f t="shared" si="44"/>
        <v>0</v>
      </c>
      <c r="M127" s="88">
        <f>SUM(M128:M129)</f>
        <v>160000</v>
      </c>
      <c r="N127" s="88">
        <f t="shared" si="44"/>
        <v>-2000</v>
      </c>
      <c r="O127" s="88">
        <f>SUM(O128:O129)</f>
        <v>158000</v>
      </c>
      <c r="P127" s="88">
        <f t="shared" si="44"/>
        <v>0</v>
      </c>
      <c r="Q127" s="88">
        <f t="shared" si="44"/>
        <v>0</v>
      </c>
      <c r="R127" s="88">
        <f t="shared" si="44"/>
        <v>0</v>
      </c>
      <c r="S127" s="88">
        <f t="shared" si="44"/>
        <v>0</v>
      </c>
      <c r="T127" s="88">
        <f t="shared" si="44"/>
        <v>0</v>
      </c>
      <c r="U127" s="88">
        <f t="shared" si="44"/>
        <v>0</v>
      </c>
      <c r="V127" s="88">
        <f t="shared" si="44"/>
        <v>0</v>
      </c>
      <c r="W127" s="88">
        <f t="shared" si="44"/>
        <v>0</v>
      </c>
      <c r="X127" s="88">
        <f t="shared" si="44"/>
        <v>0</v>
      </c>
      <c r="Y127" s="88">
        <f t="shared" si="44"/>
        <v>0</v>
      </c>
      <c r="Z127" s="88">
        <f t="shared" si="44"/>
        <v>0</v>
      </c>
      <c r="AA127" s="88">
        <f t="shared" si="44"/>
        <v>0</v>
      </c>
      <c r="AB127" s="88">
        <f t="shared" si="44"/>
        <v>0</v>
      </c>
      <c r="AC127" s="88">
        <f t="shared" si="44"/>
        <v>0</v>
      </c>
      <c r="AD127" s="88">
        <f t="shared" si="44"/>
        <v>0</v>
      </c>
      <c r="AE127" s="88">
        <f t="shared" si="44"/>
        <v>0</v>
      </c>
      <c r="AF127" s="88">
        <f t="shared" si="44"/>
        <v>0</v>
      </c>
      <c r="AG127" s="88">
        <f t="shared" si="44"/>
        <v>0</v>
      </c>
    </row>
    <row r="128" spans="1:15" ht="15">
      <c r="A128" s="29"/>
      <c r="B128" s="29"/>
      <c r="C128" s="30" t="s">
        <v>47</v>
      </c>
      <c r="D128" s="31" t="s">
        <v>48</v>
      </c>
      <c r="E128" s="86">
        <v>158000</v>
      </c>
      <c r="F128" s="103"/>
      <c r="G128" s="103">
        <f>E128+F128</f>
        <v>158000</v>
      </c>
      <c r="H128" s="18"/>
      <c r="I128" s="213">
        <f>G128+H128</f>
        <v>158000</v>
      </c>
      <c r="J128" s="213"/>
      <c r="K128" s="115">
        <f>I128+J128</f>
        <v>158000</v>
      </c>
      <c r="L128" s="15"/>
      <c r="M128" s="115">
        <f>K128+L128</f>
        <v>158000</v>
      </c>
      <c r="N128" s="15"/>
      <c r="O128" s="115">
        <f>M128+N128</f>
        <v>158000</v>
      </c>
    </row>
    <row r="129" spans="1:15" ht="15">
      <c r="A129" s="29"/>
      <c r="B129" s="29"/>
      <c r="C129" s="30" t="s">
        <v>23</v>
      </c>
      <c r="D129" s="31" t="s">
        <v>22</v>
      </c>
      <c r="E129" s="86">
        <v>2000</v>
      </c>
      <c r="F129" s="103"/>
      <c r="G129" s="103">
        <f>E129+F129</f>
        <v>2000</v>
      </c>
      <c r="H129" s="15"/>
      <c r="I129" s="115">
        <f>G129+H129</f>
        <v>2000</v>
      </c>
      <c r="J129" s="115"/>
      <c r="K129" s="115">
        <f>I129+J129</f>
        <v>2000</v>
      </c>
      <c r="L129" s="15"/>
      <c r="M129" s="115">
        <f>K129+L129</f>
        <v>2000</v>
      </c>
      <c r="N129" s="15">
        <v>-2000</v>
      </c>
      <c r="O129" s="115">
        <f>M129+N129</f>
        <v>0</v>
      </c>
    </row>
    <row r="130" spans="1:33" ht="15.75" customHeight="1">
      <c r="A130" s="33">
        <v>900</v>
      </c>
      <c r="B130" s="25"/>
      <c r="C130" s="26"/>
      <c r="D130" s="27" t="s">
        <v>119</v>
      </c>
      <c r="E130" s="89">
        <f>E133+E135</f>
        <v>18150</v>
      </c>
      <c r="F130" s="89">
        <f>F133+F135+F131</f>
        <v>50565</v>
      </c>
      <c r="G130" s="89">
        <f aca="true" t="shared" si="45" ref="G130:AG130">G133+G135+G131</f>
        <v>68715</v>
      </c>
      <c r="H130" s="204">
        <f t="shared" si="45"/>
        <v>0</v>
      </c>
      <c r="I130" s="89">
        <f t="shared" si="45"/>
        <v>68715</v>
      </c>
      <c r="J130" s="89">
        <f t="shared" si="45"/>
        <v>15000</v>
      </c>
      <c r="K130" s="89">
        <f t="shared" si="45"/>
        <v>83715</v>
      </c>
      <c r="L130" s="112">
        <f t="shared" si="45"/>
        <v>0</v>
      </c>
      <c r="M130" s="89">
        <f>M133+M135+M131</f>
        <v>83715</v>
      </c>
      <c r="N130" s="89">
        <f t="shared" si="45"/>
        <v>0</v>
      </c>
      <c r="O130" s="89">
        <f>O133+O135+O131</f>
        <v>83715</v>
      </c>
      <c r="P130" s="89">
        <f t="shared" si="45"/>
        <v>0</v>
      </c>
      <c r="Q130" s="89">
        <f t="shared" si="45"/>
        <v>0</v>
      </c>
      <c r="R130" s="89">
        <f t="shared" si="45"/>
        <v>0</v>
      </c>
      <c r="S130" s="89">
        <f t="shared" si="45"/>
        <v>0</v>
      </c>
      <c r="T130" s="89">
        <f t="shared" si="45"/>
        <v>0</v>
      </c>
      <c r="U130" s="89">
        <f t="shared" si="45"/>
        <v>0</v>
      </c>
      <c r="V130" s="89">
        <f t="shared" si="45"/>
        <v>0</v>
      </c>
      <c r="W130" s="89">
        <f t="shared" si="45"/>
        <v>0</v>
      </c>
      <c r="X130" s="89">
        <f t="shared" si="45"/>
        <v>0</v>
      </c>
      <c r="Y130" s="89">
        <f t="shared" si="45"/>
        <v>0</v>
      </c>
      <c r="Z130" s="89">
        <f t="shared" si="45"/>
        <v>0</v>
      </c>
      <c r="AA130" s="89">
        <f t="shared" si="45"/>
        <v>0</v>
      </c>
      <c r="AB130" s="89">
        <f t="shared" si="45"/>
        <v>0</v>
      </c>
      <c r="AC130" s="89">
        <f t="shared" si="45"/>
        <v>0</v>
      </c>
      <c r="AD130" s="89">
        <f t="shared" si="45"/>
        <v>0</v>
      </c>
      <c r="AE130" s="89">
        <f t="shared" si="45"/>
        <v>0</v>
      </c>
      <c r="AF130" s="89">
        <f t="shared" si="45"/>
        <v>0</v>
      </c>
      <c r="AG130" s="89">
        <f t="shared" si="45"/>
        <v>0</v>
      </c>
    </row>
    <row r="131" spans="1:33" ht="15.75" customHeight="1">
      <c r="A131" s="33"/>
      <c r="B131" s="82">
        <v>90017</v>
      </c>
      <c r="C131" s="82"/>
      <c r="D131" s="75" t="s">
        <v>206</v>
      </c>
      <c r="E131" s="89"/>
      <c r="F131" s="85">
        <f>F132</f>
        <v>50565</v>
      </c>
      <c r="G131" s="85">
        <f>G132</f>
        <v>50565</v>
      </c>
      <c r="H131" s="205">
        <f aca="true" t="shared" si="46" ref="H131:W131">H132</f>
        <v>0</v>
      </c>
      <c r="I131" s="85">
        <f t="shared" si="46"/>
        <v>50565</v>
      </c>
      <c r="J131" s="85">
        <f t="shared" si="46"/>
        <v>0</v>
      </c>
      <c r="K131" s="85">
        <f t="shared" si="46"/>
        <v>50565</v>
      </c>
      <c r="L131" s="113">
        <f t="shared" si="46"/>
        <v>0</v>
      </c>
      <c r="M131" s="85">
        <f t="shared" si="46"/>
        <v>50565</v>
      </c>
      <c r="N131" s="85">
        <f t="shared" si="46"/>
        <v>0</v>
      </c>
      <c r="O131" s="85">
        <f t="shared" si="46"/>
        <v>50565</v>
      </c>
      <c r="P131" s="85">
        <f t="shared" si="46"/>
        <v>0</v>
      </c>
      <c r="Q131" s="85">
        <f t="shared" si="46"/>
        <v>0</v>
      </c>
      <c r="R131" s="85">
        <f t="shared" si="46"/>
        <v>0</v>
      </c>
      <c r="S131" s="85">
        <f t="shared" si="46"/>
        <v>0</v>
      </c>
      <c r="T131" s="85">
        <f t="shared" si="46"/>
        <v>0</v>
      </c>
      <c r="U131" s="85">
        <f t="shared" si="46"/>
        <v>0</v>
      </c>
      <c r="V131" s="85">
        <f t="shared" si="46"/>
        <v>0</v>
      </c>
      <c r="W131" s="85">
        <f t="shared" si="46"/>
        <v>0</v>
      </c>
      <c r="X131" s="89"/>
      <c r="Y131" s="89"/>
      <c r="Z131" s="89"/>
      <c r="AA131" s="89"/>
      <c r="AB131" s="89"/>
      <c r="AC131" s="89"/>
      <c r="AD131" s="89"/>
      <c r="AE131" s="89"/>
      <c r="AF131" s="89"/>
      <c r="AG131" s="89"/>
    </row>
    <row r="132" spans="1:33" ht="31.5" customHeight="1">
      <c r="A132" s="33"/>
      <c r="B132" s="25"/>
      <c r="C132" s="69" t="s">
        <v>262</v>
      </c>
      <c r="D132" s="70" t="s">
        <v>263</v>
      </c>
      <c r="E132" s="89"/>
      <c r="F132" s="126">
        <v>50565</v>
      </c>
      <c r="G132" s="85">
        <f>E132+F132</f>
        <v>50565</v>
      </c>
      <c r="H132" s="204"/>
      <c r="I132" s="85">
        <f>G132+H132</f>
        <v>50565</v>
      </c>
      <c r="J132" s="89"/>
      <c r="K132" s="89">
        <f>I132+J132</f>
        <v>50565</v>
      </c>
      <c r="L132" s="112"/>
      <c r="M132" s="89">
        <f>K132+L132</f>
        <v>50565</v>
      </c>
      <c r="N132" s="89"/>
      <c r="O132" s="89">
        <f>M132+N132</f>
        <v>50565</v>
      </c>
      <c r="P132" s="89"/>
      <c r="Q132" s="89"/>
      <c r="R132" s="89"/>
      <c r="S132" s="89"/>
      <c r="T132" s="89"/>
      <c r="U132" s="89"/>
      <c r="V132" s="89"/>
      <c r="W132" s="89"/>
      <c r="X132" s="89"/>
      <c r="Y132" s="89"/>
      <c r="Z132" s="89"/>
      <c r="AA132" s="89"/>
      <c r="AB132" s="89"/>
      <c r="AC132" s="89"/>
      <c r="AD132" s="89"/>
      <c r="AE132" s="89"/>
      <c r="AF132" s="89"/>
      <c r="AG132" s="89"/>
    </row>
    <row r="133" spans="1:33" ht="30">
      <c r="A133" s="29"/>
      <c r="B133" s="34">
        <v>90020</v>
      </c>
      <c r="C133" s="30"/>
      <c r="D133" s="31" t="s">
        <v>120</v>
      </c>
      <c r="E133" s="88">
        <f>E134</f>
        <v>2000</v>
      </c>
      <c r="F133" s="88">
        <f aca="true" t="shared" si="47" ref="F133:AG133">F134</f>
        <v>0</v>
      </c>
      <c r="G133" s="88">
        <f t="shared" si="47"/>
        <v>2000</v>
      </c>
      <c r="H133" s="203">
        <f t="shared" si="47"/>
        <v>0</v>
      </c>
      <c r="I133" s="88">
        <f t="shared" si="47"/>
        <v>2000</v>
      </c>
      <c r="J133" s="88">
        <f t="shared" si="47"/>
        <v>0</v>
      </c>
      <c r="K133" s="88">
        <f t="shared" si="47"/>
        <v>2000</v>
      </c>
      <c r="L133" s="209">
        <f t="shared" si="47"/>
        <v>0</v>
      </c>
      <c r="M133" s="88">
        <f t="shared" si="47"/>
        <v>2000</v>
      </c>
      <c r="N133" s="88">
        <f t="shared" si="47"/>
        <v>0</v>
      </c>
      <c r="O133" s="88">
        <f t="shared" si="47"/>
        <v>2000</v>
      </c>
      <c r="P133" s="88">
        <f t="shared" si="47"/>
        <v>0</v>
      </c>
      <c r="Q133" s="88">
        <f t="shared" si="47"/>
        <v>0</v>
      </c>
      <c r="R133" s="88">
        <f t="shared" si="47"/>
        <v>0</v>
      </c>
      <c r="S133" s="88">
        <f t="shared" si="47"/>
        <v>0</v>
      </c>
      <c r="T133" s="88">
        <f t="shared" si="47"/>
        <v>0</v>
      </c>
      <c r="U133" s="88">
        <f t="shared" si="47"/>
        <v>0</v>
      </c>
      <c r="V133" s="88">
        <f t="shared" si="47"/>
        <v>0</v>
      </c>
      <c r="W133" s="88">
        <f t="shared" si="47"/>
        <v>0</v>
      </c>
      <c r="X133" s="88">
        <f t="shared" si="47"/>
        <v>0</v>
      </c>
      <c r="Y133" s="88">
        <f t="shared" si="47"/>
        <v>0</v>
      </c>
      <c r="Z133" s="88">
        <f t="shared" si="47"/>
        <v>0</v>
      </c>
      <c r="AA133" s="88">
        <f t="shared" si="47"/>
        <v>0</v>
      </c>
      <c r="AB133" s="88">
        <f t="shared" si="47"/>
        <v>0</v>
      </c>
      <c r="AC133" s="88">
        <f t="shared" si="47"/>
        <v>0</v>
      </c>
      <c r="AD133" s="88">
        <f t="shared" si="47"/>
        <v>0</v>
      </c>
      <c r="AE133" s="88">
        <f t="shared" si="47"/>
        <v>0</v>
      </c>
      <c r="AF133" s="88">
        <f t="shared" si="47"/>
        <v>0</v>
      </c>
      <c r="AG133" s="88">
        <f t="shared" si="47"/>
        <v>0</v>
      </c>
    </row>
    <row r="134" spans="1:15" ht="15">
      <c r="A134" s="29"/>
      <c r="B134" s="29"/>
      <c r="C134" s="30" t="s">
        <v>121</v>
      </c>
      <c r="D134" s="31" t="s">
        <v>122</v>
      </c>
      <c r="E134" s="86">
        <v>2000</v>
      </c>
      <c r="F134" s="101"/>
      <c r="G134" s="101">
        <f>E134+F134</f>
        <v>2000</v>
      </c>
      <c r="H134" s="10"/>
      <c r="I134" s="99">
        <f>G134+H134</f>
        <v>2000</v>
      </c>
      <c r="J134" s="99"/>
      <c r="K134" s="115">
        <f>I134+J134</f>
        <v>2000</v>
      </c>
      <c r="L134" s="15"/>
      <c r="M134" s="115">
        <f>K134+L134</f>
        <v>2000</v>
      </c>
      <c r="N134" s="15"/>
      <c r="O134" s="115">
        <f>M134+N134</f>
        <v>2000</v>
      </c>
    </row>
    <row r="135" spans="1:33" ht="15">
      <c r="A135" s="29"/>
      <c r="B135" s="29">
        <v>90095</v>
      </c>
      <c r="C135" s="30"/>
      <c r="D135" s="31" t="s">
        <v>16</v>
      </c>
      <c r="E135" s="86">
        <f>SUM(E136:E138)</f>
        <v>16150</v>
      </c>
      <c r="F135" s="86">
        <f aca="true" t="shared" si="48" ref="F135:AG135">SUM(F136:F138)</f>
        <v>0</v>
      </c>
      <c r="G135" s="86">
        <f t="shared" si="48"/>
        <v>16150</v>
      </c>
      <c r="H135" s="172">
        <f t="shared" si="48"/>
        <v>0</v>
      </c>
      <c r="I135" s="86">
        <f t="shared" si="48"/>
        <v>16150</v>
      </c>
      <c r="J135" s="86">
        <f t="shared" si="48"/>
        <v>15000</v>
      </c>
      <c r="K135" s="86">
        <f t="shared" si="48"/>
        <v>31150</v>
      </c>
      <c r="L135" s="208">
        <f t="shared" si="48"/>
        <v>0</v>
      </c>
      <c r="M135" s="86">
        <f>SUM(M136:M138)</f>
        <v>31150</v>
      </c>
      <c r="N135" s="86">
        <f t="shared" si="48"/>
        <v>0</v>
      </c>
      <c r="O135" s="86">
        <f>SUM(O136:O138)</f>
        <v>31150</v>
      </c>
      <c r="P135" s="86">
        <f t="shared" si="48"/>
        <v>0</v>
      </c>
      <c r="Q135" s="86">
        <f t="shared" si="48"/>
        <v>0</v>
      </c>
      <c r="R135" s="86">
        <f t="shared" si="48"/>
        <v>0</v>
      </c>
      <c r="S135" s="86">
        <f t="shared" si="48"/>
        <v>0</v>
      </c>
      <c r="T135" s="86">
        <f t="shared" si="48"/>
        <v>0</v>
      </c>
      <c r="U135" s="86">
        <f t="shared" si="48"/>
        <v>0</v>
      </c>
      <c r="V135" s="86">
        <f t="shared" si="48"/>
        <v>0</v>
      </c>
      <c r="W135" s="86">
        <f t="shared" si="48"/>
        <v>0</v>
      </c>
      <c r="X135" s="86">
        <f t="shared" si="48"/>
        <v>0</v>
      </c>
      <c r="Y135" s="86">
        <f t="shared" si="48"/>
        <v>0</v>
      </c>
      <c r="Z135" s="86">
        <f t="shared" si="48"/>
        <v>0</v>
      </c>
      <c r="AA135" s="86">
        <f t="shared" si="48"/>
        <v>0</v>
      </c>
      <c r="AB135" s="86">
        <f t="shared" si="48"/>
        <v>0</v>
      </c>
      <c r="AC135" s="86">
        <f t="shared" si="48"/>
        <v>0</v>
      </c>
      <c r="AD135" s="86">
        <f t="shared" si="48"/>
        <v>0</v>
      </c>
      <c r="AE135" s="86">
        <f t="shared" si="48"/>
        <v>0</v>
      </c>
      <c r="AF135" s="86">
        <f t="shared" si="48"/>
        <v>0</v>
      </c>
      <c r="AG135" s="86">
        <f t="shared" si="48"/>
        <v>0</v>
      </c>
    </row>
    <row r="136" spans="1:15" ht="15">
      <c r="A136" s="29"/>
      <c r="B136" s="29"/>
      <c r="C136" s="30" t="s">
        <v>21</v>
      </c>
      <c r="D136" s="31" t="s">
        <v>22</v>
      </c>
      <c r="E136" s="86">
        <v>16000</v>
      </c>
      <c r="F136" s="101"/>
      <c r="G136" s="101">
        <f>E136+F136</f>
        <v>16000</v>
      </c>
      <c r="H136" s="10"/>
      <c r="I136" s="99">
        <f>G136+H136</f>
        <v>16000</v>
      </c>
      <c r="J136" s="99">
        <v>15000</v>
      </c>
      <c r="K136" s="99">
        <f>I136+J136</f>
        <v>31000</v>
      </c>
      <c r="L136" s="10"/>
      <c r="M136" s="99">
        <f>K136+L136</f>
        <v>31000</v>
      </c>
      <c r="N136" s="15"/>
      <c r="O136" s="99">
        <f>M136+N136</f>
        <v>31000</v>
      </c>
    </row>
    <row r="137" spans="1:15" ht="15">
      <c r="A137" s="29"/>
      <c r="B137" s="29"/>
      <c r="C137" s="30" t="s">
        <v>38</v>
      </c>
      <c r="D137" s="31" t="s">
        <v>39</v>
      </c>
      <c r="E137" s="86">
        <v>150</v>
      </c>
      <c r="F137" s="101"/>
      <c r="G137" s="101">
        <f>E137+F137</f>
        <v>150</v>
      </c>
      <c r="H137" s="15"/>
      <c r="I137" s="99">
        <f>G137+H137</f>
        <v>150</v>
      </c>
      <c r="J137" s="115"/>
      <c r="K137" s="99">
        <f>I137+J137</f>
        <v>150</v>
      </c>
      <c r="L137" s="15"/>
      <c r="M137" s="99">
        <f>K137+L137</f>
        <v>150</v>
      </c>
      <c r="N137" s="15"/>
      <c r="O137" s="99">
        <f>M137+N137</f>
        <v>150</v>
      </c>
    </row>
    <row r="138" spans="1:15" ht="45" hidden="1">
      <c r="A138" s="29"/>
      <c r="B138" s="29"/>
      <c r="C138" s="30" t="s">
        <v>123</v>
      </c>
      <c r="D138" s="31" t="s">
        <v>124</v>
      </c>
      <c r="E138" s="86"/>
      <c r="F138" s="101"/>
      <c r="G138" s="104"/>
      <c r="H138" s="15"/>
      <c r="I138" s="24"/>
      <c r="J138" s="115"/>
      <c r="K138" s="24"/>
      <c r="L138" s="15"/>
      <c r="M138" s="24"/>
      <c r="N138" s="15"/>
      <c r="O138" s="24"/>
    </row>
    <row r="139" spans="1:33" ht="14.25">
      <c r="A139" s="25">
        <v>926</v>
      </c>
      <c r="B139" s="25"/>
      <c r="C139" s="26"/>
      <c r="D139" s="27" t="s">
        <v>125</v>
      </c>
      <c r="E139" s="87">
        <f>E140</f>
        <v>500000</v>
      </c>
      <c r="F139" s="87">
        <f aca="true" t="shared" si="49" ref="F139:AG140">F140</f>
        <v>0</v>
      </c>
      <c r="G139" s="87">
        <f t="shared" si="49"/>
        <v>500000</v>
      </c>
      <c r="H139" s="171">
        <f t="shared" si="49"/>
        <v>0</v>
      </c>
      <c r="I139" s="87">
        <f t="shared" si="49"/>
        <v>500000</v>
      </c>
      <c r="J139" s="87">
        <f t="shared" si="49"/>
        <v>0</v>
      </c>
      <c r="K139" s="87">
        <f t="shared" si="49"/>
        <v>500000</v>
      </c>
      <c r="L139" s="207">
        <f t="shared" si="49"/>
        <v>0</v>
      </c>
      <c r="M139" s="87">
        <f t="shared" si="49"/>
        <v>500000</v>
      </c>
      <c r="N139" s="87">
        <f t="shared" si="49"/>
        <v>0</v>
      </c>
      <c r="O139" s="87">
        <f t="shared" si="49"/>
        <v>500000</v>
      </c>
      <c r="P139" s="87">
        <f t="shared" si="49"/>
        <v>0</v>
      </c>
      <c r="Q139" s="87">
        <f t="shared" si="49"/>
        <v>0</v>
      </c>
      <c r="R139" s="87">
        <f t="shared" si="49"/>
        <v>0</v>
      </c>
      <c r="S139" s="87">
        <f t="shared" si="49"/>
        <v>0</v>
      </c>
      <c r="T139" s="87">
        <f t="shared" si="49"/>
        <v>0</v>
      </c>
      <c r="U139" s="87">
        <f t="shared" si="49"/>
        <v>0</v>
      </c>
      <c r="V139" s="87">
        <f t="shared" si="49"/>
        <v>0</v>
      </c>
      <c r="W139" s="87">
        <f t="shared" si="49"/>
        <v>0</v>
      </c>
      <c r="X139" s="87">
        <f t="shared" si="49"/>
        <v>0</v>
      </c>
      <c r="Y139" s="87">
        <f t="shared" si="49"/>
        <v>0</v>
      </c>
      <c r="Z139" s="87">
        <f t="shared" si="49"/>
        <v>0</v>
      </c>
      <c r="AA139" s="87">
        <f t="shared" si="49"/>
        <v>0</v>
      </c>
      <c r="AB139" s="87">
        <f t="shared" si="49"/>
        <v>0</v>
      </c>
      <c r="AC139" s="87">
        <f t="shared" si="49"/>
        <v>0</v>
      </c>
      <c r="AD139" s="87">
        <f t="shared" si="49"/>
        <v>0</v>
      </c>
      <c r="AE139" s="87">
        <f t="shared" si="49"/>
        <v>0</v>
      </c>
      <c r="AF139" s="87">
        <f t="shared" si="49"/>
        <v>0</v>
      </c>
      <c r="AG139" s="87">
        <f t="shared" si="49"/>
        <v>0</v>
      </c>
    </row>
    <row r="140" spans="1:33" ht="15">
      <c r="A140" s="29"/>
      <c r="B140" s="29">
        <v>92601</v>
      </c>
      <c r="C140" s="30"/>
      <c r="D140" s="31" t="s">
        <v>126</v>
      </c>
      <c r="E140" s="86">
        <f>E141</f>
        <v>500000</v>
      </c>
      <c r="F140" s="86">
        <f t="shared" si="49"/>
        <v>0</v>
      </c>
      <c r="G140" s="86">
        <f t="shared" si="49"/>
        <v>500000</v>
      </c>
      <c r="H140" s="172">
        <f t="shared" si="49"/>
        <v>0</v>
      </c>
      <c r="I140" s="86">
        <f t="shared" si="49"/>
        <v>500000</v>
      </c>
      <c r="J140" s="86">
        <f t="shared" si="49"/>
        <v>0</v>
      </c>
      <c r="K140" s="86">
        <f t="shared" si="49"/>
        <v>500000</v>
      </c>
      <c r="L140" s="208">
        <f t="shared" si="49"/>
        <v>0</v>
      </c>
      <c r="M140" s="86">
        <f t="shared" si="49"/>
        <v>500000</v>
      </c>
      <c r="N140" s="86">
        <f t="shared" si="49"/>
        <v>0</v>
      </c>
      <c r="O140" s="86">
        <f t="shared" si="49"/>
        <v>500000</v>
      </c>
      <c r="P140" s="86">
        <f t="shared" si="49"/>
        <v>0</v>
      </c>
      <c r="Q140" s="86">
        <f t="shared" si="49"/>
        <v>0</v>
      </c>
      <c r="R140" s="86">
        <f t="shared" si="49"/>
        <v>0</v>
      </c>
      <c r="S140" s="86">
        <f t="shared" si="49"/>
        <v>0</v>
      </c>
      <c r="T140" s="86">
        <f t="shared" si="49"/>
        <v>0</v>
      </c>
      <c r="U140" s="86">
        <f t="shared" si="49"/>
        <v>0</v>
      </c>
      <c r="V140" s="86">
        <f t="shared" si="49"/>
        <v>0</v>
      </c>
      <c r="W140" s="86">
        <f t="shared" si="49"/>
        <v>0</v>
      </c>
      <c r="X140" s="86">
        <f t="shared" si="49"/>
        <v>0</v>
      </c>
      <c r="Y140" s="86">
        <f t="shared" si="49"/>
        <v>0</v>
      </c>
      <c r="Z140" s="86">
        <f t="shared" si="49"/>
        <v>0</v>
      </c>
      <c r="AA140" s="86">
        <f t="shared" si="49"/>
        <v>0</v>
      </c>
      <c r="AB140" s="86">
        <f t="shared" si="49"/>
        <v>0</v>
      </c>
      <c r="AC140" s="86">
        <f t="shared" si="49"/>
        <v>0</v>
      </c>
      <c r="AD140" s="86">
        <f t="shared" si="49"/>
        <v>0</v>
      </c>
      <c r="AE140" s="86">
        <f t="shared" si="49"/>
        <v>0</v>
      </c>
      <c r="AF140" s="86">
        <f t="shared" si="49"/>
        <v>0</v>
      </c>
      <c r="AG140" s="86">
        <f t="shared" si="49"/>
        <v>0</v>
      </c>
    </row>
    <row r="141" spans="1:15" ht="57.75" customHeight="1">
      <c r="A141" s="29"/>
      <c r="B141" s="29"/>
      <c r="C141" s="30">
        <v>6290</v>
      </c>
      <c r="D141" s="31" t="s">
        <v>127</v>
      </c>
      <c r="E141" s="86">
        <v>500000</v>
      </c>
      <c r="F141" s="101"/>
      <c r="G141" s="101">
        <f>E141+F141</f>
        <v>500000</v>
      </c>
      <c r="H141" s="10"/>
      <c r="I141" s="99">
        <f>G141+H141</f>
        <v>500000</v>
      </c>
      <c r="J141" s="99"/>
      <c r="K141" s="115">
        <f>I141+J141</f>
        <v>500000</v>
      </c>
      <c r="L141" s="12"/>
      <c r="M141" s="115">
        <f>K141+L141</f>
        <v>500000</v>
      </c>
      <c r="N141" s="15"/>
      <c r="O141" s="115">
        <f>M141+N141</f>
        <v>500000</v>
      </c>
    </row>
    <row r="142" spans="1:33" ht="14.25">
      <c r="A142" s="7"/>
      <c r="B142" s="7"/>
      <c r="C142" s="8"/>
      <c r="D142" s="27" t="s">
        <v>128</v>
      </c>
      <c r="E142" s="93">
        <f aca="true" t="shared" si="50" ref="E142:AG142">SUM(E10+E14+E17+E23+E31+E39+E46+E51+E85+E96+E110+E124+E130+E139)</f>
        <v>13652096</v>
      </c>
      <c r="F142" s="93">
        <f t="shared" si="50"/>
        <v>-1235024</v>
      </c>
      <c r="G142" s="93">
        <f t="shared" si="50"/>
        <v>12417072</v>
      </c>
      <c r="H142" s="206">
        <f t="shared" si="50"/>
        <v>28962</v>
      </c>
      <c r="I142" s="93">
        <f t="shared" si="50"/>
        <v>12446034</v>
      </c>
      <c r="J142" s="93">
        <f t="shared" si="50"/>
        <v>36181</v>
      </c>
      <c r="K142" s="93">
        <f t="shared" si="50"/>
        <v>12482215</v>
      </c>
      <c r="L142" s="210">
        <f t="shared" si="50"/>
        <v>0</v>
      </c>
      <c r="M142" s="93">
        <f>SUM(M10+M14+M17+M23+M31+M39+M46+M51+M85+M96+M110+M124+M130+M139)</f>
        <v>12482215</v>
      </c>
      <c r="N142" s="93">
        <f t="shared" si="50"/>
        <v>413827</v>
      </c>
      <c r="O142" s="93">
        <f>SUM(O10+O14+O17+O23+O31+O39+O46+O51+O85+O96+O110+O124+O130+O139)</f>
        <v>12896042</v>
      </c>
      <c r="P142" s="93">
        <f t="shared" si="50"/>
        <v>0</v>
      </c>
      <c r="Q142" s="93">
        <f t="shared" si="50"/>
        <v>0</v>
      </c>
      <c r="R142" s="93">
        <f t="shared" si="50"/>
        <v>0</v>
      </c>
      <c r="S142" s="93">
        <f t="shared" si="50"/>
        <v>0</v>
      </c>
      <c r="T142" s="93">
        <f t="shared" si="50"/>
        <v>0</v>
      </c>
      <c r="U142" s="93">
        <f t="shared" si="50"/>
        <v>0</v>
      </c>
      <c r="V142" s="93">
        <f t="shared" si="50"/>
        <v>0</v>
      </c>
      <c r="W142" s="93">
        <f t="shared" si="50"/>
        <v>0</v>
      </c>
      <c r="X142" s="93">
        <f t="shared" si="50"/>
        <v>0</v>
      </c>
      <c r="Y142" s="93">
        <f t="shared" si="50"/>
        <v>0</v>
      </c>
      <c r="Z142" s="93">
        <f t="shared" si="50"/>
        <v>0</v>
      </c>
      <c r="AA142" s="93">
        <f t="shared" si="50"/>
        <v>0</v>
      </c>
      <c r="AB142" s="93">
        <f t="shared" si="50"/>
        <v>0</v>
      </c>
      <c r="AC142" s="93">
        <f t="shared" si="50"/>
        <v>0</v>
      </c>
      <c r="AD142" s="93">
        <f t="shared" si="50"/>
        <v>0</v>
      </c>
      <c r="AE142" s="93">
        <f t="shared" si="50"/>
        <v>0</v>
      </c>
      <c r="AF142" s="93">
        <f t="shared" si="50"/>
        <v>0</v>
      </c>
      <c r="AG142" s="93">
        <f t="shared" si="50"/>
        <v>0</v>
      </c>
    </row>
    <row r="143" spans="5:15" ht="12.75"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</row>
    <row r="144" spans="5:15" ht="12.75" customHeight="1"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</row>
    <row r="145" spans="4:34" ht="14.25">
      <c r="D145" s="267" t="s">
        <v>245</v>
      </c>
      <c r="E145" s="268"/>
      <c r="F145" s="268"/>
      <c r="G145" s="268"/>
      <c r="H145" s="268"/>
      <c r="I145" s="268"/>
      <c r="J145" s="268"/>
      <c r="K145" s="268"/>
      <c r="L145" s="268"/>
      <c r="M145" s="268"/>
      <c r="N145" s="268"/>
      <c r="O145" s="268"/>
      <c r="P145" s="268"/>
      <c r="Q145" s="268"/>
      <c r="R145" s="268"/>
      <c r="S145" s="268"/>
      <c r="T145" s="268"/>
      <c r="U145" s="268"/>
      <c r="V145" s="268"/>
      <c r="W145" s="268"/>
      <c r="X145" s="268"/>
      <c r="Y145" s="268"/>
      <c r="Z145" s="268"/>
      <c r="AA145" s="268"/>
      <c r="AB145" s="268"/>
      <c r="AC145" s="268"/>
      <c r="AD145" s="268"/>
      <c r="AE145" s="268"/>
      <c r="AF145" s="268"/>
      <c r="AG145" s="268"/>
      <c r="AH145" s="268"/>
    </row>
    <row r="146" spans="5:15" ht="14.25">
      <c r="E146" s="52"/>
      <c r="F146" s="12"/>
      <c r="G146" s="12"/>
      <c r="H146" s="12"/>
      <c r="I146" s="12"/>
      <c r="J146" s="12"/>
      <c r="K146" s="12"/>
      <c r="L146" s="12"/>
      <c r="M146" s="12"/>
      <c r="N146" s="12"/>
      <c r="O146" s="12"/>
    </row>
    <row r="147" spans="5:15" ht="11.25" customHeight="1">
      <c r="E147" s="52"/>
      <c r="F147" s="12"/>
      <c r="G147" s="12"/>
      <c r="H147" s="12"/>
      <c r="I147" s="12"/>
      <c r="J147" s="12"/>
      <c r="K147" s="12"/>
      <c r="L147" s="12"/>
      <c r="M147" s="12"/>
      <c r="N147" s="12"/>
      <c r="O147" s="12"/>
    </row>
    <row r="148" spans="4:15" ht="14.25">
      <c r="D148" s="267" t="s">
        <v>246</v>
      </c>
      <c r="E148" s="268"/>
      <c r="F148" s="268"/>
      <c r="G148" s="268"/>
      <c r="H148" s="268"/>
      <c r="I148" s="268"/>
      <c r="J148" s="268"/>
      <c r="K148" s="268"/>
      <c r="L148" s="268"/>
      <c r="M148" s="268"/>
      <c r="N148" s="12"/>
      <c r="O148" s="12"/>
    </row>
    <row r="149" spans="5:15" ht="12.75"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</row>
    <row r="150" spans="5:15" ht="12.75"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</row>
    <row r="151" spans="5:15" ht="12.75"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</row>
    <row r="152" spans="5:15" ht="12.75"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</row>
    <row r="153" spans="5:15" ht="12.75"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</row>
    <row r="154" spans="5:15" ht="12.75"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</row>
    <row r="155" spans="5:15" ht="12.75"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</row>
    <row r="156" spans="5:15" ht="12.75"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</row>
    <row r="157" spans="5:15" ht="12.75"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</row>
    <row r="158" spans="5:15" ht="12.75"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</row>
    <row r="159" spans="5:15" ht="12.75"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</row>
    <row r="160" spans="5:15" ht="12.75"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</row>
    <row r="161" spans="5:15" ht="12.75"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</row>
    <row r="162" spans="5:15" ht="12.75"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</row>
    <row r="163" spans="5:15" ht="12.75"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</row>
    <row r="164" spans="5:15" ht="12.75"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</row>
    <row r="165" spans="5:15" ht="12.75"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</row>
    <row r="166" spans="5:15" ht="12.75"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</row>
    <row r="167" spans="5:15" ht="12.75"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</row>
    <row r="168" spans="5:15" ht="12.75"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</row>
    <row r="169" spans="5:15" ht="12.75"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</row>
    <row r="170" spans="5:15" ht="12.75"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</row>
    <row r="171" spans="5:15" ht="12.75"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</row>
    <row r="172" spans="5:15" ht="12.75"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</row>
    <row r="173" spans="5:15" ht="12.75"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</row>
    <row r="174" spans="5:15" ht="12.75"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</row>
    <row r="175" spans="5:15" ht="12.75"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</row>
    <row r="176" spans="5:15" ht="12.75"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</row>
    <row r="177" spans="5:15" ht="12.75"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</row>
    <row r="178" spans="5:15" ht="12.75"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</row>
    <row r="179" spans="5:15" ht="12.75"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</row>
    <row r="180" spans="5:15" ht="12.75"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</row>
    <row r="181" spans="5:15" ht="12.75"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</row>
    <row r="182" spans="5:15" ht="12.75"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</row>
    <row r="183" spans="5:15" ht="12.75"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</row>
    <row r="184" spans="5:15" ht="12.75"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</row>
    <row r="185" spans="5:15" ht="12.75"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</row>
    <row r="186" spans="5:15" ht="12.75"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</row>
    <row r="187" spans="5:15" ht="12.75"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</row>
    <row r="188" spans="5:15" ht="12.75"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</row>
    <row r="189" spans="5:15" ht="12.75"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</row>
    <row r="190" spans="5:15" ht="12.75"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</row>
    <row r="191" spans="5:15" ht="12.75"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</row>
    <row r="192" spans="5:15" ht="12.75"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</row>
    <row r="193" spans="5:15" ht="12.75"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</row>
    <row r="194" spans="5:15" ht="12.75"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</row>
    <row r="195" spans="5:15" ht="12.75"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</row>
    <row r="196" spans="5:15" ht="12.75"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</row>
    <row r="197" spans="5:15" ht="12.75"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</row>
    <row r="198" spans="5:15" ht="12.75"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</row>
    <row r="199" spans="5:15" ht="12.75"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</row>
    <row r="200" spans="5:15" ht="12.75"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</row>
    <row r="201" spans="5:15" ht="12.75"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</row>
    <row r="202" spans="5:15" ht="12.75"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</row>
    <row r="203" spans="5:15" ht="12.75"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</row>
    <row r="204" spans="5:15" ht="12.75"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</row>
    <row r="205" spans="5:15" ht="12.75"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</row>
    <row r="206" spans="5:15" ht="12.75"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</row>
    <row r="207" spans="5:15" ht="12.75"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</row>
    <row r="208" spans="5:15" ht="12.75"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</row>
    <row r="209" spans="5:15" ht="12.75"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</row>
    <row r="210" spans="5:15" ht="12.75"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</row>
    <row r="211" spans="5:15" ht="12.75"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</row>
    <row r="212" spans="5:15" ht="12.75"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</row>
    <row r="213" spans="5:15" ht="12.75"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</row>
    <row r="214" spans="5:15" ht="12.75"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</row>
    <row r="215" spans="5:15" ht="12.75"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</row>
    <row r="216" spans="5:15" ht="12.75"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</row>
    <row r="217" spans="5:15" ht="12.75"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</row>
    <row r="218" spans="5:15" ht="12.75"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</row>
    <row r="219" spans="5:15" ht="12.75"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</row>
    <row r="220" spans="5:15" ht="12.75"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</row>
    <row r="221" spans="5:15" ht="12.75"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</row>
    <row r="222" spans="5:15" ht="12.75"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</row>
    <row r="223" spans="5:15" ht="12.75"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</row>
    <row r="224" spans="5:15" ht="12.75"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</row>
    <row r="225" spans="5:15" ht="12.75"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</row>
    <row r="226" spans="5:15" ht="12.75"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</row>
    <row r="227" spans="5:15" ht="12.75"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</row>
    <row r="228" spans="5:15" ht="12.75"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</row>
    <row r="229" spans="5:15" ht="12.75"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</row>
    <row r="230" spans="5:15" ht="12.75"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</row>
    <row r="231" spans="5:15" ht="12.75"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</row>
    <row r="232" spans="5:15" ht="12.75"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</row>
    <row r="233" spans="5:15" ht="12.75"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</row>
    <row r="234" spans="5:15" ht="12.75"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</row>
    <row r="235" spans="5:15" ht="12.75"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</row>
    <row r="236" spans="5:15" ht="12.75"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</row>
    <row r="237" spans="5:15" ht="12.75"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</row>
    <row r="238" spans="5:15" ht="12.75"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</row>
    <row r="239" spans="5:15" ht="12.75"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</row>
    <row r="240" spans="5:15" ht="12.75"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</row>
    <row r="241" spans="5:15" ht="12.75"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</row>
    <row r="242" spans="5:15" ht="12.75"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</row>
    <row r="243" spans="5:15" ht="12.75"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</row>
    <row r="244" spans="5:15" ht="12.75"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</row>
    <row r="245" spans="5:15" ht="12.75"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</row>
    <row r="246" spans="5:15" ht="12.75"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</row>
    <row r="247" spans="5:15" ht="12.75"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</row>
    <row r="248" spans="5:15" ht="12.75"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</row>
    <row r="249" spans="5:15" ht="12.75"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</row>
    <row r="250" spans="5:15" ht="12.75"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</row>
    <row r="251" spans="5:15" ht="12.75"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</row>
    <row r="252" spans="5:15" ht="12.75"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</row>
    <row r="253" spans="5:15" ht="12.75"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</row>
    <row r="254" spans="5:15" ht="12.75"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</row>
    <row r="255" spans="5:15" ht="12.75"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</row>
    <row r="256" spans="5:15" ht="12.75"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</row>
    <row r="257" spans="5:15" ht="12.75"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</row>
    <row r="258" spans="5:15" ht="12.75"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</row>
    <row r="259" spans="5:15" ht="12.75"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</row>
    <row r="260" spans="5:15" ht="12.75"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</row>
    <row r="261" spans="5:15" ht="12.75"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</row>
    <row r="262" spans="5:15" ht="12.75"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</row>
    <row r="263" spans="5:15" ht="12.75"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</row>
    <row r="264" spans="5:15" ht="12.75"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</row>
    <row r="265" spans="5:15" ht="12.75"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</row>
    <row r="266" spans="5:15" ht="12.75"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</row>
    <row r="267" spans="5:15" ht="12.75"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</row>
    <row r="268" spans="5:15" ht="12.75"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</row>
    <row r="269" spans="5:15" ht="12.75"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</row>
    <row r="270" spans="5:15" ht="12.75"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</row>
    <row r="271" spans="5:15" ht="12.75"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</row>
    <row r="272" spans="5:15" ht="12.75"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</row>
    <row r="273" spans="5:15" ht="12.75"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</row>
    <row r="274" spans="5:15" ht="12.75"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</row>
    <row r="275" spans="5:15" ht="12.75"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</row>
    <row r="276" spans="5:15" ht="12.75"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</row>
    <row r="277" spans="5:15" ht="12.75"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</row>
    <row r="278" spans="5:15" ht="12.75"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</row>
    <row r="279" spans="5:15" ht="12.75"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</row>
    <row r="280" spans="5:15" ht="12.75"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</row>
    <row r="281" spans="5:15" ht="12.75"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</row>
    <row r="282" spans="5:15" ht="12.75"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</row>
    <row r="283" spans="5:15" ht="12.75"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</row>
    <row r="284" spans="5:15" ht="12.75"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</row>
    <row r="285" spans="5:15" ht="12.75"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</row>
    <row r="286" spans="5:15" ht="12.75"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</row>
    <row r="287" spans="5:15" ht="12.75"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</row>
    <row r="288" spans="5:15" ht="12.75"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</row>
    <row r="289" spans="5:15" ht="12.75"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</row>
    <row r="290" spans="5:15" ht="12.75"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</row>
    <row r="291" spans="5:15" ht="12.75"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</row>
    <row r="292" spans="5:15" ht="12.75"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</row>
    <row r="293" spans="5:15" ht="12.75"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</row>
    <row r="294" spans="5:15" ht="12.75"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</row>
    <row r="295" spans="5:15" ht="12.75"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</row>
    <row r="296" spans="5:15" ht="12.75"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</row>
    <row r="297" spans="5:15" ht="12.75"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</row>
    <row r="298" spans="5:15" ht="12.75"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</row>
    <row r="299" spans="5:15" ht="12.75"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</row>
    <row r="300" spans="5:15" ht="12.75"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</row>
    <row r="301" spans="5:15" ht="12.75"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</row>
    <row r="302" spans="5:15" ht="12.75"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</row>
    <row r="303" spans="5:15" ht="12.75"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</row>
    <row r="304" spans="5:15" ht="12.75"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</row>
    <row r="305" spans="5:15" ht="12.75"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</row>
    <row r="306" spans="5:15" ht="12.75"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</row>
    <row r="307" spans="5:15" ht="12.75"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</row>
    <row r="308" spans="5:15" ht="12.75"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</row>
    <row r="309" spans="5:15" ht="12.75"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</row>
    <row r="310" spans="5:15" ht="12.75"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</row>
    <row r="311" spans="5:15" ht="12.75"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</row>
    <row r="312" spans="5:15" ht="12.75"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</row>
    <row r="313" spans="5:15" ht="12.75"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</row>
    <row r="314" spans="5:15" ht="12.75"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</row>
    <row r="315" spans="5:15" ht="12.75"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</row>
    <row r="316" spans="5:15" ht="12.75"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</row>
    <row r="317" spans="5:15" ht="12.75"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</row>
    <row r="318" spans="5:15" ht="12.75"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</row>
    <row r="319" spans="5:15" ht="12.75"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</row>
    <row r="320" spans="5:15" ht="12.75"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</row>
  </sheetData>
  <mergeCells count="6">
    <mergeCell ref="D145:AH145"/>
    <mergeCell ref="D148:M148"/>
    <mergeCell ref="D1:I1"/>
    <mergeCell ref="D2:H2"/>
    <mergeCell ref="D3:H3"/>
    <mergeCell ref="D4:H4"/>
  </mergeCells>
  <printOptions/>
  <pageMargins left="0.7874015748031497" right="0.27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340"/>
  <sheetViews>
    <sheetView workbookViewId="0" topLeftCell="A120">
      <selection activeCell="N132" sqref="N132"/>
    </sheetView>
  </sheetViews>
  <sheetFormatPr defaultColWidth="9.140625" defaultRowHeight="12.75"/>
  <cols>
    <col min="1" max="1" width="5.28125" style="74" customWidth="1"/>
    <col min="2" max="2" width="5.7109375" style="74" customWidth="1"/>
    <col min="3" max="3" width="5.421875" style="73" customWidth="1"/>
    <col min="4" max="4" width="45.140625" style="73" customWidth="1"/>
    <col min="5" max="5" width="10.57421875" style="0" hidden="1" customWidth="1"/>
    <col min="6" max="6" width="10.7109375" style="0" hidden="1" customWidth="1"/>
    <col min="7" max="7" width="11.140625" style="0" hidden="1" customWidth="1"/>
    <col min="8" max="8" width="9.140625" style="0" hidden="1" customWidth="1"/>
    <col min="9" max="9" width="10.57421875" style="0" hidden="1" customWidth="1"/>
    <col min="11" max="11" width="10.7109375" style="0" customWidth="1"/>
    <col min="13" max="13" width="10.7109375" style="0" customWidth="1"/>
    <col min="14" max="14" width="11.28125" style="0" customWidth="1"/>
    <col min="15" max="15" width="10.7109375" style="0" customWidth="1"/>
  </cols>
  <sheetData>
    <row r="1" spans="4:9" ht="15.75">
      <c r="D1" s="269" t="s">
        <v>249</v>
      </c>
      <c r="E1" s="270"/>
      <c r="F1" s="268"/>
      <c r="G1" s="268"/>
      <c r="H1" s="268"/>
      <c r="I1" s="268"/>
    </row>
    <row r="2" spans="4:8" ht="15.75">
      <c r="D2" s="269" t="s">
        <v>254</v>
      </c>
      <c r="E2" s="270"/>
      <c r="F2" s="268"/>
      <c r="G2" s="268"/>
      <c r="H2" s="268"/>
    </row>
    <row r="3" spans="4:8" ht="15.75">
      <c r="D3" s="269" t="s">
        <v>241</v>
      </c>
      <c r="E3" s="270"/>
      <c r="F3" s="268"/>
      <c r="G3" s="268"/>
      <c r="H3" s="268"/>
    </row>
    <row r="4" spans="4:8" ht="15.75">
      <c r="D4" s="269" t="s">
        <v>242</v>
      </c>
      <c r="E4" s="270"/>
      <c r="F4" s="268"/>
      <c r="G4" s="268"/>
      <c r="H4" s="268"/>
    </row>
    <row r="7" spans="3:5" ht="15.75">
      <c r="C7" s="74"/>
      <c r="D7" s="83" t="s">
        <v>247</v>
      </c>
      <c r="E7" s="21"/>
    </row>
    <row r="8" spans="3:5" ht="12.75">
      <c r="C8" s="74"/>
      <c r="D8" s="74"/>
      <c r="E8" s="21"/>
    </row>
    <row r="9" spans="1:27" ht="43.5">
      <c r="A9" s="77" t="s">
        <v>1</v>
      </c>
      <c r="B9" s="78" t="s">
        <v>217</v>
      </c>
      <c r="C9" s="78" t="s">
        <v>219</v>
      </c>
      <c r="D9" s="84" t="s">
        <v>4</v>
      </c>
      <c r="E9" s="72" t="s">
        <v>248</v>
      </c>
      <c r="F9" s="121" t="s">
        <v>285</v>
      </c>
      <c r="G9" s="121" t="s">
        <v>257</v>
      </c>
      <c r="H9" s="124"/>
      <c r="I9" s="124"/>
      <c r="J9" s="124"/>
      <c r="K9" s="124"/>
      <c r="L9" s="124" t="s">
        <v>322</v>
      </c>
      <c r="M9" s="124"/>
      <c r="N9" s="124" t="s">
        <v>323</v>
      </c>
      <c r="O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41"/>
    </row>
    <row r="10" spans="1:31" ht="14.25">
      <c r="A10" s="79" t="s">
        <v>5</v>
      </c>
      <c r="B10" s="79"/>
      <c r="C10" s="80"/>
      <c r="D10" s="76" t="s">
        <v>6</v>
      </c>
      <c r="E10" s="63">
        <f>E11+E18</f>
        <v>2021980</v>
      </c>
      <c r="F10" s="63">
        <f aca="true" t="shared" si="0" ref="F10:AE10">F11+F18</f>
        <v>0</v>
      </c>
      <c r="G10" s="63">
        <f t="shared" si="0"/>
        <v>2021980</v>
      </c>
      <c r="H10" s="63">
        <f t="shared" si="0"/>
        <v>6000</v>
      </c>
      <c r="I10" s="63">
        <f t="shared" si="0"/>
        <v>2027980</v>
      </c>
      <c r="J10" s="63">
        <f t="shared" si="0"/>
        <v>3500</v>
      </c>
      <c r="K10" s="63">
        <f t="shared" si="0"/>
        <v>2031480</v>
      </c>
      <c r="L10" s="63">
        <f t="shared" si="0"/>
        <v>0</v>
      </c>
      <c r="M10" s="63">
        <f>M11+M18</f>
        <v>2031480</v>
      </c>
      <c r="N10" s="63">
        <f t="shared" si="0"/>
        <v>-2000000</v>
      </c>
      <c r="O10" s="63">
        <f>O11+O18</f>
        <v>31480</v>
      </c>
      <c r="P10" s="63">
        <f t="shared" si="0"/>
        <v>0</v>
      </c>
      <c r="Q10" s="63">
        <f t="shared" si="0"/>
        <v>0</v>
      </c>
      <c r="R10" s="63">
        <f t="shared" si="0"/>
        <v>0</v>
      </c>
      <c r="S10" s="63">
        <f t="shared" si="0"/>
        <v>0</v>
      </c>
      <c r="T10" s="63">
        <f t="shared" si="0"/>
        <v>0</v>
      </c>
      <c r="U10" s="63">
        <f t="shared" si="0"/>
        <v>0</v>
      </c>
      <c r="V10" s="63">
        <f t="shared" si="0"/>
        <v>0</v>
      </c>
      <c r="W10" s="63">
        <f t="shared" si="0"/>
        <v>0</v>
      </c>
      <c r="X10" s="63">
        <f t="shared" si="0"/>
        <v>0</v>
      </c>
      <c r="Y10" s="63">
        <f t="shared" si="0"/>
        <v>0</v>
      </c>
      <c r="Z10" s="63">
        <f t="shared" si="0"/>
        <v>0</v>
      </c>
      <c r="AA10" s="63">
        <f t="shared" si="0"/>
        <v>0</v>
      </c>
      <c r="AB10" s="63">
        <f t="shared" si="0"/>
        <v>0</v>
      </c>
      <c r="AC10" s="63">
        <f t="shared" si="0"/>
        <v>0</v>
      </c>
      <c r="AD10" s="63">
        <f t="shared" si="0"/>
        <v>0</v>
      </c>
      <c r="AE10" s="63">
        <f t="shared" si="0"/>
        <v>0</v>
      </c>
    </row>
    <row r="11" spans="1:31" ht="15">
      <c r="A11" s="81"/>
      <c r="B11" s="81" t="s">
        <v>7</v>
      </c>
      <c r="C11" s="82"/>
      <c r="D11" s="75" t="s">
        <v>129</v>
      </c>
      <c r="E11" s="85">
        <f>SUM(E12:E17)</f>
        <v>2010980</v>
      </c>
      <c r="F11" s="85">
        <f aca="true" t="shared" si="1" ref="F11:AE11">SUM(F12:F17)</f>
        <v>0</v>
      </c>
      <c r="G11" s="85">
        <f t="shared" si="1"/>
        <v>2010980</v>
      </c>
      <c r="H11" s="85">
        <f t="shared" si="1"/>
        <v>6000</v>
      </c>
      <c r="I11" s="85">
        <f t="shared" si="1"/>
        <v>2016980</v>
      </c>
      <c r="J11" s="85">
        <f t="shared" si="1"/>
        <v>3500</v>
      </c>
      <c r="K11" s="85">
        <f t="shared" si="1"/>
        <v>2020480</v>
      </c>
      <c r="L11" s="85">
        <f t="shared" si="1"/>
        <v>0</v>
      </c>
      <c r="M11" s="85">
        <f>SUM(M12:M17)</f>
        <v>2020480</v>
      </c>
      <c r="N11" s="85">
        <f t="shared" si="1"/>
        <v>-2000000</v>
      </c>
      <c r="O11" s="85">
        <f>SUM(O12:O17)</f>
        <v>20480</v>
      </c>
      <c r="P11" s="85">
        <f t="shared" si="1"/>
        <v>0</v>
      </c>
      <c r="Q11" s="85">
        <f t="shared" si="1"/>
        <v>0</v>
      </c>
      <c r="R11" s="85">
        <f t="shared" si="1"/>
        <v>0</v>
      </c>
      <c r="S11" s="85">
        <f t="shared" si="1"/>
        <v>0</v>
      </c>
      <c r="T11" s="85">
        <f t="shared" si="1"/>
        <v>0</v>
      </c>
      <c r="U11" s="85">
        <f t="shared" si="1"/>
        <v>0</v>
      </c>
      <c r="V11" s="85">
        <f t="shared" si="1"/>
        <v>0</v>
      </c>
      <c r="W11" s="85">
        <f t="shared" si="1"/>
        <v>0</v>
      </c>
      <c r="X11" s="85">
        <f t="shared" si="1"/>
        <v>0</v>
      </c>
      <c r="Y11" s="85">
        <f t="shared" si="1"/>
        <v>0</v>
      </c>
      <c r="Z11" s="85">
        <f t="shared" si="1"/>
        <v>0</v>
      </c>
      <c r="AA11" s="85">
        <f t="shared" si="1"/>
        <v>0</v>
      </c>
      <c r="AB11" s="85">
        <f t="shared" si="1"/>
        <v>0</v>
      </c>
      <c r="AC11" s="85">
        <f t="shared" si="1"/>
        <v>0</v>
      </c>
      <c r="AD11" s="85">
        <f t="shared" si="1"/>
        <v>0</v>
      </c>
      <c r="AE11" s="85">
        <f t="shared" si="1"/>
        <v>0</v>
      </c>
    </row>
    <row r="12" spans="1:28" ht="15">
      <c r="A12" s="81"/>
      <c r="B12" s="81"/>
      <c r="C12" s="82">
        <v>6050</v>
      </c>
      <c r="D12" s="75" t="s">
        <v>130</v>
      </c>
      <c r="E12" s="85">
        <v>10980</v>
      </c>
      <c r="F12" s="51"/>
      <c r="G12" s="51">
        <f aca="true" t="shared" si="2" ref="G12:G17">E12+F12</f>
        <v>10980</v>
      </c>
      <c r="H12" s="123">
        <v>6000</v>
      </c>
      <c r="I12" s="123">
        <f aca="true" t="shared" si="3" ref="I12:I17">G12+H12</f>
        <v>16980</v>
      </c>
      <c r="J12" s="123">
        <v>3500</v>
      </c>
      <c r="K12" s="123">
        <f aca="true" t="shared" si="4" ref="K12:O17">I12+J12</f>
        <v>20480</v>
      </c>
      <c r="L12" s="123"/>
      <c r="M12" s="123">
        <f t="shared" si="4"/>
        <v>20480</v>
      </c>
      <c r="N12" s="123"/>
      <c r="O12" s="123">
        <f t="shared" si="4"/>
        <v>20480</v>
      </c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2"/>
      <c r="AB12" s="9"/>
    </row>
    <row r="13" spans="1:28" ht="60" hidden="1">
      <c r="A13" s="81"/>
      <c r="B13" s="81"/>
      <c r="C13" s="82">
        <v>6052</v>
      </c>
      <c r="D13" s="75" t="s">
        <v>131</v>
      </c>
      <c r="E13" s="85">
        <v>0</v>
      </c>
      <c r="F13" s="51"/>
      <c r="G13" s="51">
        <f t="shared" si="2"/>
        <v>0</v>
      </c>
      <c r="H13" s="123"/>
      <c r="I13" s="123">
        <f t="shared" si="3"/>
        <v>0</v>
      </c>
      <c r="J13" s="123"/>
      <c r="K13" s="123">
        <f t="shared" si="4"/>
        <v>0</v>
      </c>
      <c r="L13" s="123"/>
      <c r="M13" s="123">
        <f t="shared" si="4"/>
        <v>0</v>
      </c>
      <c r="N13" s="123"/>
      <c r="O13" s="123">
        <f t="shared" si="4"/>
        <v>0</v>
      </c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2"/>
      <c r="AB13" s="9"/>
    </row>
    <row r="14" spans="1:28" ht="45.75" customHeight="1" hidden="1">
      <c r="A14" s="81"/>
      <c r="B14" s="81"/>
      <c r="C14" s="82">
        <v>6051</v>
      </c>
      <c r="D14" s="75" t="s">
        <v>132</v>
      </c>
      <c r="E14" s="85">
        <v>0</v>
      </c>
      <c r="F14" s="51"/>
      <c r="G14" s="51">
        <f t="shared" si="2"/>
        <v>0</v>
      </c>
      <c r="H14" s="123"/>
      <c r="I14" s="123">
        <f t="shared" si="3"/>
        <v>0</v>
      </c>
      <c r="J14" s="123"/>
      <c r="K14" s="123">
        <f t="shared" si="4"/>
        <v>0</v>
      </c>
      <c r="L14" s="123"/>
      <c r="M14" s="123">
        <f t="shared" si="4"/>
        <v>0</v>
      </c>
      <c r="N14" s="123"/>
      <c r="O14" s="123">
        <f t="shared" si="4"/>
        <v>0</v>
      </c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2"/>
      <c r="AB14" s="9"/>
    </row>
    <row r="15" spans="1:28" ht="60" hidden="1">
      <c r="A15" s="81"/>
      <c r="B15" s="81"/>
      <c r="C15" s="82">
        <v>6052</v>
      </c>
      <c r="D15" s="75" t="s">
        <v>131</v>
      </c>
      <c r="E15" s="85">
        <v>0</v>
      </c>
      <c r="F15" s="51"/>
      <c r="G15" s="51">
        <f t="shared" si="2"/>
        <v>0</v>
      </c>
      <c r="H15" s="123"/>
      <c r="I15" s="123">
        <f t="shared" si="3"/>
        <v>0</v>
      </c>
      <c r="J15" s="123"/>
      <c r="K15" s="123">
        <f t="shared" si="4"/>
        <v>0</v>
      </c>
      <c r="L15" s="123"/>
      <c r="M15" s="123">
        <f t="shared" si="4"/>
        <v>0</v>
      </c>
      <c r="N15" s="123"/>
      <c r="O15" s="123">
        <f t="shared" si="4"/>
        <v>0</v>
      </c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2"/>
      <c r="AB15" s="9"/>
    </row>
    <row r="16" spans="1:28" ht="73.5" customHeight="1">
      <c r="A16" s="81"/>
      <c r="B16" s="81"/>
      <c r="C16" s="82">
        <v>6058</v>
      </c>
      <c r="D16" s="75" t="s">
        <v>142</v>
      </c>
      <c r="E16" s="58">
        <v>1500000</v>
      </c>
      <c r="F16" s="58"/>
      <c r="G16" s="58">
        <f t="shared" si="2"/>
        <v>1500000</v>
      </c>
      <c r="H16" s="123"/>
      <c r="I16" s="123">
        <f t="shared" si="3"/>
        <v>1500000</v>
      </c>
      <c r="J16" s="123"/>
      <c r="K16" s="123">
        <f t="shared" si="4"/>
        <v>1500000</v>
      </c>
      <c r="L16" s="123"/>
      <c r="M16" s="123">
        <f t="shared" si="4"/>
        <v>1500000</v>
      </c>
      <c r="N16" s="123">
        <v>-1500000</v>
      </c>
      <c r="O16" s="123">
        <f t="shared" si="4"/>
        <v>0</v>
      </c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2"/>
      <c r="AB16" s="9"/>
    </row>
    <row r="17" spans="1:28" ht="77.25" customHeight="1">
      <c r="A17" s="81"/>
      <c r="B17" s="81"/>
      <c r="C17" s="82">
        <v>6059</v>
      </c>
      <c r="D17" s="75" t="s">
        <v>259</v>
      </c>
      <c r="E17" s="58">
        <v>500000</v>
      </c>
      <c r="F17" s="58"/>
      <c r="G17" s="58">
        <f t="shared" si="2"/>
        <v>500000</v>
      </c>
      <c r="H17" s="123"/>
      <c r="I17" s="123">
        <f t="shared" si="3"/>
        <v>500000</v>
      </c>
      <c r="J17" s="123"/>
      <c r="K17" s="123">
        <f t="shared" si="4"/>
        <v>500000</v>
      </c>
      <c r="L17" s="123"/>
      <c r="M17" s="123">
        <f t="shared" si="4"/>
        <v>500000</v>
      </c>
      <c r="N17" s="123">
        <v>-500000</v>
      </c>
      <c r="O17" s="123">
        <f t="shared" si="4"/>
        <v>0</v>
      </c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2"/>
      <c r="AB17" s="9"/>
    </row>
    <row r="18" spans="1:31" ht="15">
      <c r="A18" s="81"/>
      <c r="B18" s="81" t="s">
        <v>218</v>
      </c>
      <c r="C18" s="82"/>
      <c r="D18" s="75" t="s">
        <v>133</v>
      </c>
      <c r="E18" s="58">
        <f>E19</f>
        <v>11000</v>
      </c>
      <c r="F18" s="58">
        <f aca="true" t="shared" si="5" ref="F18:AE18">F19</f>
        <v>0</v>
      </c>
      <c r="G18" s="58">
        <f t="shared" si="5"/>
        <v>11000</v>
      </c>
      <c r="H18" s="85">
        <f t="shared" si="5"/>
        <v>0</v>
      </c>
      <c r="I18" s="85">
        <f t="shared" si="5"/>
        <v>11000</v>
      </c>
      <c r="J18" s="85">
        <f t="shared" si="5"/>
        <v>0</v>
      </c>
      <c r="K18" s="85">
        <f t="shared" si="5"/>
        <v>11000</v>
      </c>
      <c r="L18" s="85">
        <f t="shared" si="5"/>
        <v>0</v>
      </c>
      <c r="M18" s="85">
        <f t="shared" si="5"/>
        <v>11000</v>
      </c>
      <c r="N18" s="85">
        <f t="shared" si="5"/>
        <v>0</v>
      </c>
      <c r="O18" s="85">
        <f t="shared" si="5"/>
        <v>11000</v>
      </c>
      <c r="P18" s="85">
        <f t="shared" si="5"/>
        <v>0</v>
      </c>
      <c r="Q18" s="85">
        <f t="shared" si="5"/>
        <v>0</v>
      </c>
      <c r="R18" s="85">
        <f t="shared" si="5"/>
        <v>0</v>
      </c>
      <c r="S18" s="85">
        <f t="shared" si="5"/>
        <v>0</v>
      </c>
      <c r="T18" s="85">
        <f t="shared" si="5"/>
        <v>0</v>
      </c>
      <c r="U18" s="85">
        <f t="shared" si="5"/>
        <v>0</v>
      </c>
      <c r="V18" s="85">
        <f t="shared" si="5"/>
        <v>0</v>
      </c>
      <c r="W18" s="85">
        <f t="shared" si="5"/>
        <v>0</v>
      </c>
      <c r="X18" s="85">
        <f t="shared" si="5"/>
        <v>0</v>
      </c>
      <c r="Y18" s="85">
        <f t="shared" si="5"/>
        <v>0</v>
      </c>
      <c r="Z18" s="85">
        <f t="shared" si="5"/>
        <v>0</v>
      </c>
      <c r="AA18" s="85">
        <f t="shared" si="5"/>
        <v>0</v>
      </c>
      <c r="AB18" s="85">
        <f t="shared" si="5"/>
        <v>0</v>
      </c>
      <c r="AC18" s="85">
        <f t="shared" si="5"/>
        <v>0</v>
      </c>
      <c r="AD18" s="85">
        <f t="shared" si="5"/>
        <v>0</v>
      </c>
      <c r="AE18" s="85">
        <f t="shared" si="5"/>
        <v>0</v>
      </c>
    </row>
    <row r="19" spans="1:28" ht="32.25" customHeight="1">
      <c r="A19" s="82"/>
      <c r="B19" s="82"/>
      <c r="C19" s="82">
        <v>2850</v>
      </c>
      <c r="D19" s="75" t="s">
        <v>134</v>
      </c>
      <c r="E19" s="58">
        <v>11000</v>
      </c>
      <c r="F19" s="58"/>
      <c r="G19" s="58">
        <f>E19+F19</f>
        <v>11000</v>
      </c>
      <c r="H19" s="123"/>
      <c r="I19" s="123">
        <f>G19+H19</f>
        <v>11000</v>
      </c>
      <c r="J19" s="123"/>
      <c r="K19" s="123">
        <f>I19+J19</f>
        <v>11000</v>
      </c>
      <c r="L19" s="123"/>
      <c r="M19" s="123">
        <f>K19+L19</f>
        <v>11000</v>
      </c>
      <c r="N19" s="123"/>
      <c r="O19" s="123">
        <f>M19+N19</f>
        <v>11000</v>
      </c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2"/>
      <c r="AB19" s="9"/>
    </row>
    <row r="20" spans="1:31" ht="14.25">
      <c r="A20" s="80">
        <v>600</v>
      </c>
      <c r="B20" s="80"/>
      <c r="C20" s="80"/>
      <c r="D20" s="76" t="s">
        <v>19</v>
      </c>
      <c r="E20" s="127">
        <f>E21+E23+E26</f>
        <v>670760</v>
      </c>
      <c r="F20" s="127">
        <f aca="true" t="shared" si="6" ref="F20:AE20">F21+F23+F26</f>
        <v>155000</v>
      </c>
      <c r="G20" s="127">
        <f t="shared" si="6"/>
        <v>825760</v>
      </c>
      <c r="H20" s="89">
        <f t="shared" si="6"/>
        <v>61058</v>
      </c>
      <c r="I20" s="89">
        <f t="shared" si="6"/>
        <v>886818</v>
      </c>
      <c r="J20" s="89">
        <f t="shared" si="6"/>
        <v>-353692</v>
      </c>
      <c r="K20" s="89">
        <f t="shared" si="6"/>
        <v>533126</v>
      </c>
      <c r="L20" s="89">
        <f t="shared" si="6"/>
        <v>0</v>
      </c>
      <c r="M20" s="89">
        <f>M21+M23+M26</f>
        <v>533126</v>
      </c>
      <c r="N20" s="89">
        <f t="shared" si="6"/>
        <v>330000</v>
      </c>
      <c r="O20" s="89">
        <f>O21+O23+O26</f>
        <v>863126</v>
      </c>
      <c r="P20" s="89">
        <f t="shared" si="6"/>
        <v>0</v>
      </c>
      <c r="Q20" s="89">
        <f t="shared" si="6"/>
        <v>0</v>
      </c>
      <c r="R20" s="89">
        <f t="shared" si="6"/>
        <v>0</v>
      </c>
      <c r="S20" s="89">
        <f t="shared" si="6"/>
        <v>0</v>
      </c>
      <c r="T20" s="89">
        <f t="shared" si="6"/>
        <v>0</v>
      </c>
      <c r="U20" s="89">
        <f t="shared" si="6"/>
        <v>0</v>
      </c>
      <c r="V20" s="89">
        <f t="shared" si="6"/>
        <v>0</v>
      </c>
      <c r="W20" s="89">
        <f t="shared" si="6"/>
        <v>0</v>
      </c>
      <c r="X20" s="89">
        <f t="shared" si="6"/>
        <v>0</v>
      </c>
      <c r="Y20" s="89">
        <f t="shared" si="6"/>
        <v>0</v>
      </c>
      <c r="Z20" s="89">
        <f t="shared" si="6"/>
        <v>0</v>
      </c>
      <c r="AA20" s="89">
        <f t="shared" si="6"/>
        <v>0</v>
      </c>
      <c r="AB20" s="89">
        <f t="shared" si="6"/>
        <v>0</v>
      </c>
      <c r="AC20" s="89">
        <f t="shared" si="6"/>
        <v>0</v>
      </c>
      <c r="AD20" s="89">
        <f t="shared" si="6"/>
        <v>0</v>
      </c>
      <c r="AE20" s="89">
        <f t="shared" si="6"/>
        <v>0</v>
      </c>
    </row>
    <row r="21" spans="1:31" ht="15">
      <c r="A21" s="82"/>
      <c r="B21" s="82">
        <v>60013</v>
      </c>
      <c r="C21" s="82"/>
      <c r="D21" s="75" t="s">
        <v>135</v>
      </c>
      <c r="E21" s="58">
        <f>E22</f>
        <v>0</v>
      </c>
      <c r="F21" s="58">
        <f aca="true" t="shared" si="7" ref="F21:AE21">F22</f>
        <v>55000</v>
      </c>
      <c r="G21" s="58">
        <f t="shared" si="7"/>
        <v>55000</v>
      </c>
      <c r="H21" s="85">
        <f t="shared" si="7"/>
        <v>0</v>
      </c>
      <c r="I21" s="85">
        <f t="shared" si="7"/>
        <v>55000</v>
      </c>
      <c r="J21" s="85">
        <f t="shared" si="7"/>
        <v>0</v>
      </c>
      <c r="K21" s="85">
        <f t="shared" si="7"/>
        <v>55000</v>
      </c>
      <c r="L21" s="85">
        <f t="shared" si="7"/>
        <v>0</v>
      </c>
      <c r="M21" s="85">
        <f t="shared" si="7"/>
        <v>55000</v>
      </c>
      <c r="N21" s="85">
        <f t="shared" si="7"/>
        <v>0</v>
      </c>
      <c r="O21" s="85">
        <f t="shared" si="7"/>
        <v>55000</v>
      </c>
      <c r="P21" s="85">
        <f t="shared" si="7"/>
        <v>0</v>
      </c>
      <c r="Q21" s="85">
        <f t="shared" si="7"/>
        <v>0</v>
      </c>
      <c r="R21" s="85">
        <f t="shared" si="7"/>
        <v>0</v>
      </c>
      <c r="S21" s="85">
        <f t="shared" si="7"/>
        <v>0</v>
      </c>
      <c r="T21" s="85">
        <f t="shared" si="7"/>
        <v>0</v>
      </c>
      <c r="U21" s="85">
        <f t="shared" si="7"/>
        <v>0</v>
      </c>
      <c r="V21" s="85">
        <f t="shared" si="7"/>
        <v>0</v>
      </c>
      <c r="W21" s="85">
        <f t="shared" si="7"/>
        <v>0</v>
      </c>
      <c r="X21" s="85">
        <f t="shared" si="7"/>
        <v>0</v>
      </c>
      <c r="Y21" s="85">
        <f t="shared" si="7"/>
        <v>0</v>
      </c>
      <c r="Z21" s="85">
        <f t="shared" si="7"/>
        <v>0</v>
      </c>
      <c r="AA21" s="85">
        <f t="shared" si="7"/>
        <v>0</v>
      </c>
      <c r="AB21" s="85">
        <f t="shared" si="7"/>
        <v>0</v>
      </c>
      <c r="AC21" s="85">
        <f t="shared" si="7"/>
        <v>0</v>
      </c>
      <c r="AD21" s="85">
        <f t="shared" si="7"/>
        <v>0</v>
      </c>
      <c r="AE21" s="85">
        <f t="shared" si="7"/>
        <v>0</v>
      </c>
    </row>
    <row r="22" spans="1:28" ht="60.75" customHeight="1">
      <c r="A22" s="82"/>
      <c r="B22" s="82"/>
      <c r="C22" s="82">
        <v>6300</v>
      </c>
      <c r="D22" s="75" t="s">
        <v>136</v>
      </c>
      <c r="E22" s="58">
        <v>0</v>
      </c>
      <c r="F22" s="58">
        <v>55000</v>
      </c>
      <c r="G22" s="58">
        <f>E22+F22</f>
        <v>55000</v>
      </c>
      <c r="H22" s="123"/>
      <c r="I22" s="123">
        <f>G22+H22</f>
        <v>55000</v>
      </c>
      <c r="J22" s="123"/>
      <c r="K22" s="123">
        <f>I22+J22</f>
        <v>55000</v>
      </c>
      <c r="L22" s="123"/>
      <c r="M22" s="123">
        <f>K22+L22</f>
        <v>55000</v>
      </c>
      <c r="N22" s="123"/>
      <c r="O22" s="123">
        <f>M22+N22</f>
        <v>55000</v>
      </c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2"/>
      <c r="AB22" s="9"/>
    </row>
    <row r="23" spans="1:33" ht="15">
      <c r="A23" s="82"/>
      <c r="B23" s="82">
        <v>60014</v>
      </c>
      <c r="C23" s="82"/>
      <c r="D23" s="75" t="s">
        <v>137</v>
      </c>
      <c r="E23" s="58">
        <f>SUM(E25)</f>
        <v>0</v>
      </c>
      <c r="F23" s="58">
        <f>F25</f>
        <v>100000</v>
      </c>
      <c r="G23" s="58">
        <f>SUM(G24:G25)</f>
        <v>100000</v>
      </c>
      <c r="H23" s="58">
        <f aca="true" t="shared" si="8" ref="H23:AG23">SUM(H24:H25)</f>
        <v>0</v>
      </c>
      <c r="I23" s="58">
        <f t="shared" si="8"/>
        <v>100000</v>
      </c>
      <c r="J23" s="58">
        <f t="shared" si="8"/>
        <v>0</v>
      </c>
      <c r="K23" s="58">
        <f t="shared" si="8"/>
        <v>100000</v>
      </c>
      <c r="L23" s="58">
        <f t="shared" si="8"/>
        <v>0</v>
      </c>
      <c r="M23" s="58">
        <f>SUM(M24:M25)</f>
        <v>100000</v>
      </c>
      <c r="N23" s="58">
        <f t="shared" si="8"/>
        <v>0</v>
      </c>
      <c r="O23" s="58">
        <f>SUM(O24:O25)</f>
        <v>100000</v>
      </c>
      <c r="P23" s="58">
        <f t="shared" si="8"/>
        <v>0</v>
      </c>
      <c r="Q23" s="58">
        <f t="shared" si="8"/>
        <v>0</v>
      </c>
      <c r="R23" s="58">
        <f t="shared" si="8"/>
        <v>0</v>
      </c>
      <c r="S23" s="58">
        <f t="shared" si="8"/>
        <v>0</v>
      </c>
      <c r="T23" s="58">
        <f t="shared" si="8"/>
        <v>0</v>
      </c>
      <c r="U23" s="58">
        <f t="shared" si="8"/>
        <v>0</v>
      </c>
      <c r="V23" s="58">
        <f t="shared" si="8"/>
        <v>0</v>
      </c>
      <c r="W23" s="58">
        <f t="shared" si="8"/>
        <v>0</v>
      </c>
      <c r="X23" s="58">
        <f t="shared" si="8"/>
        <v>0</v>
      </c>
      <c r="Y23" s="58">
        <f t="shared" si="8"/>
        <v>0</v>
      </c>
      <c r="Z23" s="58">
        <f t="shared" si="8"/>
        <v>0</v>
      </c>
      <c r="AA23" s="58">
        <f t="shared" si="8"/>
        <v>0</v>
      </c>
      <c r="AB23" s="58">
        <f t="shared" si="8"/>
        <v>0</v>
      </c>
      <c r="AC23" s="58">
        <f t="shared" si="8"/>
        <v>0</v>
      </c>
      <c r="AD23" s="58">
        <f t="shared" si="8"/>
        <v>0</v>
      </c>
      <c r="AE23" s="58">
        <f t="shared" si="8"/>
        <v>0</v>
      </c>
      <c r="AF23" s="58">
        <f t="shared" si="8"/>
        <v>0</v>
      </c>
      <c r="AG23" s="58">
        <f t="shared" si="8"/>
        <v>0</v>
      </c>
    </row>
    <row r="24" spans="1:31" ht="45">
      <c r="A24" s="82"/>
      <c r="B24" s="82"/>
      <c r="C24" s="82">
        <v>2710</v>
      </c>
      <c r="D24" s="75" t="s">
        <v>286</v>
      </c>
      <c r="E24" s="58"/>
      <c r="F24" s="58"/>
      <c r="G24" s="58"/>
      <c r="H24" s="147">
        <v>25000</v>
      </c>
      <c r="I24" s="147">
        <f>G24+H24</f>
        <v>25000</v>
      </c>
      <c r="J24" s="146"/>
      <c r="K24" s="146">
        <f>I24+J24</f>
        <v>25000</v>
      </c>
      <c r="L24" s="146"/>
      <c r="M24" s="146">
        <f>K24+L24</f>
        <v>25000</v>
      </c>
      <c r="N24" s="146"/>
      <c r="O24" s="146">
        <f>M24+N24</f>
        <v>25000</v>
      </c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</row>
    <row r="25" spans="1:28" ht="60">
      <c r="A25" s="82"/>
      <c r="B25" s="82"/>
      <c r="C25" s="82">
        <v>6300</v>
      </c>
      <c r="D25" s="75" t="s">
        <v>136</v>
      </c>
      <c r="E25" s="58">
        <v>0</v>
      </c>
      <c r="F25" s="58">
        <v>100000</v>
      </c>
      <c r="G25" s="58">
        <f>E25+F25</f>
        <v>100000</v>
      </c>
      <c r="H25" s="148">
        <v>-25000</v>
      </c>
      <c r="I25" s="147">
        <f>G25+H25</f>
        <v>75000</v>
      </c>
      <c r="J25" s="123"/>
      <c r="K25" s="146">
        <f>I25+J25</f>
        <v>75000</v>
      </c>
      <c r="L25" s="123"/>
      <c r="M25" s="146">
        <f>K25+L25</f>
        <v>75000</v>
      </c>
      <c r="N25" s="123"/>
      <c r="O25" s="146">
        <f>M25+N25</f>
        <v>75000</v>
      </c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2"/>
      <c r="AB25" s="9"/>
    </row>
    <row r="26" spans="1:31" ht="15">
      <c r="A26" s="82"/>
      <c r="B26" s="82">
        <v>60016</v>
      </c>
      <c r="C26" s="82"/>
      <c r="D26" s="75" t="s">
        <v>20</v>
      </c>
      <c r="E26" s="85">
        <f>SUM(E27:E32)</f>
        <v>670760</v>
      </c>
      <c r="F26" s="85">
        <f aca="true" t="shared" si="9" ref="F26:AE26">SUM(F27:F32)</f>
        <v>0</v>
      </c>
      <c r="G26" s="85">
        <f t="shared" si="9"/>
        <v>670760</v>
      </c>
      <c r="H26" s="85">
        <f t="shared" si="9"/>
        <v>61058</v>
      </c>
      <c r="I26" s="85">
        <f t="shared" si="9"/>
        <v>731818</v>
      </c>
      <c r="J26" s="85">
        <f t="shared" si="9"/>
        <v>-353692</v>
      </c>
      <c r="K26" s="85">
        <f t="shared" si="9"/>
        <v>378126</v>
      </c>
      <c r="L26" s="85">
        <f t="shared" si="9"/>
        <v>0</v>
      </c>
      <c r="M26" s="85">
        <f>SUM(M27:M32)</f>
        <v>378126</v>
      </c>
      <c r="N26" s="85">
        <f t="shared" si="9"/>
        <v>330000</v>
      </c>
      <c r="O26" s="85">
        <f>SUM(O27:O32)</f>
        <v>708126</v>
      </c>
      <c r="P26" s="85">
        <f t="shared" si="9"/>
        <v>0</v>
      </c>
      <c r="Q26" s="85">
        <f t="shared" si="9"/>
        <v>0</v>
      </c>
      <c r="R26" s="85">
        <f t="shared" si="9"/>
        <v>0</v>
      </c>
      <c r="S26" s="85">
        <f t="shared" si="9"/>
        <v>0</v>
      </c>
      <c r="T26" s="85">
        <f t="shared" si="9"/>
        <v>0</v>
      </c>
      <c r="U26" s="85">
        <f t="shared" si="9"/>
        <v>0</v>
      </c>
      <c r="V26" s="85">
        <f t="shared" si="9"/>
        <v>0</v>
      </c>
      <c r="W26" s="85">
        <f t="shared" si="9"/>
        <v>0</v>
      </c>
      <c r="X26" s="85">
        <f t="shared" si="9"/>
        <v>0</v>
      </c>
      <c r="Y26" s="85">
        <f t="shared" si="9"/>
        <v>0</v>
      </c>
      <c r="Z26" s="85">
        <f t="shared" si="9"/>
        <v>0</v>
      </c>
      <c r="AA26" s="85">
        <f t="shared" si="9"/>
        <v>0</v>
      </c>
      <c r="AB26" s="85">
        <f t="shared" si="9"/>
        <v>0</v>
      </c>
      <c r="AC26" s="85">
        <f t="shared" si="9"/>
        <v>0</v>
      </c>
      <c r="AD26" s="85">
        <f t="shared" si="9"/>
        <v>0</v>
      </c>
      <c r="AE26" s="85">
        <f t="shared" si="9"/>
        <v>0</v>
      </c>
    </row>
    <row r="27" spans="1:28" ht="15">
      <c r="A27" s="82"/>
      <c r="B27" s="82"/>
      <c r="C27" s="82">
        <v>4210</v>
      </c>
      <c r="D27" s="75" t="s">
        <v>138</v>
      </c>
      <c r="E27" s="85">
        <v>74700</v>
      </c>
      <c r="F27" s="51"/>
      <c r="G27" s="51">
        <f aca="true" t="shared" si="10" ref="G27:G32">E27+F27</f>
        <v>74700</v>
      </c>
      <c r="H27" s="123">
        <v>-25000</v>
      </c>
      <c r="I27" s="123">
        <f aca="true" t="shared" si="11" ref="I27:I32">G27+H27</f>
        <v>49700</v>
      </c>
      <c r="J27" s="123"/>
      <c r="K27" s="123">
        <f aca="true" t="shared" si="12" ref="K27:O32">I27+J27</f>
        <v>49700</v>
      </c>
      <c r="L27" s="123"/>
      <c r="M27" s="123">
        <f t="shared" si="12"/>
        <v>49700</v>
      </c>
      <c r="N27" s="123">
        <v>5000</v>
      </c>
      <c r="O27" s="123">
        <f t="shared" si="12"/>
        <v>54700</v>
      </c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122"/>
      <c r="AB27" s="9"/>
    </row>
    <row r="28" spans="1:28" ht="15">
      <c r="A28" s="82"/>
      <c r="B28" s="82"/>
      <c r="C28" s="82">
        <v>4270</v>
      </c>
      <c r="D28" s="75" t="s">
        <v>139</v>
      </c>
      <c r="E28" s="85">
        <v>67800</v>
      </c>
      <c r="F28" s="51"/>
      <c r="G28" s="51">
        <f t="shared" si="10"/>
        <v>67800</v>
      </c>
      <c r="H28" s="123">
        <v>-25000</v>
      </c>
      <c r="I28" s="123">
        <f t="shared" si="11"/>
        <v>42800</v>
      </c>
      <c r="J28" s="123">
        <v>50000</v>
      </c>
      <c r="K28" s="123">
        <f t="shared" si="12"/>
        <v>92800</v>
      </c>
      <c r="L28" s="123"/>
      <c r="M28" s="123">
        <f t="shared" si="12"/>
        <v>92800</v>
      </c>
      <c r="N28" s="123"/>
      <c r="O28" s="123">
        <f t="shared" si="12"/>
        <v>92800</v>
      </c>
      <c r="P28" s="123"/>
      <c r="Q28" s="123"/>
      <c r="R28" s="123"/>
      <c r="S28" s="123"/>
      <c r="T28" s="123"/>
      <c r="U28" s="123"/>
      <c r="V28" s="123"/>
      <c r="W28" s="123"/>
      <c r="X28" s="123"/>
      <c r="Y28" s="123"/>
      <c r="Z28" s="123"/>
      <c r="AA28" s="122"/>
      <c r="AB28" s="9"/>
    </row>
    <row r="29" spans="1:28" ht="15">
      <c r="A29" s="82"/>
      <c r="B29" s="82"/>
      <c r="C29" s="82">
        <v>4300</v>
      </c>
      <c r="D29" s="75" t="s">
        <v>140</v>
      </c>
      <c r="E29" s="85">
        <v>28260</v>
      </c>
      <c r="F29" s="51"/>
      <c r="G29" s="51">
        <f t="shared" si="10"/>
        <v>28260</v>
      </c>
      <c r="H29" s="123"/>
      <c r="I29" s="123">
        <f t="shared" si="11"/>
        <v>28260</v>
      </c>
      <c r="J29" s="123">
        <v>7366</v>
      </c>
      <c r="K29" s="123">
        <f t="shared" si="12"/>
        <v>35626</v>
      </c>
      <c r="L29" s="123"/>
      <c r="M29" s="123">
        <f t="shared" si="12"/>
        <v>35626</v>
      </c>
      <c r="N29" s="123">
        <v>20000</v>
      </c>
      <c r="O29" s="123">
        <f t="shared" si="12"/>
        <v>55626</v>
      </c>
      <c r="P29" s="123"/>
      <c r="Q29" s="123"/>
      <c r="R29" s="123"/>
      <c r="S29" s="123"/>
      <c r="T29" s="123"/>
      <c r="U29" s="123"/>
      <c r="V29" s="123"/>
      <c r="W29" s="123"/>
      <c r="X29" s="123"/>
      <c r="Y29" s="123"/>
      <c r="Z29" s="123"/>
      <c r="AA29" s="122"/>
      <c r="AB29" s="9"/>
    </row>
    <row r="30" spans="1:28" ht="15">
      <c r="A30" s="82"/>
      <c r="B30" s="82"/>
      <c r="C30" s="82">
        <v>6050</v>
      </c>
      <c r="D30" s="75" t="s">
        <v>141</v>
      </c>
      <c r="E30" s="85">
        <v>50000</v>
      </c>
      <c r="F30" s="51"/>
      <c r="G30" s="51">
        <f t="shared" si="10"/>
        <v>50000</v>
      </c>
      <c r="H30" s="123">
        <v>111058</v>
      </c>
      <c r="I30" s="123">
        <f t="shared" si="11"/>
        <v>161058</v>
      </c>
      <c r="J30" s="123">
        <v>10942</v>
      </c>
      <c r="K30" s="123">
        <f t="shared" si="12"/>
        <v>172000</v>
      </c>
      <c r="L30" s="123"/>
      <c r="M30" s="123">
        <f t="shared" si="12"/>
        <v>172000</v>
      </c>
      <c r="N30" s="123">
        <v>333000</v>
      </c>
      <c r="O30" s="123">
        <f t="shared" si="12"/>
        <v>505000</v>
      </c>
      <c r="P30" s="123"/>
      <c r="Q30" s="123"/>
      <c r="R30" s="123"/>
      <c r="S30" s="123"/>
      <c r="T30" s="123"/>
      <c r="U30" s="123"/>
      <c r="V30" s="123"/>
      <c r="W30" s="123"/>
      <c r="X30" s="123"/>
      <c r="Y30" s="123"/>
      <c r="Z30" s="123"/>
      <c r="AA30" s="122"/>
      <c r="AB30" s="9"/>
    </row>
    <row r="31" spans="1:28" ht="75" hidden="1">
      <c r="A31" s="82"/>
      <c r="B31" s="82"/>
      <c r="C31" s="82">
        <v>6058</v>
      </c>
      <c r="D31" s="75" t="s">
        <v>142</v>
      </c>
      <c r="E31" s="85">
        <v>0</v>
      </c>
      <c r="F31" s="51"/>
      <c r="G31" s="51">
        <f t="shared" si="10"/>
        <v>0</v>
      </c>
      <c r="H31" s="123"/>
      <c r="I31" s="123">
        <f t="shared" si="11"/>
        <v>0</v>
      </c>
      <c r="J31" s="123"/>
      <c r="K31" s="123">
        <f t="shared" si="12"/>
        <v>0</v>
      </c>
      <c r="L31" s="123"/>
      <c r="M31" s="123">
        <f t="shared" si="12"/>
        <v>0</v>
      </c>
      <c r="N31" s="123"/>
      <c r="O31" s="123">
        <f t="shared" si="12"/>
        <v>0</v>
      </c>
      <c r="P31" s="123"/>
      <c r="Q31" s="123"/>
      <c r="R31" s="123"/>
      <c r="S31" s="123"/>
      <c r="T31" s="123"/>
      <c r="U31" s="123"/>
      <c r="V31" s="123"/>
      <c r="W31" s="123"/>
      <c r="X31" s="123"/>
      <c r="Y31" s="123"/>
      <c r="Z31" s="123"/>
      <c r="AA31" s="122"/>
      <c r="AB31" s="9"/>
    </row>
    <row r="32" spans="1:28" ht="60.75" customHeight="1">
      <c r="A32" s="82"/>
      <c r="B32" s="82"/>
      <c r="C32" s="82">
        <v>6059</v>
      </c>
      <c r="D32" s="75" t="s">
        <v>143</v>
      </c>
      <c r="E32" s="58">
        <v>450000</v>
      </c>
      <c r="F32" s="58"/>
      <c r="G32" s="58">
        <f t="shared" si="10"/>
        <v>450000</v>
      </c>
      <c r="H32" s="123"/>
      <c r="I32" s="123">
        <f t="shared" si="11"/>
        <v>450000</v>
      </c>
      <c r="J32" s="123">
        <v>-422000</v>
      </c>
      <c r="K32" s="123">
        <f t="shared" si="12"/>
        <v>28000</v>
      </c>
      <c r="L32" s="123"/>
      <c r="M32" s="123">
        <f t="shared" si="12"/>
        <v>28000</v>
      </c>
      <c r="N32" s="123">
        <v>-28000</v>
      </c>
      <c r="O32" s="123">
        <f t="shared" si="12"/>
        <v>0</v>
      </c>
      <c r="P32" s="123"/>
      <c r="Q32" s="123"/>
      <c r="R32" s="123"/>
      <c r="S32" s="123"/>
      <c r="T32" s="123"/>
      <c r="U32" s="123"/>
      <c r="V32" s="123"/>
      <c r="W32" s="123"/>
      <c r="X32" s="123"/>
      <c r="Y32" s="123"/>
      <c r="Z32" s="123"/>
      <c r="AA32" s="122"/>
      <c r="AB32" s="9"/>
    </row>
    <row r="33" spans="1:31" ht="14.25">
      <c r="A33" s="80">
        <v>630</v>
      </c>
      <c r="B33" s="80"/>
      <c r="C33" s="80"/>
      <c r="D33" s="76" t="s">
        <v>144</v>
      </c>
      <c r="E33" s="89">
        <f>E34</f>
        <v>6000</v>
      </c>
      <c r="F33" s="89">
        <f aca="true" t="shared" si="13" ref="F33:AE34">F34</f>
        <v>0</v>
      </c>
      <c r="G33" s="89">
        <f t="shared" si="13"/>
        <v>6000</v>
      </c>
      <c r="H33" s="89">
        <f t="shared" si="13"/>
        <v>0</v>
      </c>
      <c r="I33" s="89">
        <f t="shared" si="13"/>
        <v>6000</v>
      </c>
      <c r="J33" s="89">
        <f t="shared" si="13"/>
        <v>0</v>
      </c>
      <c r="K33" s="89">
        <f t="shared" si="13"/>
        <v>6000</v>
      </c>
      <c r="L33" s="89">
        <f t="shared" si="13"/>
        <v>0</v>
      </c>
      <c r="M33" s="89">
        <f t="shared" si="13"/>
        <v>6000</v>
      </c>
      <c r="N33" s="89">
        <f t="shared" si="13"/>
        <v>0</v>
      </c>
      <c r="O33" s="89">
        <f t="shared" si="13"/>
        <v>6000</v>
      </c>
      <c r="P33" s="89">
        <f t="shared" si="13"/>
        <v>0</v>
      </c>
      <c r="Q33" s="89">
        <f t="shared" si="13"/>
        <v>0</v>
      </c>
      <c r="R33" s="89">
        <f t="shared" si="13"/>
        <v>0</v>
      </c>
      <c r="S33" s="89">
        <f t="shared" si="13"/>
        <v>0</v>
      </c>
      <c r="T33" s="89">
        <f t="shared" si="13"/>
        <v>0</v>
      </c>
      <c r="U33" s="89">
        <f t="shared" si="13"/>
        <v>0</v>
      </c>
      <c r="V33" s="89">
        <f t="shared" si="13"/>
        <v>0</v>
      </c>
      <c r="W33" s="89">
        <f t="shared" si="13"/>
        <v>0</v>
      </c>
      <c r="X33" s="89">
        <f t="shared" si="13"/>
        <v>0</v>
      </c>
      <c r="Y33" s="89">
        <f t="shared" si="13"/>
        <v>0</v>
      </c>
      <c r="Z33" s="89">
        <f t="shared" si="13"/>
        <v>0</v>
      </c>
      <c r="AA33" s="89">
        <f t="shared" si="13"/>
        <v>0</v>
      </c>
      <c r="AB33" s="89">
        <f t="shared" si="13"/>
        <v>0</v>
      </c>
      <c r="AC33" s="89">
        <f t="shared" si="13"/>
        <v>0</v>
      </c>
      <c r="AD33" s="89">
        <f t="shared" si="13"/>
        <v>0</v>
      </c>
      <c r="AE33" s="89">
        <f t="shared" si="13"/>
        <v>0</v>
      </c>
    </row>
    <row r="34" spans="1:31" ht="15">
      <c r="A34" s="82"/>
      <c r="B34" s="82">
        <v>63095</v>
      </c>
      <c r="C34" s="82"/>
      <c r="D34" s="75" t="s">
        <v>16</v>
      </c>
      <c r="E34" s="85">
        <f>E35</f>
        <v>6000</v>
      </c>
      <c r="F34" s="85">
        <f t="shared" si="13"/>
        <v>0</v>
      </c>
      <c r="G34" s="85">
        <f t="shared" si="13"/>
        <v>6000</v>
      </c>
      <c r="H34" s="85">
        <f t="shared" si="13"/>
        <v>0</v>
      </c>
      <c r="I34" s="85">
        <f t="shared" si="13"/>
        <v>6000</v>
      </c>
      <c r="J34" s="85">
        <f t="shared" si="13"/>
        <v>0</v>
      </c>
      <c r="K34" s="85">
        <f t="shared" si="13"/>
        <v>6000</v>
      </c>
      <c r="L34" s="85">
        <f t="shared" si="13"/>
        <v>0</v>
      </c>
      <c r="M34" s="85">
        <f t="shared" si="13"/>
        <v>6000</v>
      </c>
      <c r="N34" s="85">
        <f t="shared" si="13"/>
        <v>0</v>
      </c>
      <c r="O34" s="85">
        <f t="shared" si="13"/>
        <v>6000</v>
      </c>
      <c r="P34" s="85">
        <f t="shared" si="13"/>
        <v>0</v>
      </c>
      <c r="Q34" s="85">
        <f t="shared" si="13"/>
        <v>0</v>
      </c>
      <c r="R34" s="85">
        <f t="shared" si="13"/>
        <v>0</v>
      </c>
      <c r="S34" s="85">
        <f t="shared" si="13"/>
        <v>0</v>
      </c>
      <c r="T34" s="85">
        <f t="shared" si="13"/>
        <v>0</v>
      </c>
      <c r="U34" s="85">
        <f t="shared" si="13"/>
        <v>0</v>
      </c>
      <c r="V34" s="85">
        <f t="shared" si="13"/>
        <v>0</v>
      </c>
      <c r="W34" s="85">
        <f t="shared" si="13"/>
        <v>0</v>
      </c>
      <c r="X34" s="85">
        <f t="shared" si="13"/>
        <v>0</v>
      </c>
      <c r="Y34" s="85">
        <f t="shared" si="13"/>
        <v>0</v>
      </c>
      <c r="Z34" s="85">
        <f t="shared" si="13"/>
        <v>0</v>
      </c>
      <c r="AA34" s="85">
        <f t="shared" si="13"/>
        <v>0</v>
      </c>
      <c r="AB34" s="85">
        <f t="shared" si="13"/>
        <v>0</v>
      </c>
      <c r="AC34" s="85">
        <f t="shared" si="13"/>
        <v>0</v>
      </c>
      <c r="AD34" s="85">
        <f t="shared" si="13"/>
        <v>0</v>
      </c>
      <c r="AE34" s="85">
        <f t="shared" si="13"/>
        <v>0</v>
      </c>
    </row>
    <row r="35" spans="1:28" ht="15">
      <c r="A35" s="82"/>
      <c r="B35" s="82"/>
      <c r="C35" s="82">
        <v>4300</v>
      </c>
      <c r="D35" s="75" t="s">
        <v>140</v>
      </c>
      <c r="E35" s="85">
        <v>6000</v>
      </c>
      <c r="F35" s="51"/>
      <c r="G35" s="51">
        <f>E35+F35</f>
        <v>6000</v>
      </c>
      <c r="H35" s="123"/>
      <c r="I35" s="123">
        <f>G35+H35</f>
        <v>6000</v>
      </c>
      <c r="J35" s="123"/>
      <c r="K35" s="123">
        <f>I35+J35</f>
        <v>6000</v>
      </c>
      <c r="L35" s="123"/>
      <c r="M35" s="123">
        <f>K35+L35</f>
        <v>6000</v>
      </c>
      <c r="N35" s="123"/>
      <c r="O35" s="123">
        <f>M35+N35</f>
        <v>6000</v>
      </c>
      <c r="P35" s="123"/>
      <c r="Q35" s="123"/>
      <c r="R35" s="123"/>
      <c r="S35" s="123"/>
      <c r="T35" s="123"/>
      <c r="U35" s="123"/>
      <c r="V35" s="123"/>
      <c r="W35" s="123"/>
      <c r="X35" s="123"/>
      <c r="Y35" s="123"/>
      <c r="Z35" s="123"/>
      <c r="AA35" s="122"/>
      <c r="AB35" s="9"/>
    </row>
    <row r="36" spans="1:31" ht="14.25">
      <c r="A36" s="80">
        <v>700</v>
      </c>
      <c r="B36" s="80"/>
      <c r="C36" s="80"/>
      <c r="D36" s="76" t="s">
        <v>30</v>
      </c>
      <c r="E36" s="89">
        <f>E37</f>
        <v>6750</v>
      </c>
      <c r="F36" s="89">
        <f aca="true" t="shared" si="14" ref="F36:AE36">F37</f>
        <v>0</v>
      </c>
      <c r="G36" s="89">
        <f t="shared" si="14"/>
        <v>6750</v>
      </c>
      <c r="H36" s="89">
        <f t="shared" si="14"/>
        <v>0</v>
      </c>
      <c r="I36" s="89">
        <f t="shared" si="14"/>
        <v>6750</v>
      </c>
      <c r="J36" s="89">
        <f t="shared" si="14"/>
        <v>0</v>
      </c>
      <c r="K36" s="89">
        <f t="shared" si="14"/>
        <v>6750</v>
      </c>
      <c r="L36" s="89">
        <f t="shared" si="14"/>
        <v>0</v>
      </c>
      <c r="M36" s="89">
        <f t="shared" si="14"/>
        <v>6750</v>
      </c>
      <c r="N36" s="89">
        <f t="shared" si="14"/>
        <v>0</v>
      </c>
      <c r="O36" s="89">
        <f t="shared" si="14"/>
        <v>6750</v>
      </c>
      <c r="P36" s="89">
        <f t="shared" si="14"/>
        <v>0</v>
      </c>
      <c r="Q36" s="89">
        <f t="shared" si="14"/>
        <v>0</v>
      </c>
      <c r="R36" s="89">
        <f t="shared" si="14"/>
        <v>0</v>
      </c>
      <c r="S36" s="89">
        <f t="shared" si="14"/>
        <v>0</v>
      </c>
      <c r="T36" s="89">
        <f t="shared" si="14"/>
        <v>0</v>
      </c>
      <c r="U36" s="89">
        <f t="shared" si="14"/>
        <v>0</v>
      </c>
      <c r="V36" s="89">
        <f t="shared" si="14"/>
        <v>0</v>
      </c>
      <c r="W36" s="89">
        <f t="shared" si="14"/>
        <v>0</v>
      </c>
      <c r="X36" s="89">
        <f t="shared" si="14"/>
        <v>0</v>
      </c>
      <c r="Y36" s="89">
        <f t="shared" si="14"/>
        <v>0</v>
      </c>
      <c r="Z36" s="89">
        <f t="shared" si="14"/>
        <v>0</v>
      </c>
      <c r="AA36" s="89">
        <f t="shared" si="14"/>
        <v>0</v>
      </c>
      <c r="AB36" s="89">
        <f t="shared" si="14"/>
        <v>0</v>
      </c>
      <c r="AC36" s="89">
        <f t="shared" si="14"/>
        <v>0</v>
      </c>
      <c r="AD36" s="89">
        <f t="shared" si="14"/>
        <v>0</v>
      </c>
      <c r="AE36" s="89">
        <f t="shared" si="14"/>
        <v>0</v>
      </c>
    </row>
    <row r="37" spans="1:31" ht="16.5" customHeight="1">
      <c r="A37" s="82"/>
      <c r="B37" s="82">
        <v>70004</v>
      </c>
      <c r="C37" s="82"/>
      <c r="D37" s="75" t="s">
        <v>145</v>
      </c>
      <c r="E37" s="85">
        <f>SUM(E38:E41)</f>
        <v>6750</v>
      </c>
      <c r="F37" s="85">
        <f aca="true" t="shared" si="15" ref="F37:AE37">SUM(F38:F41)</f>
        <v>0</v>
      </c>
      <c r="G37" s="85">
        <f t="shared" si="15"/>
        <v>6750</v>
      </c>
      <c r="H37" s="85">
        <f t="shared" si="15"/>
        <v>0</v>
      </c>
      <c r="I37" s="85">
        <f t="shared" si="15"/>
        <v>6750</v>
      </c>
      <c r="J37" s="85">
        <f t="shared" si="15"/>
        <v>0</v>
      </c>
      <c r="K37" s="85">
        <f t="shared" si="15"/>
        <v>6750</v>
      </c>
      <c r="L37" s="85">
        <f t="shared" si="15"/>
        <v>0</v>
      </c>
      <c r="M37" s="85">
        <f>SUM(M38:M41)</f>
        <v>6750</v>
      </c>
      <c r="N37" s="85">
        <f t="shared" si="15"/>
        <v>0</v>
      </c>
      <c r="O37" s="85">
        <f>SUM(O38:O41)</f>
        <v>6750</v>
      </c>
      <c r="P37" s="85">
        <f t="shared" si="15"/>
        <v>0</v>
      </c>
      <c r="Q37" s="85">
        <f t="shared" si="15"/>
        <v>0</v>
      </c>
      <c r="R37" s="85">
        <f t="shared" si="15"/>
        <v>0</v>
      </c>
      <c r="S37" s="85">
        <f t="shared" si="15"/>
        <v>0</v>
      </c>
      <c r="T37" s="85">
        <f t="shared" si="15"/>
        <v>0</v>
      </c>
      <c r="U37" s="85">
        <f t="shared" si="15"/>
        <v>0</v>
      </c>
      <c r="V37" s="85">
        <f t="shared" si="15"/>
        <v>0</v>
      </c>
      <c r="W37" s="85">
        <f t="shared" si="15"/>
        <v>0</v>
      </c>
      <c r="X37" s="85">
        <f t="shared" si="15"/>
        <v>0</v>
      </c>
      <c r="Y37" s="85">
        <f t="shared" si="15"/>
        <v>0</v>
      </c>
      <c r="Z37" s="85">
        <f t="shared" si="15"/>
        <v>0</v>
      </c>
      <c r="AA37" s="85">
        <f t="shared" si="15"/>
        <v>0</v>
      </c>
      <c r="AB37" s="85">
        <f t="shared" si="15"/>
        <v>0</v>
      </c>
      <c r="AC37" s="85">
        <f t="shared" si="15"/>
        <v>0</v>
      </c>
      <c r="AD37" s="85">
        <f t="shared" si="15"/>
        <v>0</v>
      </c>
      <c r="AE37" s="85">
        <f t="shared" si="15"/>
        <v>0</v>
      </c>
    </row>
    <row r="38" spans="1:28" ht="15">
      <c r="A38" s="82"/>
      <c r="B38" s="82"/>
      <c r="C38" s="82">
        <v>4210</v>
      </c>
      <c r="D38" s="75" t="s">
        <v>138</v>
      </c>
      <c r="E38" s="85">
        <v>1200</v>
      </c>
      <c r="F38" s="51"/>
      <c r="G38" s="51">
        <f>E38+F38</f>
        <v>1200</v>
      </c>
      <c r="H38" s="123"/>
      <c r="I38" s="123">
        <f>G38+H38</f>
        <v>1200</v>
      </c>
      <c r="J38" s="123"/>
      <c r="K38" s="123">
        <f>I38+J38</f>
        <v>1200</v>
      </c>
      <c r="L38" s="123"/>
      <c r="M38" s="123">
        <f>K38+L38</f>
        <v>1200</v>
      </c>
      <c r="N38" s="123"/>
      <c r="O38" s="123">
        <f>M38+N38</f>
        <v>1200</v>
      </c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2"/>
      <c r="AB38" s="9"/>
    </row>
    <row r="39" spans="1:28" ht="15">
      <c r="A39" s="82"/>
      <c r="B39" s="82"/>
      <c r="C39" s="82">
        <v>4270</v>
      </c>
      <c r="D39" s="75" t="s">
        <v>139</v>
      </c>
      <c r="E39" s="85">
        <v>5000</v>
      </c>
      <c r="F39" s="51"/>
      <c r="G39" s="51">
        <f>E39+F39</f>
        <v>5000</v>
      </c>
      <c r="H39" s="123"/>
      <c r="I39" s="123">
        <f>G39+H39</f>
        <v>5000</v>
      </c>
      <c r="J39" s="123"/>
      <c r="K39" s="123">
        <f>I39+J39</f>
        <v>5000</v>
      </c>
      <c r="L39" s="123">
        <v>-500</v>
      </c>
      <c r="M39" s="123">
        <f>K39+L39</f>
        <v>4500</v>
      </c>
      <c r="N39" s="123"/>
      <c r="O39" s="123">
        <f>M39+N39</f>
        <v>4500</v>
      </c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2"/>
      <c r="AB39" s="9"/>
    </row>
    <row r="40" spans="1:28" ht="15">
      <c r="A40" s="82"/>
      <c r="B40" s="82"/>
      <c r="C40" s="82">
        <v>4300</v>
      </c>
      <c r="D40" s="75" t="s">
        <v>140</v>
      </c>
      <c r="E40" s="85">
        <v>250</v>
      </c>
      <c r="F40" s="51"/>
      <c r="G40" s="51">
        <f>E40+F40</f>
        <v>250</v>
      </c>
      <c r="H40" s="123"/>
      <c r="I40" s="123">
        <f>G40+H40</f>
        <v>250</v>
      </c>
      <c r="J40" s="123"/>
      <c r="K40" s="123">
        <f>I40+J40</f>
        <v>250</v>
      </c>
      <c r="L40" s="123">
        <v>500</v>
      </c>
      <c r="M40" s="123">
        <f>K40+L40</f>
        <v>750</v>
      </c>
      <c r="N40" s="123"/>
      <c r="O40" s="123">
        <f>M40+N40</f>
        <v>750</v>
      </c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2"/>
      <c r="AB40" s="9"/>
    </row>
    <row r="41" spans="1:28" ht="15">
      <c r="A41" s="82"/>
      <c r="B41" s="82"/>
      <c r="C41" s="82">
        <v>4430</v>
      </c>
      <c r="D41" s="75" t="s">
        <v>146</v>
      </c>
      <c r="E41" s="85">
        <v>300</v>
      </c>
      <c r="F41" s="51"/>
      <c r="G41" s="51">
        <f>E41+F41</f>
        <v>300</v>
      </c>
      <c r="H41" s="123"/>
      <c r="I41" s="123">
        <f>G41+H41</f>
        <v>300</v>
      </c>
      <c r="J41" s="123"/>
      <c r="K41" s="123">
        <f>I41+J41</f>
        <v>300</v>
      </c>
      <c r="L41" s="123"/>
      <c r="M41" s="123">
        <f>K41+L41</f>
        <v>300</v>
      </c>
      <c r="N41" s="123"/>
      <c r="O41" s="123">
        <f>M41+N41</f>
        <v>300</v>
      </c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2"/>
      <c r="AB41" s="9"/>
    </row>
    <row r="42" spans="1:31" ht="14.25">
      <c r="A42" s="80">
        <v>710</v>
      </c>
      <c r="B42" s="80"/>
      <c r="C42" s="80"/>
      <c r="D42" s="76" t="s">
        <v>147</v>
      </c>
      <c r="E42" s="89">
        <f aca="true" t="shared" si="16" ref="E42:M42">E43+E45+E47</f>
        <v>30000</v>
      </c>
      <c r="F42" s="89">
        <f t="shared" si="16"/>
        <v>0</v>
      </c>
      <c r="G42" s="89">
        <f t="shared" si="16"/>
        <v>30000</v>
      </c>
      <c r="H42" s="89">
        <f t="shared" si="16"/>
        <v>0</v>
      </c>
      <c r="I42" s="89">
        <f t="shared" si="16"/>
        <v>30000</v>
      </c>
      <c r="J42" s="89">
        <f t="shared" si="16"/>
        <v>5000</v>
      </c>
      <c r="K42" s="89">
        <f t="shared" si="16"/>
        <v>35000</v>
      </c>
      <c r="L42" s="89">
        <f t="shared" si="16"/>
        <v>0</v>
      </c>
      <c r="M42" s="89">
        <f t="shared" si="16"/>
        <v>35000</v>
      </c>
      <c r="N42" s="89">
        <f aca="true" t="shared" si="17" ref="N42:AE42">N43+N45+N47</f>
        <v>15000</v>
      </c>
      <c r="O42" s="89">
        <f t="shared" si="17"/>
        <v>50000</v>
      </c>
      <c r="P42" s="89">
        <f t="shared" si="17"/>
        <v>0</v>
      </c>
      <c r="Q42" s="89">
        <f t="shared" si="17"/>
        <v>0</v>
      </c>
      <c r="R42" s="89">
        <f t="shared" si="17"/>
        <v>0</v>
      </c>
      <c r="S42" s="89">
        <f t="shared" si="17"/>
        <v>0</v>
      </c>
      <c r="T42" s="89">
        <f t="shared" si="17"/>
        <v>0</v>
      </c>
      <c r="U42" s="89">
        <f t="shared" si="17"/>
        <v>0</v>
      </c>
      <c r="V42" s="89">
        <f t="shared" si="17"/>
        <v>0</v>
      </c>
      <c r="W42" s="89">
        <f t="shared" si="17"/>
        <v>0</v>
      </c>
      <c r="X42" s="89">
        <f t="shared" si="17"/>
        <v>0</v>
      </c>
      <c r="Y42" s="89">
        <f t="shared" si="17"/>
        <v>0</v>
      </c>
      <c r="Z42" s="89">
        <f t="shared" si="17"/>
        <v>0</v>
      </c>
      <c r="AA42" s="89">
        <f t="shared" si="17"/>
        <v>0</v>
      </c>
      <c r="AB42" s="89">
        <f t="shared" si="17"/>
        <v>0</v>
      </c>
      <c r="AC42" s="89">
        <f t="shared" si="17"/>
        <v>0</v>
      </c>
      <c r="AD42" s="89">
        <f t="shared" si="17"/>
        <v>0</v>
      </c>
      <c r="AE42" s="89">
        <f t="shared" si="17"/>
        <v>0</v>
      </c>
    </row>
    <row r="43" spans="1:31" ht="15">
      <c r="A43" s="82"/>
      <c r="B43" s="82">
        <v>71004</v>
      </c>
      <c r="C43" s="82"/>
      <c r="D43" s="75" t="s">
        <v>148</v>
      </c>
      <c r="E43" s="85">
        <f>E44</f>
        <v>0</v>
      </c>
      <c r="F43" s="51"/>
      <c r="G43" s="51"/>
      <c r="H43" s="123"/>
      <c r="I43" s="123"/>
      <c r="J43" s="123"/>
      <c r="K43" s="123"/>
      <c r="L43" s="123"/>
      <c r="M43" s="123"/>
      <c r="N43" s="123">
        <f>N44</f>
        <v>15000</v>
      </c>
      <c r="O43" s="123">
        <f aca="true" t="shared" si="18" ref="O43:AE43">O44</f>
        <v>15000</v>
      </c>
      <c r="P43" s="123">
        <f t="shared" si="18"/>
        <v>0</v>
      </c>
      <c r="Q43" s="123">
        <f t="shared" si="18"/>
        <v>0</v>
      </c>
      <c r="R43" s="123">
        <f t="shared" si="18"/>
        <v>0</v>
      </c>
      <c r="S43" s="123">
        <f t="shared" si="18"/>
        <v>0</v>
      </c>
      <c r="T43" s="123">
        <f t="shared" si="18"/>
        <v>0</v>
      </c>
      <c r="U43" s="123">
        <f t="shared" si="18"/>
        <v>0</v>
      </c>
      <c r="V43" s="123">
        <f t="shared" si="18"/>
        <v>0</v>
      </c>
      <c r="W43" s="123">
        <f t="shared" si="18"/>
        <v>0</v>
      </c>
      <c r="X43" s="123">
        <f t="shared" si="18"/>
        <v>0</v>
      </c>
      <c r="Y43" s="123">
        <f t="shared" si="18"/>
        <v>0</v>
      </c>
      <c r="Z43" s="123">
        <f t="shared" si="18"/>
        <v>0</v>
      </c>
      <c r="AA43" s="123">
        <f t="shared" si="18"/>
        <v>0</v>
      </c>
      <c r="AB43" s="123">
        <f t="shared" si="18"/>
        <v>0</v>
      </c>
      <c r="AC43" s="123">
        <f t="shared" si="18"/>
        <v>0</v>
      </c>
      <c r="AD43" s="123">
        <f t="shared" si="18"/>
        <v>0</v>
      </c>
      <c r="AE43" s="123">
        <f t="shared" si="18"/>
        <v>0</v>
      </c>
    </row>
    <row r="44" spans="1:28" ht="15">
      <c r="A44" s="82"/>
      <c r="B44" s="82"/>
      <c r="C44" s="82">
        <v>4300</v>
      </c>
      <c r="D44" s="75" t="s">
        <v>149</v>
      </c>
      <c r="E44" s="85">
        <v>0</v>
      </c>
      <c r="F44" s="51"/>
      <c r="G44" s="51"/>
      <c r="H44" s="123"/>
      <c r="I44" s="123"/>
      <c r="J44" s="123"/>
      <c r="K44" s="123"/>
      <c r="L44" s="123"/>
      <c r="M44" s="123"/>
      <c r="N44" s="123">
        <v>15000</v>
      </c>
      <c r="O44" s="123">
        <f>N44+M44</f>
        <v>15000</v>
      </c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23"/>
      <c r="AA44" s="122"/>
      <c r="AB44" s="9"/>
    </row>
    <row r="45" spans="1:31" ht="15">
      <c r="A45" s="82"/>
      <c r="B45" s="82">
        <v>71014</v>
      </c>
      <c r="C45" s="82"/>
      <c r="D45" s="75" t="s">
        <v>150</v>
      </c>
      <c r="E45" s="85">
        <f>E46</f>
        <v>15000</v>
      </c>
      <c r="F45" s="85">
        <f aca="true" t="shared" si="19" ref="F45:AE45">F46</f>
        <v>0</v>
      </c>
      <c r="G45" s="85">
        <f t="shared" si="19"/>
        <v>15000</v>
      </c>
      <c r="H45" s="85">
        <f t="shared" si="19"/>
        <v>5000</v>
      </c>
      <c r="I45" s="85">
        <f t="shared" si="19"/>
        <v>20000</v>
      </c>
      <c r="J45" s="85">
        <f t="shared" si="19"/>
        <v>5000</v>
      </c>
      <c r="K45" s="85">
        <f t="shared" si="19"/>
        <v>25000</v>
      </c>
      <c r="L45" s="85">
        <f t="shared" si="19"/>
        <v>0</v>
      </c>
      <c r="M45" s="85">
        <f t="shared" si="19"/>
        <v>25000</v>
      </c>
      <c r="N45" s="85">
        <f t="shared" si="19"/>
        <v>0</v>
      </c>
      <c r="O45" s="85">
        <f t="shared" si="19"/>
        <v>25000</v>
      </c>
      <c r="P45" s="85">
        <f t="shared" si="19"/>
        <v>0</v>
      </c>
      <c r="Q45" s="85">
        <f t="shared" si="19"/>
        <v>0</v>
      </c>
      <c r="R45" s="85">
        <f t="shared" si="19"/>
        <v>0</v>
      </c>
      <c r="S45" s="85">
        <f t="shared" si="19"/>
        <v>0</v>
      </c>
      <c r="T45" s="85">
        <f t="shared" si="19"/>
        <v>0</v>
      </c>
      <c r="U45" s="85">
        <f t="shared" si="19"/>
        <v>0</v>
      </c>
      <c r="V45" s="85">
        <f t="shared" si="19"/>
        <v>0</v>
      </c>
      <c r="W45" s="85">
        <f t="shared" si="19"/>
        <v>0</v>
      </c>
      <c r="X45" s="85">
        <f t="shared" si="19"/>
        <v>0</v>
      </c>
      <c r="Y45" s="85">
        <f t="shared" si="19"/>
        <v>0</v>
      </c>
      <c r="Z45" s="85">
        <f t="shared" si="19"/>
        <v>0</v>
      </c>
      <c r="AA45" s="85">
        <f t="shared" si="19"/>
        <v>0</v>
      </c>
      <c r="AB45" s="85">
        <f t="shared" si="19"/>
        <v>0</v>
      </c>
      <c r="AC45" s="85">
        <f t="shared" si="19"/>
        <v>0</v>
      </c>
      <c r="AD45" s="85">
        <f t="shared" si="19"/>
        <v>0</v>
      </c>
      <c r="AE45" s="85">
        <f t="shared" si="19"/>
        <v>0</v>
      </c>
    </row>
    <row r="46" spans="1:28" ht="15">
      <c r="A46" s="82"/>
      <c r="B46" s="82"/>
      <c r="C46" s="82">
        <v>4300</v>
      </c>
      <c r="D46" s="75" t="s">
        <v>140</v>
      </c>
      <c r="E46" s="85">
        <v>15000</v>
      </c>
      <c r="F46" s="51"/>
      <c r="G46" s="51">
        <f>E46+F46</f>
        <v>15000</v>
      </c>
      <c r="H46" s="123">
        <v>5000</v>
      </c>
      <c r="I46" s="123">
        <f>G46+H46</f>
        <v>20000</v>
      </c>
      <c r="J46" s="123">
        <v>5000</v>
      </c>
      <c r="K46" s="123">
        <f>I46+J46</f>
        <v>25000</v>
      </c>
      <c r="L46" s="123"/>
      <c r="M46" s="123">
        <f>K46+L46</f>
        <v>25000</v>
      </c>
      <c r="N46" s="123"/>
      <c r="O46" s="123">
        <f>M46+N46</f>
        <v>25000</v>
      </c>
      <c r="P46" s="123"/>
      <c r="Q46" s="123"/>
      <c r="R46" s="123"/>
      <c r="S46" s="123"/>
      <c r="T46" s="123"/>
      <c r="U46" s="123"/>
      <c r="V46" s="123"/>
      <c r="W46" s="123"/>
      <c r="X46" s="123"/>
      <c r="Y46" s="123"/>
      <c r="Z46" s="123"/>
      <c r="AA46" s="122"/>
      <c r="AB46" s="9"/>
    </row>
    <row r="47" spans="1:31" ht="15">
      <c r="A47" s="82"/>
      <c r="B47" s="82">
        <v>71095</v>
      </c>
      <c r="C47" s="82"/>
      <c r="D47" s="75" t="s">
        <v>16</v>
      </c>
      <c r="E47" s="85">
        <f>E48</f>
        <v>15000</v>
      </c>
      <c r="F47" s="85">
        <f aca="true" t="shared" si="20" ref="F47:AE47">F48</f>
        <v>0</v>
      </c>
      <c r="G47" s="85">
        <f t="shared" si="20"/>
        <v>15000</v>
      </c>
      <c r="H47" s="85">
        <f t="shared" si="20"/>
        <v>-5000</v>
      </c>
      <c r="I47" s="85">
        <f t="shared" si="20"/>
        <v>10000</v>
      </c>
      <c r="J47" s="85">
        <f t="shared" si="20"/>
        <v>0</v>
      </c>
      <c r="K47" s="85">
        <f t="shared" si="20"/>
        <v>10000</v>
      </c>
      <c r="L47" s="85">
        <f t="shared" si="20"/>
        <v>0</v>
      </c>
      <c r="M47" s="85">
        <f t="shared" si="20"/>
        <v>10000</v>
      </c>
      <c r="N47" s="85">
        <f t="shared" si="20"/>
        <v>0</v>
      </c>
      <c r="O47" s="85">
        <f t="shared" si="20"/>
        <v>10000</v>
      </c>
      <c r="P47" s="85">
        <f t="shared" si="20"/>
        <v>0</v>
      </c>
      <c r="Q47" s="85">
        <f t="shared" si="20"/>
        <v>0</v>
      </c>
      <c r="R47" s="85">
        <f t="shared" si="20"/>
        <v>0</v>
      </c>
      <c r="S47" s="85">
        <f t="shared" si="20"/>
        <v>0</v>
      </c>
      <c r="T47" s="85">
        <f t="shared" si="20"/>
        <v>0</v>
      </c>
      <c r="U47" s="85">
        <f t="shared" si="20"/>
        <v>0</v>
      </c>
      <c r="V47" s="85">
        <f t="shared" si="20"/>
        <v>0</v>
      </c>
      <c r="W47" s="85">
        <f t="shared" si="20"/>
        <v>0</v>
      </c>
      <c r="X47" s="85">
        <f t="shared" si="20"/>
        <v>0</v>
      </c>
      <c r="Y47" s="85">
        <f t="shared" si="20"/>
        <v>0</v>
      </c>
      <c r="Z47" s="85">
        <f t="shared" si="20"/>
        <v>0</v>
      </c>
      <c r="AA47" s="85">
        <f t="shared" si="20"/>
        <v>0</v>
      </c>
      <c r="AB47" s="85">
        <f t="shared" si="20"/>
        <v>0</v>
      </c>
      <c r="AC47" s="85">
        <f t="shared" si="20"/>
        <v>0</v>
      </c>
      <c r="AD47" s="85">
        <f t="shared" si="20"/>
        <v>0</v>
      </c>
      <c r="AE47" s="85">
        <f t="shared" si="20"/>
        <v>0</v>
      </c>
    </row>
    <row r="48" spans="1:28" ht="15">
      <c r="A48" s="82"/>
      <c r="B48" s="82"/>
      <c r="C48" s="82">
        <v>4300</v>
      </c>
      <c r="D48" s="75" t="s">
        <v>140</v>
      </c>
      <c r="E48" s="85">
        <v>15000</v>
      </c>
      <c r="F48" s="51"/>
      <c r="G48" s="51">
        <f>E48+F48</f>
        <v>15000</v>
      </c>
      <c r="H48" s="123">
        <v>-5000</v>
      </c>
      <c r="I48" s="123">
        <f>G48+H48</f>
        <v>10000</v>
      </c>
      <c r="J48" s="123"/>
      <c r="K48" s="123">
        <f>I48+J48</f>
        <v>10000</v>
      </c>
      <c r="L48" s="123"/>
      <c r="M48" s="123">
        <f>K48+L48</f>
        <v>10000</v>
      </c>
      <c r="N48" s="123"/>
      <c r="O48" s="123">
        <f>M48+N48</f>
        <v>10000</v>
      </c>
      <c r="P48" s="123"/>
      <c r="Q48" s="123"/>
      <c r="R48" s="123"/>
      <c r="S48" s="123"/>
      <c r="T48" s="123"/>
      <c r="U48" s="123"/>
      <c r="V48" s="123"/>
      <c r="W48" s="123"/>
      <c r="X48" s="123"/>
      <c r="Y48" s="123"/>
      <c r="Z48" s="123"/>
      <c r="AA48" s="122"/>
      <c r="AB48" s="9"/>
    </row>
    <row r="49" spans="1:31" ht="14.25">
      <c r="A49" s="80">
        <v>750</v>
      </c>
      <c r="B49" s="80"/>
      <c r="C49" s="80"/>
      <c r="D49" s="76" t="s">
        <v>40</v>
      </c>
      <c r="E49" s="89">
        <f>E50+E59+E64+E82</f>
        <v>1269510</v>
      </c>
      <c r="F49" s="89">
        <f aca="true" t="shared" si="21" ref="F49:AE49">F50+F59+F64+F82</f>
        <v>0</v>
      </c>
      <c r="G49" s="89">
        <f t="shared" si="21"/>
        <v>1269510</v>
      </c>
      <c r="H49" s="89">
        <f t="shared" si="21"/>
        <v>0</v>
      </c>
      <c r="I49" s="89">
        <f t="shared" si="21"/>
        <v>1269510</v>
      </c>
      <c r="J49" s="89">
        <f t="shared" si="21"/>
        <v>0</v>
      </c>
      <c r="K49" s="89">
        <f t="shared" si="21"/>
        <v>1269510</v>
      </c>
      <c r="L49" s="89">
        <f t="shared" si="21"/>
        <v>0</v>
      </c>
      <c r="M49" s="89">
        <f>M50+M59+M64+M82</f>
        <v>1269510</v>
      </c>
      <c r="N49" s="89">
        <f t="shared" si="21"/>
        <v>0</v>
      </c>
      <c r="O49" s="89">
        <f>O50+O59+O64+O82</f>
        <v>1269510</v>
      </c>
      <c r="P49" s="89">
        <f t="shared" si="21"/>
        <v>0</v>
      </c>
      <c r="Q49" s="89">
        <f t="shared" si="21"/>
        <v>0</v>
      </c>
      <c r="R49" s="89">
        <f t="shared" si="21"/>
        <v>0</v>
      </c>
      <c r="S49" s="89">
        <f t="shared" si="21"/>
        <v>0</v>
      </c>
      <c r="T49" s="89">
        <f t="shared" si="21"/>
        <v>0</v>
      </c>
      <c r="U49" s="89">
        <f t="shared" si="21"/>
        <v>0</v>
      </c>
      <c r="V49" s="89">
        <f t="shared" si="21"/>
        <v>0</v>
      </c>
      <c r="W49" s="89">
        <f t="shared" si="21"/>
        <v>0</v>
      </c>
      <c r="X49" s="89">
        <f t="shared" si="21"/>
        <v>0</v>
      </c>
      <c r="Y49" s="89">
        <f t="shared" si="21"/>
        <v>0</v>
      </c>
      <c r="Z49" s="89">
        <f t="shared" si="21"/>
        <v>0</v>
      </c>
      <c r="AA49" s="89">
        <f t="shared" si="21"/>
        <v>0</v>
      </c>
      <c r="AB49" s="89">
        <f t="shared" si="21"/>
        <v>0</v>
      </c>
      <c r="AC49" s="89">
        <f t="shared" si="21"/>
        <v>0</v>
      </c>
      <c r="AD49" s="89">
        <f t="shared" si="21"/>
        <v>0</v>
      </c>
      <c r="AE49" s="89">
        <f t="shared" si="21"/>
        <v>0</v>
      </c>
    </row>
    <row r="50" spans="1:31" ht="15">
      <c r="A50" s="82"/>
      <c r="B50" s="82">
        <v>75011</v>
      </c>
      <c r="C50" s="82"/>
      <c r="D50" s="75" t="s">
        <v>41</v>
      </c>
      <c r="E50" s="85">
        <f>SUM(E51:E58)</f>
        <v>41200</v>
      </c>
      <c r="F50" s="85">
        <f aca="true" t="shared" si="22" ref="F50:AE50">SUM(F51:F58)</f>
        <v>0</v>
      </c>
      <c r="G50" s="85">
        <f t="shared" si="22"/>
        <v>41200</v>
      </c>
      <c r="H50" s="85">
        <f t="shared" si="22"/>
        <v>0</v>
      </c>
      <c r="I50" s="85">
        <f t="shared" si="22"/>
        <v>41200</v>
      </c>
      <c r="J50" s="85">
        <f t="shared" si="22"/>
        <v>0</v>
      </c>
      <c r="K50" s="85">
        <f t="shared" si="22"/>
        <v>41200</v>
      </c>
      <c r="L50" s="85">
        <f t="shared" si="22"/>
        <v>5000</v>
      </c>
      <c r="M50" s="85">
        <f>SUM(M51:M58)</f>
        <v>46200</v>
      </c>
      <c r="N50" s="85">
        <f t="shared" si="22"/>
        <v>0</v>
      </c>
      <c r="O50" s="85">
        <f>SUM(O51:O58)</f>
        <v>46200</v>
      </c>
      <c r="P50" s="85">
        <f t="shared" si="22"/>
        <v>0</v>
      </c>
      <c r="Q50" s="85">
        <f t="shared" si="22"/>
        <v>0</v>
      </c>
      <c r="R50" s="85">
        <f t="shared" si="22"/>
        <v>0</v>
      </c>
      <c r="S50" s="85">
        <f t="shared" si="22"/>
        <v>0</v>
      </c>
      <c r="T50" s="85">
        <f t="shared" si="22"/>
        <v>0</v>
      </c>
      <c r="U50" s="85">
        <f t="shared" si="22"/>
        <v>0</v>
      </c>
      <c r="V50" s="85">
        <f t="shared" si="22"/>
        <v>0</v>
      </c>
      <c r="W50" s="85">
        <f t="shared" si="22"/>
        <v>0</v>
      </c>
      <c r="X50" s="85">
        <f t="shared" si="22"/>
        <v>0</v>
      </c>
      <c r="Y50" s="85">
        <f t="shared" si="22"/>
        <v>0</v>
      </c>
      <c r="Z50" s="85">
        <f t="shared" si="22"/>
        <v>0</v>
      </c>
      <c r="AA50" s="85">
        <f t="shared" si="22"/>
        <v>0</v>
      </c>
      <c r="AB50" s="85">
        <f t="shared" si="22"/>
        <v>0</v>
      </c>
      <c r="AC50" s="85">
        <f t="shared" si="22"/>
        <v>0</v>
      </c>
      <c r="AD50" s="85">
        <f t="shared" si="22"/>
        <v>0</v>
      </c>
      <c r="AE50" s="85">
        <f t="shared" si="22"/>
        <v>0</v>
      </c>
    </row>
    <row r="51" spans="1:28" ht="15">
      <c r="A51" s="82"/>
      <c r="B51" s="82"/>
      <c r="C51" s="82">
        <v>4010</v>
      </c>
      <c r="D51" s="75" t="s">
        <v>151</v>
      </c>
      <c r="E51" s="85">
        <v>24000</v>
      </c>
      <c r="F51" s="51"/>
      <c r="G51" s="51">
        <f aca="true" t="shared" si="23" ref="G51:G58">E51+F51</f>
        <v>24000</v>
      </c>
      <c r="H51" s="123"/>
      <c r="I51" s="123">
        <f>G51+H51</f>
        <v>24000</v>
      </c>
      <c r="J51" s="123"/>
      <c r="K51" s="123">
        <f>I51+J51</f>
        <v>24000</v>
      </c>
      <c r="L51" s="123"/>
      <c r="M51" s="123">
        <f>K51+L51</f>
        <v>24000</v>
      </c>
      <c r="N51" s="123"/>
      <c r="O51" s="123">
        <f>M51+N51</f>
        <v>24000</v>
      </c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3"/>
      <c r="AA51" s="122"/>
      <c r="AB51" s="9"/>
    </row>
    <row r="52" spans="1:28" ht="15">
      <c r="A52" s="82"/>
      <c r="B52" s="82"/>
      <c r="C52" s="82">
        <v>4040</v>
      </c>
      <c r="D52" s="75" t="s">
        <v>152</v>
      </c>
      <c r="E52" s="85">
        <v>1681</v>
      </c>
      <c r="F52" s="51"/>
      <c r="G52" s="51">
        <f t="shared" si="23"/>
        <v>1681</v>
      </c>
      <c r="H52" s="123"/>
      <c r="I52" s="123">
        <f aca="true" t="shared" si="24" ref="I52:I58">G52+H52</f>
        <v>1681</v>
      </c>
      <c r="J52" s="123"/>
      <c r="K52" s="123">
        <f aca="true" t="shared" si="25" ref="K52:O58">I52+J52</f>
        <v>1681</v>
      </c>
      <c r="L52" s="123"/>
      <c r="M52" s="123">
        <f t="shared" si="25"/>
        <v>1681</v>
      </c>
      <c r="N52" s="123"/>
      <c r="O52" s="123">
        <f t="shared" si="25"/>
        <v>1681</v>
      </c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2"/>
      <c r="AB52" s="9"/>
    </row>
    <row r="53" spans="1:28" ht="15">
      <c r="A53" s="82"/>
      <c r="B53" s="82"/>
      <c r="C53" s="82">
        <v>4110</v>
      </c>
      <c r="D53" s="75" t="s">
        <v>153</v>
      </c>
      <c r="E53" s="85">
        <v>4425</v>
      </c>
      <c r="F53" s="51"/>
      <c r="G53" s="51">
        <f t="shared" si="23"/>
        <v>4425</v>
      </c>
      <c r="H53" s="123"/>
      <c r="I53" s="123">
        <f t="shared" si="24"/>
        <v>4425</v>
      </c>
      <c r="J53" s="123"/>
      <c r="K53" s="123">
        <f t="shared" si="25"/>
        <v>4425</v>
      </c>
      <c r="L53" s="123"/>
      <c r="M53" s="123">
        <f t="shared" si="25"/>
        <v>4425</v>
      </c>
      <c r="N53" s="123"/>
      <c r="O53" s="123">
        <f t="shared" si="25"/>
        <v>4425</v>
      </c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2"/>
      <c r="AB53" s="9"/>
    </row>
    <row r="54" spans="1:28" ht="15">
      <c r="A54" s="82"/>
      <c r="B54" s="82"/>
      <c r="C54" s="82">
        <v>4120</v>
      </c>
      <c r="D54" s="75" t="s">
        <v>154</v>
      </c>
      <c r="E54" s="85">
        <v>629</v>
      </c>
      <c r="F54" s="51"/>
      <c r="G54" s="51">
        <f t="shared" si="23"/>
        <v>629</v>
      </c>
      <c r="H54" s="123"/>
      <c r="I54" s="123">
        <f t="shared" si="24"/>
        <v>629</v>
      </c>
      <c r="J54" s="123"/>
      <c r="K54" s="123">
        <f t="shared" si="25"/>
        <v>629</v>
      </c>
      <c r="L54" s="123"/>
      <c r="M54" s="123">
        <f t="shared" si="25"/>
        <v>629</v>
      </c>
      <c r="N54" s="123"/>
      <c r="O54" s="123">
        <f t="shared" si="25"/>
        <v>629</v>
      </c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122"/>
      <c r="AB54" s="9"/>
    </row>
    <row r="55" spans="1:28" ht="15">
      <c r="A55" s="82"/>
      <c r="B55" s="82"/>
      <c r="C55" s="82">
        <v>4210</v>
      </c>
      <c r="D55" s="75" t="s">
        <v>138</v>
      </c>
      <c r="E55" s="85">
        <v>2000</v>
      </c>
      <c r="F55" s="51"/>
      <c r="G55" s="51">
        <f t="shared" si="23"/>
        <v>2000</v>
      </c>
      <c r="H55" s="123"/>
      <c r="I55" s="123">
        <f t="shared" si="24"/>
        <v>2000</v>
      </c>
      <c r="J55" s="123"/>
      <c r="K55" s="123">
        <f t="shared" si="25"/>
        <v>2000</v>
      </c>
      <c r="L55" s="123"/>
      <c r="M55" s="123">
        <f t="shared" si="25"/>
        <v>2000</v>
      </c>
      <c r="N55" s="123"/>
      <c r="O55" s="123">
        <f t="shared" si="25"/>
        <v>2000</v>
      </c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2"/>
      <c r="AB55" s="9"/>
    </row>
    <row r="56" spans="1:28" ht="15">
      <c r="A56" s="82"/>
      <c r="B56" s="82"/>
      <c r="C56" s="82">
        <v>4300</v>
      </c>
      <c r="D56" s="75" t="s">
        <v>140</v>
      </c>
      <c r="E56" s="85">
        <v>6695</v>
      </c>
      <c r="F56" s="51"/>
      <c r="G56" s="51">
        <f t="shared" si="23"/>
        <v>6695</v>
      </c>
      <c r="H56" s="123"/>
      <c r="I56" s="123">
        <f t="shared" si="24"/>
        <v>6695</v>
      </c>
      <c r="J56" s="123"/>
      <c r="K56" s="123">
        <f t="shared" si="25"/>
        <v>6695</v>
      </c>
      <c r="L56" s="123">
        <v>5000</v>
      </c>
      <c r="M56" s="123">
        <f t="shared" si="25"/>
        <v>11695</v>
      </c>
      <c r="N56" s="123">
        <v>256</v>
      </c>
      <c r="O56" s="123">
        <f t="shared" si="25"/>
        <v>11951</v>
      </c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2"/>
      <c r="AB56" s="9"/>
    </row>
    <row r="57" spans="1:28" ht="15">
      <c r="A57" s="82"/>
      <c r="B57" s="82"/>
      <c r="C57" s="82">
        <v>4410</v>
      </c>
      <c r="D57" s="75" t="s">
        <v>155</v>
      </c>
      <c r="E57" s="85">
        <v>1000</v>
      </c>
      <c r="F57" s="51"/>
      <c r="G57" s="51">
        <f t="shared" si="23"/>
        <v>1000</v>
      </c>
      <c r="H57" s="123"/>
      <c r="I57" s="123">
        <f t="shared" si="24"/>
        <v>1000</v>
      </c>
      <c r="J57" s="123"/>
      <c r="K57" s="123">
        <f t="shared" si="25"/>
        <v>1000</v>
      </c>
      <c r="L57" s="123"/>
      <c r="M57" s="123">
        <f t="shared" si="25"/>
        <v>1000</v>
      </c>
      <c r="N57" s="123">
        <v>-250</v>
      </c>
      <c r="O57" s="123">
        <f t="shared" si="25"/>
        <v>750</v>
      </c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2"/>
      <c r="AB57" s="9"/>
    </row>
    <row r="58" spans="1:28" ht="16.5" customHeight="1">
      <c r="A58" s="82"/>
      <c r="B58" s="82"/>
      <c r="C58" s="82">
        <v>4440</v>
      </c>
      <c r="D58" s="75" t="s">
        <v>156</v>
      </c>
      <c r="E58" s="85">
        <v>770</v>
      </c>
      <c r="F58" s="51"/>
      <c r="G58" s="51">
        <f t="shared" si="23"/>
        <v>770</v>
      </c>
      <c r="H58" s="123"/>
      <c r="I58" s="123">
        <f t="shared" si="24"/>
        <v>770</v>
      </c>
      <c r="J58" s="123"/>
      <c r="K58" s="123">
        <f t="shared" si="25"/>
        <v>770</v>
      </c>
      <c r="L58" s="123"/>
      <c r="M58" s="123">
        <f t="shared" si="25"/>
        <v>770</v>
      </c>
      <c r="N58" s="123">
        <v>-6</v>
      </c>
      <c r="O58" s="123">
        <f t="shared" si="25"/>
        <v>764</v>
      </c>
      <c r="P58" s="123"/>
      <c r="Q58" s="123"/>
      <c r="R58" s="123"/>
      <c r="S58" s="123"/>
      <c r="T58" s="123"/>
      <c r="U58" s="123"/>
      <c r="V58" s="123"/>
      <c r="W58" s="123"/>
      <c r="X58" s="123"/>
      <c r="Y58" s="123"/>
      <c r="Z58" s="123"/>
      <c r="AA58" s="122"/>
      <c r="AB58" s="9"/>
    </row>
    <row r="59" spans="1:31" ht="15">
      <c r="A59" s="82"/>
      <c r="B59" s="82">
        <v>75022</v>
      </c>
      <c r="C59" s="82"/>
      <c r="D59" s="75" t="s">
        <v>157</v>
      </c>
      <c r="E59" s="85">
        <f>SUM(E60:E63)</f>
        <v>51600</v>
      </c>
      <c r="F59" s="85">
        <f aca="true" t="shared" si="26" ref="F59:AE59">SUM(F60:F63)</f>
        <v>0</v>
      </c>
      <c r="G59" s="85">
        <f t="shared" si="26"/>
        <v>51600</v>
      </c>
      <c r="H59" s="85">
        <f t="shared" si="26"/>
        <v>0</v>
      </c>
      <c r="I59" s="85">
        <f t="shared" si="26"/>
        <v>51600</v>
      </c>
      <c r="J59" s="85">
        <f t="shared" si="26"/>
        <v>0</v>
      </c>
      <c r="K59" s="85">
        <f t="shared" si="26"/>
        <v>51600</v>
      </c>
      <c r="L59" s="85">
        <f t="shared" si="26"/>
        <v>-5000</v>
      </c>
      <c r="M59" s="85">
        <f>SUM(M60:M63)</f>
        <v>46600</v>
      </c>
      <c r="N59" s="85">
        <f t="shared" si="26"/>
        <v>0</v>
      </c>
      <c r="O59" s="85">
        <f>SUM(O60:O63)</f>
        <v>46600</v>
      </c>
      <c r="P59" s="85">
        <f t="shared" si="26"/>
        <v>0</v>
      </c>
      <c r="Q59" s="85">
        <f t="shared" si="26"/>
        <v>0</v>
      </c>
      <c r="R59" s="85">
        <f t="shared" si="26"/>
        <v>0</v>
      </c>
      <c r="S59" s="85">
        <f t="shared" si="26"/>
        <v>0</v>
      </c>
      <c r="T59" s="85">
        <f t="shared" si="26"/>
        <v>0</v>
      </c>
      <c r="U59" s="85">
        <f t="shared" si="26"/>
        <v>0</v>
      </c>
      <c r="V59" s="85">
        <f t="shared" si="26"/>
        <v>0</v>
      </c>
      <c r="W59" s="85">
        <f t="shared" si="26"/>
        <v>0</v>
      </c>
      <c r="X59" s="85">
        <f t="shared" si="26"/>
        <v>0</v>
      </c>
      <c r="Y59" s="85">
        <f t="shared" si="26"/>
        <v>0</v>
      </c>
      <c r="Z59" s="85">
        <f t="shared" si="26"/>
        <v>0</v>
      </c>
      <c r="AA59" s="85">
        <f t="shared" si="26"/>
        <v>0</v>
      </c>
      <c r="AB59" s="85">
        <f t="shared" si="26"/>
        <v>0</v>
      </c>
      <c r="AC59" s="85">
        <f t="shared" si="26"/>
        <v>0</v>
      </c>
      <c r="AD59" s="85">
        <f t="shared" si="26"/>
        <v>0</v>
      </c>
      <c r="AE59" s="85">
        <f t="shared" si="26"/>
        <v>0</v>
      </c>
    </row>
    <row r="60" spans="1:28" ht="15">
      <c r="A60" s="82"/>
      <c r="B60" s="82"/>
      <c r="C60" s="82">
        <v>3030</v>
      </c>
      <c r="D60" s="75" t="s">
        <v>158</v>
      </c>
      <c r="E60" s="85">
        <v>43000</v>
      </c>
      <c r="F60" s="51"/>
      <c r="G60" s="51">
        <f>E60+F60</f>
        <v>43000</v>
      </c>
      <c r="H60" s="123"/>
      <c r="I60" s="123">
        <f>G60+H60</f>
        <v>43000</v>
      </c>
      <c r="J60" s="123"/>
      <c r="K60" s="123">
        <f>I60+J60</f>
        <v>43000</v>
      </c>
      <c r="L60" s="123">
        <v>-3000</v>
      </c>
      <c r="M60" s="123">
        <f>K60+L60</f>
        <v>40000</v>
      </c>
      <c r="N60" s="123"/>
      <c r="O60" s="123">
        <f>M60+N60</f>
        <v>40000</v>
      </c>
      <c r="P60" s="123"/>
      <c r="Q60" s="123"/>
      <c r="R60" s="123"/>
      <c r="S60" s="123"/>
      <c r="T60" s="123"/>
      <c r="U60" s="123"/>
      <c r="V60" s="123"/>
      <c r="W60" s="123"/>
      <c r="X60" s="123"/>
      <c r="Y60" s="123"/>
      <c r="Z60" s="123"/>
      <c r="AA60" s="122"/>
      <c r="AB60" s="9"/>
    </row>
    <row r="61" spans="1:28" ht="15">
      <c r="A61" s="82"/>
      <c r="B61" s="82"/>
      <c r="C61" s="82">
        <v>4210</v>
      </c>
      <c r="D61" s="75" t="s">
        <v>138</v>
      </c>
      <c r="E61" s="85">
        <v>3100</v>
      </c>
      <c r="F61" s="51"/>
      <c r="G61" s="51">
        <f>E61+F61</f>
        <v>3100</v>
      </c>
      <c r="H61" s="123"/>
      <c r="I61" s="123">
        <f>G61+H61</f>
        <v>3100</v>
      </c>
      <c r="J61" s="123"/>
      <c r="K61" s="123">
        <f>I61+J61</f>
        <v>3100</v>
      </c>
      <c r="L61" s="123"/>
      <c r="M61" s="123">
        <f>K61+L61</f>
        <v>3100</v>
      </c>
      <c r="N61" s="123"/>
      <c r="O61" s="123">
        <f>M61+N61</f>
        <v>3100</v>
      </c>
      <c r="P61" s="123"/>
      <c r="Q61" s="123"/>
      <c r="R61" s="123"/>
      <c r="S61" s="123"/>
      <c r="T61" s="123"/>
      <c r="U61" s="123"/>
      <c r="V61" s="123"/>
      <c r="W61" s="123"/>
      <c r="X61" s="123"/>
      <c r="Y61" s="123"/>
      <c r="Z61" s="123"/>
      <c r="AA61" s="122"/>
      <c r="AB61" s="9"/>
    </row>
    <row r="62" spans="1:28" ht="15">
      <c r="A62" s="82"/>
      <c r="B62" s="82"/>
      <c r="C62" s="82">
        <v>4300</v>
      </c>
      <c r="D62" s="75" t="s">
        <v>140</v>
      </c>
      <c r="E62" s="85">
        <v>5000</v>
      </c>
      <c r="F62" s="51"/>
      <c r="G62" s="51">
        <f>E62+F62</f>
        <v>5000</v>
      </c>
      <c r="H62" s="123"/>
      <c r="I62" s="123">
        <f>G62+H62</f>
        <v>5000</v>
      </c>
      <c r="J62" s="123"/>
      <c r="K62" s="123">
        <f>I62+J62</f>
        <v>5000</v>
      </c>
      <c r="L62" s="123">
        <v>-2000</v>
      </c>
      <c r="M62" s="123">
        <f>K62+L62</f>
        <v>3000</v>
      </c>
      <c r="N62" s="123"/>
      <c r="O62" s="123">
        <f>M62+N62</f>
        <v>3000</v>
      </c>
      <c r="P62" s="123"/>
      <c r="Q62" s="123"/>
      <c r="R62" s="123"/>
      <c r="S62" s="123"/>
      <c r="T62" s="123"/>
      <c r="U62" s="123"/>
      <c r="V62" s="123"/>
      <c r="W62" s="123"/>
      <c r="X62" s="123"/>
      <c r="Y62" s="123"/>
      <c r="Z62" s="123"/>
      <c r="AA62" s="122"/>
      <c r="AB62" s="9"/>
    </row>
    <row r="63" spans="1:28" ht="15">
      <c r="A63" s="82"/>
      <c r="B63" s="82"/>
      <c r="C63" s="82">
        <v>4410</v>
      </c>
      <c r="D63" s="75" t="s">
        <v>155</v>
      </c>
      <c r="E63" s="85">
        <v>500</v>
      </c>
      <c r="F63" s="51"/>
      <c r="G63" s="51">
        <f>E63+F63</f>
        <v>500</v>
      </c>
      <c r="H63" s="123"/>
      <c r="I63" s="123">
        <f>G63+H63</f>
        <v>500</v>
      </c>
      <c r="J63" s="123"/>
      <c r="K63" s="123">
        <f>I63+J63</f>
        <v>500</v>
      </c>
      <c r="L63" s="123"/>
      <c r="M63" s="123">
        <f>K63+L63</f>
        <v>500</v>
      </c>
      <c r="N63" s="123"/>
      <c r="O63" s="123">
        <f>M63+N63</f>
        <v>500</v>
      </c>
      <c r="P63" s="123"/>
      <c r="Q63" s="123"/>
      <c r="R63" s="123"/>
      <c r="S63" s="123"/>
      <c r="T63" s="123"/>
      <c r="U63" s="123"/>
      <c r="V63" s="123"/>
      <c r="W63" s="123"/>
      <c r="X63" s="123"/>
      <c r="Y63" s="123"/>
      <c r="Z63" s="123"/>
      <c r="AA63" s="122"/>
      <c r="AB63" s="9"/>
    </row>
    <row r="64" spans="1:31" ht="15">
      <c r="A64" s="82"/>
      <c r="B64" s="82">
        <v>75023</v>
      </c>
      <c r="C64" s="82"/>
      <c r="D64" s="75" t="s">
        <v>46</v>
      </c>
      <c r="E64" s="85">
        <f>SUM(E65:E81)</f>
        <v>1156410</v>
      </c>
      <c r="F64" s="85">
        <f aca="true" t="shared" si="27" ref="F64:AE64">SUM(F65:F81)</f>
        <v>0</v>
      </c>
      <c r="G64" s="85">
        <f t="shared" si="27"/>
        <v>1156410</v>
      </c>
      <c r="H64" s="85">
        <f t="shared" si="27"/>
        <v>0</v>
      </c>
      <c r="I64" s="85">
        <f t="shared" si="27"/>
        <v>1156410</v>
      </c>
      <c r="J64" s="85">
        <f t="shared" si="27"/>
        <v>0</v>
      </c>
      <c r="K64" s="85">
        <f t="shared" si="27"/>
        <v>1156410</v>
      </c>
      <c r="L64" s="85">
        <f t="shared" si="27"/>
        <v>5000</v>
      </c>
      <c r="M64" s="85">
        <f>SUM(M65:M81)</f>
        <v>1161410</v>
      </c>
      <c r="N64" s="85">
        <f t="shared" si="27"/>
        <v>0</v>
      </c>
      <c r="O64" s="85">
        <f>SUM(O65:O81)</f>
        <v>1161410</v>
      </c>
      <c r="P64" s="85">
        <f t="shared" si="27"/>
        <v>0</v>
      </c>
      <c r="Q64" s="85">
        <f t="shared" si="27"/>
        <v>0</v>
      </c>
      <c r="R64" s="85">
        <f t="shared" si="27"/>
        <v>0</v>
      </c>
      <c r="S64" s="85">
        <f t="shared" si="27"/>
        <v>0</v>
      </c>
      <c r="T64" s="85">
        <f t="shared" si="27"/>
        <v>0</v>
      </c>
      <c r="U64" s="85">
        <f t="shared" si="27"/>
        <v>0</v>
      </c>
      <c r="V64" s="85">
        <f t="shared" si="27"/>
        <v>0</v>
      </c>
      <c r="W64" s="85">
        <f t="shared" si="27"/>
        <v>0</v>
      </c>
      <c r="X64" s="85">
        <f t="shared" si="27"/>
        <v>0</v>
      </c>
      <c r="Y64" s="85">
        <f t="shared" si="27"/>
        <v>0</v>
      </c>
      <c r="Z64" s="85">
        <f t="shared" si="27"/>
        <v>0</v>
      </c>
      <c r="AA64" s="85">
        <f t="shared" si="27"/>
        <v>0</v>
      </c>
      <c r="AB64" s="85">
        <f t="shared" si="27"/>
        <v>0</v>
      </c>
      <c r="AC64" s="85">
        <f t="shared" si="27"/>
        <v>0</v>
      </c>
      <c r="AD64" s="85">
        <f t="shared" si="27"/>
        <v>0</v>
      </c>
      <c r="AE64" s="85">
        <f t="shared" si="27"/>
        <v>0</v>
      </c>
    </row>
    <row r="65" spans="1:28" ht="15" customHeight="1">
      <c r="A65" s="82"/>
      <c r="B65" s="82"/>
      <c r="C65" s="82">
        <v>3020</v>
      </c>
      <c r="D65" s="75" t="s">
        <v>159</v>
      </c>
      <c r="E65" s="85">
        <v>820</v>
      </c>
      <c r="F65" s="51"/>
      <c r="G65" s="51">
        <f aca="true" t="shared" si="28" ref="G65:G81">E65+F65</f>
        <v>820</v>
      </c>
      <c r="H65" s="123"/>
      <c r="I65" s="123">
        <f>G65+H65</f>
        <v>820</v>
      </c>
      <c r="J65" s="123"/>
      <c r="K65" s="123">
        <f>I65+J65</f>
        <v>820</v>
      </c>
      <c r="L65" s="123"/>
      <c r="M65" s="123">
        <f>K65+L65</f>
        <v>820</v>
      </c>
      <c r="N65" s="123"/>
      <c r="O65" s="123">
        <f>M65+N65</f>
        <v>820</v>
      </c>
      <c r="P65" s="123"/>
      <c r="Q65" s="123"/>
      <c r="R65" s="123"/>
      <c r="S65" s="123"/>
      <c r="T65" s="123"/>
      <c r="U65" s="123"/>
      <c r="V65" s="123"/>
      <c r="W65" s="123"/>
      <c r="X65" s="123"/>
      <c r="Y65" s="123"/>
      <c r="Z65" s="123"/>
      <c r="AA65" s="122"/>
      <c r="AB65" s="9"/>
    </row>
    <row r="66" spans="1:28" ht="15">
      <c r="A66" s="82"/>
      <c r="B66" s="82"/>
      <c r="C66" s="82">
        <v>4010</v>
      </c>
      <c r="D66" s="75" t="s">
        <v>151</v>
      </c>
      <c r="E66" s="85">
        <v>707320</v>
      </c>
      <c r="F66" s="51"/>
      <c r="G66" s="51">
        <f t="shared" si="28"/>
        <v>707320</v>
      </c>
      <c r="H66" s="123"/>
      <c r="I66" s="123">
        <f aca="true" t="shared" si="29" ref="I66:I81">G66+H66</f>
        <v>707320</v>
      </c>
      <c r="J66" s="123"/>
      <c r="K66" s="123">
        <f aca="true" t="shared" si="30" ref="K66:O81">I66+J66</f>
        <v>707320</v>
      </c>
      <c r="L66" s="123">
        <v>-15624</v>
      </c>
      <c r="M66" s="123">
        <f t="shared" si="30"/>
        <v>691696</v>
      </c>
      <c r="N66" s="123"/>
      <c r="O66" s="123">
        <f t="shared" si="30"/>
        <v>691696</v>
      </c>
      <c r="P66" s="123"/>
      <c r="Q66" s="123"/>
      <c r="R66" s="123"/>
      <c r="S66" s="123"/>
      <c r="T66" s="123"/>
      <c r="U66" s="123"/>
      <c r="V66" s="123"/>
      <c r="W66" s="123"/>
      <c r="X66" s="123"/>
      <c r="Y66" s="123"/>
      <c r="Z66" s="123"/>
      <c r="AA66" s="122"/>
      <c r="AB66" s="9"/>
    </row>
    <row r="67" spans="1:28" ht="15">
      <c r="A67" s="82"/>
      <c r="B67" s="82"/>
      <c r="C67" s="82">
        <v>4040</v>
      </c>
      <c r="D67" s="75" t="s">
        <v>152</v>
      </c>
      <c r="E67" s="85">
        <v>39580</v>
      </c>
      <c r="F67" s="51"/>
      <c r="G67" s="51">
        <f t="shared" si="28"/>
        <v>39580</v>
      </c>
      <c r="H67" s="123"/>
      <c r="I67" s="123">
        <f t="shared" si="29"/>
        <v>39580</v>
      </c>
      <c r="J67" s="123">
        <v>-6000</v>
      </c>
      <c r="K67" s="123">
        <f t="shared" si="30"/>
        <v>33580</v>
      </c>
      <c r="L67" s="123">
        <v>27624</v>
      </c>
      <c r="M67" s="123">
        <f t="shared" si="30"/>
        <v>61204</v>
      </c>
      <c r="N67" s="123"/>
      <c r="O67" s="123">
        <f t="shared" si="30"/>
        <v>61204</v>
      </c>
      <c r="P67" s="123"/>
      <c r="Q67" s="123"/>
      <c r="R67" s="123"/>
      <c r="S67" s="123"/>
      <c r="T67" s="123"/>
      <c r="U67" s="123"/>
      <c r="V67" s="123"/>
      <c r="W67" s="123"/>
      <c r="X67" s="123"/>
      <c r="Y67" s="123"/>
      <c r="Z67" s="123"/>
      <c r="AA67" s="122"/>
      <c r="AB67" s="9"/>
    </row>
    <row r="68" spans="1:28" ht="15">
      <c r="A68" s="82"/>
      <c r="B68" s="82"/>
      <c r="C68" s="82">
        <v>4110</v>
      </c>
      <c r="D68" s="75" t="s">
        <v>153</v>
      </c>
      <c r="E68" s="85">
        <v>125100</v>
      </c>
      <c r="F68" s="51"/>
      <c r="G68" s="51">
        <f t="shared" si="28"/>
        <v>125100</v>
      </c>
      <c r="H68" s="123"/>
      <c r="I68" s="123">
        <f t="shared" si="29"/>
        <v>125100</v>
      </c>
      <c r="J68" s="123"/>
      <c r="K68" s="123">
        <f t="shared" si="30"/>
        <v>125100</v>
      </c>
      <c r="L68" s="123"/>
      <c r="M68" s="123">
        <f t="shared" si="30"/>
        <v>125100</v>
      </c>
      <c r="N68" s="123"/>
      <c r="O68" s="123">
        <f t="shared" si="30"/>
        <v>125100</v>
      </c>
      <c r="P68" s="123"/>
      <c r="Q68" s="123"/>
      <c r="R68" s="123"/>
      <c r="S68" s="123"/>
      <c r="T68" s="123"/>
      <c r="U68" s="123"/>
      <c r="V68" s="123"/>
      <c r="W68" s="123"/>
      <c r="X68" s="123"/>
      <c r="Y68" s="123"/>
      <c r="Z68" s="123"/>
      <c r="AA68" s="122"/>
      <c r="AB68" s="9"/>
    </row>
    <row r="69" spans="1:28" ht="15">
      <c r="A69" s="82"/>
      <c r="B69" s="82"/>
      <c r="C69" s="82">
        <v>4120</v>
      </c>
      <c r="D69" s="75" t="s">
        <v>154</v>
      </c>
      <c r="E69" s="85">
        <v>17800</v>
      </c>
      <c r="F69" s="51"/>
      <c r="G69" s="51">
        <f t="shared" si="28"/>
        <v>17800</v>
      </c>
      <c r="H69" s="123"/>
      <c r="I69" s="123">
        <f t="shared" si="29"/>
        <v>17800</v>
      </c>
      <c r="J69" s="123"/>
      <c r="K69" s="123">
        <f t="shared" si="30"/>
        <v>17800</v>
      </c>
      <c r="L69" s="123"/>
      <c r="M69" s="123">
        <f t="shared" si="30"/>
        <v>17800</v>
      </c>
      <c r="N69" s="123"/>
      <c r="O69" s="123">
        <f t="shared" si="30"/>
        <v>17800</v>
      </c>
      <c r="P69" s="123"/>
      <c r="Q69" s="123"/>
      <c r="R69" s="123"/>
      <c r="S69" s="123"/>
      <c r="T69" s="123"/>
      <c r="U69" s="123"/>
      <c r="V69" s="123"/>
      <c r="W69" s="123"/>
      <c r="X69" s="123"/>
      <c r="Y69" s="123"/>
      <c r="Z69" s="123"/>
      <c r="AA69" s="122"/>
      <c r="AB69" s="9"/>
    </row>
    <row r="70" spans="1:28" ht="15">
      <c r="A70" s="82"/>
      <c r="B70" s="82"/>
      <c r="C70" s="82">
        <v>4170</v>
      </c>
      <c r="D70" s="75" t="s">
        <v>160</v>
      </c>
      <c r="E70" s="85">
        <v>1520</v>
      </c>
      <c r="F70" s="51"/>
      <c r="G70" s="51">
        <f t="shared" si="28"/>
        <v>1520</v>
      </c>
      <c r="H70" s="123"/>
      <c r="I70" s="123">
        <f t="shared" si="29"/>
        <v>1520</v>
      </c>
      <c r="J70" s="123"/>
      <c r="K70" s="123">
        <f t="shared" si="30"/>
        <v>1520</v>
      </c>
      <c r="L70" s="123"/>
      <c r="M70" s="123">
        <f t="shared" si="30"/>
        <v>1520</v>
      </c>
      <c r="N70" s="123"/>
      <c r="O70" s="123">
        <f t="shared" si="30"/>
        <v>1520</v>
      </c>
      <c r="P70" s="123"/>
      <c r="Q70" s="123"/>
      <c r="R70" s="123"/>
      <c r="S70" s="123"/>
      <c r="T70" s="123"/>
      <c r="U70" s="123"/>
      <c r="V70" s="123"/>
      <c r="W70" s="123"/>
      <c r="X70" s="123"/>
      <c r="Y70" s="123"/>
      <c r="Z70" s="123"/>
      <c r="AA70" s="122"/>
      <c r="AB70" s="9"/>
    </row>
    <row r="71" spans="1:28" ht="15">
      <c r="A71" s="82"/>
      <c r="B71" s="82"/>
      <c r="C71" s="82">
        <v>4210</v>
      </c>
      <c r="D71" s="75" t="s">
        <v>138</v>
      </c>
      <c r="E71" s="85">
        <v>55830</v>
      </c>
      <c r="F71" s="51"/>
      <c r="G71" s="51">
        <f t="shared" si="28"/>
        <v>55830</v>
      </c>
      <c r="H71" s="123"/>
      <c r="I71" s="123">
        <f t="shared" si="29"/>
        <v>55830</v>
      </c>
      <c r="J71" s="123"/>
      <c r="K71" s="123">
        <f t="shared" si="30"/>
        <v>55830</v>
      </c>
      <c r="L71" s="123"/>
      <c r="M71" s="123">
        <f t="shared" si="30"/>
        <v>55830</v>
      </c>
      <c r="N71" s="123"/>
      <c r="O71" s="123">
        <f t="shared" si="30"/>
        <v>55830</v>
      </c>
      <c r="P71" s="123"/>
      <c r="Q71" s="123"/>
      <c r="R71" s="123"/>
      <c r="S71" s="123"/>
      <c r="T71" s="123"/>
      <c r="U71" s="123"/>
      <c r="V71" s="123"/>
      <c r="W71" s="123"/>
      <c r="X71" s="123"/>
      <c r="Y71" s="123"/>
      <c r="Z71" s="123"/>
      <c r="AA71" s="122"/>
      <c r="AB71" s="9"/>
    </row>
    <row r="72" spans="1:28" ht="15">
      <c r="A72" s="82"/>
      <c r="B72" s="82"/>
      <c r="C72" s="82">
        <v>4260</v>
      </c>
      <c r="D72" s="75" t="s">
        <v>161</v>
      </c>
      <c r="E72" s="85">
        <v>22840</v>
      </c>
      <c r="F72" s="51"/>
      <c r="G72" s="51">
        <f t="shared" si="28"/>
        <v>22840</v>
      </c>
      <c r="H72" s="123"/>
      <c r="I72" s="123">
        <f t="shared" si="29"/>
        <v>22840</v>
      </c>
      <c r="J72" s="123">
        <v>3000</v>
      </c>
      <c r="K72" s="123">
        <f t="shared" si="30"/>
        <v>25840</v>
      </c>
      <c r="L72" s="123"/>
      <c r="M72" s="123">
        <f t="shared" si="30"/>
        <v>25840</v>
      </c>
      <c r="N72" s="123"/>
      <c r="O72" s="123">
        <f t="shared" si="30"/>
        <v>25840</v>
      </c>
      <c r="P72" s="123"/>
      <c r="Q72" s="123"/>
      <c r="R72" s="123"/>
      <c r="S72" s="123"/>
      <c r="T72" s="123"/>
      <c r="U72" s="123"/>
      <c r="V72" s="123"/>
      <c r="W72" s="123"/>
      <c r="X72" s="123"/>
      <c r="Y72" s="123"/>
      <c r="Z72" s="123"/>
      <c r="AA72" s="122"/>
      <c r="AB72" s="9"/>
    </row>
    <row r="73" spans="1:28" ht="15">
      <c r="A73" s="82"/>
      <c r="B73" s="82"/>
      <c r="C73" s="82">
        <v>4270</v>
      </c>
      <c r="D73" s="75" t="s">
        <v>139</v>
      </c>
      <c r="E73" s="85">
        <v>18270</v>
      </c>
      <c r="F73" s="51"/>
      <c r="G73" s="51">
        <f t="shared" si="28"/>
        <v>18270</v>
      </c>
      <c r="H73" s="123"/>
      <c r="I73" s="123">
        <f t="shared" si="29"/>
        <v>18270</v>
      </c>
      <c r="J73" s="123"/>
      <c r="K73" s="123">
        <f t="shared" si="30"/>
        <v>18270</v>
      </c>
      <c r="L73" s="123"/>
      <c r="M73" s="123">
        <f t="shared" si="30"/>
        <v>18270</v>
      </c>
      <c r="N73" s="123"/>
      <c r="O73" s="123">
        <f t="shared" si="30"/>
        <v>18270</v>
      </c>
      <c r="P73" s="123"/>
      <c r="Q73" s="123"/>
      <c r="R73" s="123"/>
      <c r="S73" s="123"/>
      <c r="T73" s="123"/>
      <c r="U73" s="123"/>
      <c r="V73" s="123"/>
      <c r="W73" s="123"/>
      <c r="X73" s="123"/>
      <c r="Y73" s="123"/>
      <c r="Z73" s="123"/>
      <c r="AA73" s="122"/>
      <c r="AB73" s="9"/>
    </row>
    <row r="74" spans="1:28" ht="15">
      <c r="A74" s="82"/>
      <c r="B74" s="82"/>
      <c r="C74" s="82">
        <v>4280</v>
      </c>
      <c r="D74" s="75" t="s">
        <v>162</v>
      </c>
      <c r="E74" s="85">
        <v>2030</v>
      </c>
      <c r="F74" s="51"/>
      <c r="G74" s="51">
        <f t="shared" si="28"/>
        <v>2030</v>
      </c>
      <c r="H74" s="123"/>
      <c r="I74" s="123">
        <f t="shared" si="29"/>
        <v>2030</v>
      </c>
      <c r="J74" s="123"/>
      <c r="K74" s="123">
        <f t="shared" si="30"/>
        <v>2030</v>
      </c>
      <c r="L74" s="123"/>
      <c r="M74" s="123">
        <f t="shared" si="30"/>
        <v>2030</v>
      </c>
      <c r="N74" s="123"/>
      <c r="O74" s="123">
        <f t="shared" si="30"/>
        <v>2030</v>
      </c>
      <c r="P74" s="123"/>
      <c r="Q74" s="123"/>
      <c r="R74" s="123"/>
      <c r="S74" s="123"/>
      <c r="T74" s="123"/>
      <c r="U74" s="123"/>
      <c r="V74" s="123"/>
      <c r="W74" s="123"/>
      <c r="X74" s="123"/>
      <c r="Y74" s="123"/>
      <c r="Z74" s="123"/>
      <c r="AA74" s="122"/>
      <c r="AB74" s="9"/>
    </row>
    <row r="75" spans="1:28" ht="15">
      <c r="A75" s="82"/>
      <c r="B75" s="82"/>
      <c r="C75" s="82">
        <v>4300</v>
      </c>
      <c r="D75" s="75" t="s">
        <v>140</v>
      </c>
      <c r="E75" s="85">
        <v>86280</v>
      </c>
      <c r="F75" s="51"/>
      <c r="G75" s="51">
        <f t="shared" si="28"/>
        <v>86280</v>
      </c>
      <c r="H75" s="123"/>
      <c r="I75" s="123">
        <f t="shared" si="29"/>
        <v>86280</v>
      </c>
      <c r="J75" s="123"/>
      <c r="K75" s="123">
        <f t="shared" si="30"/>
        <v>86280</v>
      </c>
      <c r="L75" s="123"/>
      <c r="M75" s="123">
        <f t="shared" si="30"/>
        <v>86280</v>
      </c>
      <c r="N75" s="123"/>
      <c r="O75" s="123">
        <f t="shared" si="30"/>
        <v>86280</v>
      </c>
      <c r="P75" s="123"/>
      <c r="Q75" s="123"/>
      <c r="R75" s="123"/>
      <c r="S75" s="123"/>
      <c r="T75" s="123"/>
      <c r="U75" s="123"/>
      <c r="V75" s="123"/>
      <c r="W75" s="123"/>
      <c r="X75" s="123"/>
      <c r="Y75" s="123"/>
      <c r="Z75" s="123"/>
      <c r="AA75" s="122"/>
      <c r="AB75" s="9"/>
    </row>
    <row r="76" spans="1:28" ht="15">
      <c r="A76" s="82"/>
      <c r="B76" s="82"/>
      <c r="C76" s="82">
        <v>4350</v>
      </c>
      <c r="D76" s="75" t="s">
        <v>163</v>
      </c>
      <c r="E76" s="85">
        <v>2230</v>
      </c>
      <c r="F76" s="51"/>
      <c r="G76" s="51">
        <f t="shared" si="28"/>
        <v>2230</v>
      </c>
      <c r="H76" s="123"/>
      <c r="I76" s="123">
        <f t="shared" si="29"/>
        <v>2230</v>
      </c>
      <c r="J76" s="123">
        <v>3000</v>
      </c>
      <c r="K76" s="123">
        <f t="shared" si="30"/>
        <v>5230</v>
      </c>
      <c r="L76" s="123"/>
      <c r="M76" s="123">
        <f t="shared" si="30"/>
        <v>5230</v>
      </c>
      <c r="N76" s="123"/>
      <c r="O76" s="123">
        <f t="shared" si="30"/>
        <v>5230</v>
      </c>
      <c r="P76" s="123"/>
      <c r="Q76" s="123"/>
      <c r="R76" s="123"/>
      <c r="S76" s="123"/>
      <c r="T76" s="123"/>
      <c r="U76" s="123"/>
      <c r="V76" s="123"/>
      <c r="W76" s="123"/>
      <c r="X76" s="123"/>
      <c r="Y76" s="123"/>
      <c r="Z76" s="123"/>
      <c r="AA76" s="122"/>
      <c r="AB76" s="9"/>
    </row>
    <row r="77" spans="1:28" ht="15">
      <c r="A77" s="82"/>
      <c r="B77" s="82"/>
      <c r="C77" s="82">
        <v>4410</v>
      </c>
      <c r="D77" s="75" t="s">
        <v>155</v>
      </c>
      <c r="E77" s="85">
        <v>8940</v>
      </c>
      <c r="F77" s="51"/>
      <c r="G77" s="51">
        <f t="shared" si="28"/>
        <v>8940</v>
      </c>
      <c r="H77" s="123"/>
      <c r="I77" s="123">
        <f t="shared" si="29"/>
        <v>8940</v>
      </c>
      <c r="J77" s="123"/>
      <c r="K77" s="123">
        <f t="shared" si="30"/>
        <v>8940</v>
      </c>
      <c r="L77" s="123"/>
      <c r="M77" s="123">
        <f t="shared" si="30"/>
        <v>8940</v>
      </c>
      <c r="N77" s="123"/>
      <c r="O77" s="123">
        <f t="shared" si="30"/>
        <v>8940</v>
      </c>
      <c r="P77" s="123"/>
      <c r="Q77" s="123"/>
      <c r="R77" s="123"/>
      <c r="S77" s="123"/>
      <c r="T77" s="123"/>
      <c r="U77" s="123"/>
      <c r="V77" s="123"/>
      <c r="W77" s="123"/>
      <c r="X77" s="123"/>
      <c r="Y77" s="123"/>
      <c r="Z77" s="123"/>
      <c r="AA77" s="122"/>
      <c r="AB77" s="9"/>
    </row>
    <row r="78" spans="1:28" ht="15">
      <c r="A78" s="82"/>
      <c r="B78" s="82"/>
      <c r="C78" s="82">
        <v>4420</v>
      </c>
      <c r="D78" s="75" t="s">
        <v>164</v>
      </c>
      <c r="E78" s="85">
        <v>5550</v>
      </c>
      <c r="F78" s="51"/>
      <c r="G78" s="51">
        <f t="shared" si="28"/>
        <v>5550</v>
      </c>
      <c r="H78" s="123"/>
      <c r="I78" s="123">
        <f t="shared" si="29"/>
        <v>5550</v>
      </c>
      <c r="J78" s="123"/>
      <c r="K78" s="123">
        <f t="shared" si="30"/>
        <v>5550</v>
      </c>
      <c r="L78" s="123"/>
      <c r="M78" s="123">
        <f t="shared" si="30"/>
        <v>5550</v>
      </c>
      <c r="N78" s="123"/>
      <c r="O78" s="123">
        <f t="shared" si="30"/>
        <v>5550</v>
      </c>
      <c r="P78" s="123"/>
      <c r="Q78" s="123"/>
      <c r="R78" s="123"/>
      <c r="S78" s="123"/>
      <c r="T78" s="123"/>
      <c r="U78" s="123"/>
      <c r="V78" s="123"/>
      <c r="W78" s="123"/>
      <c r="X78" s="123"/>
      <c r="Y78" s="123"/>
      <c r="Z78" s="123"/>
      <c r="AA78" s="122"/>
      <c r="AB78" s="9"/>
    </row>
    <row r="79" spans="1:28" ht="15">
      <c r="A79" s="82"/>
      <c r="B79" s="82"/>
      <c r="C79" s="82">
        <v>4430</v>
      </c>
      <c r="D79" s="75" t="s">
        <v>146</v>
      </c>
      <c r="E79" s="85">
        <v>17660</v>
      </c>
      <c r="F79" s="51"/>
      <c r="G79" s="51">
        <f t="shared" si="28"/>
        <v>17660</v>
      </c>
      <c r="H79" s="123"/>
      <c r="I79" s="123">
        <f t="shared" si="29"/>
        <v>17660</v>
      </c>
      <c r="J79" s="123"/>
      <c r="K79" s="123">
        <f t="shared" si="30"/>
        <v>17660</v>
      </c>
      <c r="L79" s="123"/>
      <c r="M79" s="123">
        <f t="shared" si="30"/>
        <v>17660</v>
      </c>
      <c r="N79" s="123"/>
      <c r="O79" s="123">
        <f t="shared" si="30"/>
        <v>17660</v>
      </c>
      <c r="P79" s="123"/>
      <c r="Q79" s="123"/>
      <c r="R79" s="123"/>
      <c r="S79" s="123"/>
      <c r="T79" s="123"/>
      <c r="U79" s="123"/>
      <c r="V79" s="123"/>
      <c r="W79" s="123"/>
      <c r="X79" s="123"/>
      <c r="Y79" s="123"/>
      <c r="Z79" s="123"/>
      <c r="AA79" s="122"/>
      <c r="AB79" s="9"/>
    </row>
    <row r="80" spans="1:28" ht="16.5" customHeight="1">
      <c r="A80" s="82"/>
      <c r="B80" s="82"/>
      <c r="C80" s="82">
        <v>4440</v>
      </c>
      <c r="D80" s="75" t="s">
        <v>156</v>
      </c>
      <c r="E80" s="85">
        <v>14640</v>
      </c>
      <c r="F80" s="51"/>
      <c r="G80" s="51">
        <f t="shared" si="28"/>
        <v>14640</v>
      </c>
      <c r="H80" s="123"/>
      <c r="I80" s="123">
        <f t="shared" si="29"/>
        <v>14640</v>
      </c>
      <c r="J80" s="123"/>
      <c r="K80" s="123">
        <f t="shared" si="30"/>
        <v>14640</v>
      </c>
      <c r="L80" s="123"/>
      <c r="M80" s="123">
        <f t="shared" si="30"/>
        <v>14640</v>
      </c>
      <c r="N80" s="123"/>
      <c r="O80" s="123">
        <f t="shared" si="30"/>
        <v>14640</v>
      </c>
      <c r="P80" s="123"/>
      <c r="Q80" s="123"/>
      <c r="R80" s="123"/>
      <c r="S80" s="123"/>
      <c r="T80" s="123"/>
      <c r="U80" s="123"/>
      <c r="V80" s="123"/>
      <c r="W80" s="123"/>
      <c r="X80" s="123"/>
      <c r="Y80" s="123"/>
      <c r="Z80" s="123"/>
      <c r="AA80" s="122"/>
      <c r="AB80" s="9"/>
    </row>
    <row r="81" spans="1:28" ht="18" customHeight="1">
      <c r="A81" s="82"/>
      <c r="B81" s="82"/>
      <c r="C81" s="82">
        <v>6060</v>
      </c>
      <c r="D81" s="75" t="s">
        <v>165</v>
      </c>
      <c r="E81" s="85">
        <v>30000</v>
      </c>
      <c r="F81" s="51"/>
      <c r="G81" s="51">
        <f t="shared" si="28"/>
        <v>30000</v>
      </c>
      <c r="H81" s="123"/>
      <c r="I81" s="123">
        <f t="shared" si="29"/>
        <v>30000</v>
      </c>
      <c r="J81" s="123"/>
      <c r="K81" s="123">
        <f t="shared" si="30"/>
        <v>30000</v>
      </c>
      <c r="L81" s="123">
        <v>-7000</v>
      </c>
      <c r="M81" s="123">
        <f t="shared" si="30"/>
        <v>23000</v>
      </c>
      <c r="N81" s="123"/>
      <c r="O81" s="123">
        <f t="shared" si="30"/>
        <v>23000</v>
      </c>
      <c r="P81" s="123"/>
      <c r="Q81" s="123"/>
      <c r="R81" s="123"/>
      <c r="S81" s="123"/>
      <c r="T81" s="123"/>
      <c r="U81" s="123"/>
      <c r="V81" s="123"/>
      <c r="W81" s="123"/>
      <c r="X81" s="123"/>
      <c r="Y81" s="123"/>
      <c r="Z81" s="123"/>
      <c r="AA81" s="122"/>
      <c r="AB81" s="9"/>
    </row>
    <row r="82" spans="1:31" ht="15">
      <c r="A82" s="82"/>
      <c r="B82" s="82">
        <v>75075</v>
      </c>
      <c r="C82" s="82"/>
      <c r="D82" s="75" t="s">
        <v>166</v>
      </c>
      <c r="E82" s="85">
        <f>SUM(E83:E84)</f>
        <v>20300</v>
      </c>
      <c r="F82" s="85">
        <f aca="true" t="shared" si="31" ref="F82:AE82">SUM(F83:F84)</f>
        <v>0</v>
      </c>
      <c r="G82" s="85">
        <f t="shared" si="31"/>
        <v>20300</v>
      </c>
      <c r="H82" s="85">
        <f t="shared" si="31"/>
        <v>0</v>
      </c>
      <c r="I82" s="85">
        <f t="shared" si="31"/>
        <v>20300</v>
      </c>
      <c r="J82" s="85">
        <f t="shared" si="31"/>
        <v>0</v>
      </c>
      <c r="K82" s="85">
        <f t="shared" si="31"/>
        <v>20300</v>
      </c>
      <c r="L82" s="85">
        <f t="shared" si="31"/>
        <v>-5000</v>
      </c>
      <c r="M82" s="85">
        <f>SUM(M83:M84)</f>
        <v>15300</v>
      </c>
      <c r="N82" s="85">
        <f t="shared" si="31"/>
        <v>0</v>
      </c>
      <c r="O82" s="85">
        <f>SUM(O83:O84)</f>
        <v>15300</v>
      </c>
      <c r="P82" s="85">
        <f t="shared" si="31"/>
        <v>0</v>
      </c>
      <c r="Q82" s="85">
        <f t="shared" si="31"/>
        <v>0</v>
      </c>
      <c r="R82" s="85">
        <f t="shared" si="31"/>
        <v>0</v>
      </c>
      <c r="S82" s="85">
        <f t="shared" si="31"/>
        <v>0</v>
      </c>
      <c r="T82" s="85">
        <f t="shared" si="31"/>
        <v>0</v>
      </c>
      <c r="U82" s="85">
        <f t="shared" si="31"/>
        <v>0</v>
      </c>
      <c r="V82" s="85">
        <f t="shared" si="31"/>
        <v>0</v>
      </c>
      <c r="W82" s="85">
        <f t="shared" si="31"/>
        <v>0</v>
      </c>
      <c r="X82" s="85">
        <f t="shared" si="31"/>
        <v>0</v>
      </c>
      <c r="Y82" s="85">
        <f t="shared" si="31"/>
        <v>0</v>
      </c>
      <c r="Z82" s="85">
        <f t="shared" si="31"/>
        <v>0</v>
      </c>
      <c r="AA82" s="85">
        <f t="shared" si="31"/>
        <v>0</v>
      </c>
      <c r="AB82" s="85">
        <f t="shared" si="31"/>
        <v>0</v>
      </c>
      <c r="AC82" s="85">
        <f t="shared" si="31"/>
        <v>0</v>
      </c>
      <c r="AD82" s="85">
        <f t="shared" si="31"/>
        <v>0</v>
      </c>
      <c r="AE82" s="85">
        <f t="shared" si="31"/>
        <v>0</v>
      </c>
    </row>
    <row r="83" spans="1:28" ht="15">
      <c r="A83" s="82"/>
      <c r="B83" s="82"/>
      <c r="C83" s="82">
        <v>4210</v>
      </c>
      <c r="D83" s="75" t="s">
        <v>138</v>
      </c>
      <c r="E83" s="85">
        <v>2030</v>
      </c>
      <c r="F83" s="51"/>
      <c r="G83" s="51">
        <f>E83+F83</f>
        <v>2030</v>
      </c>
      <c r="H83" s="123"/>
      <c r="I83" s="123">
        <f>G83+H83</f>
        <v>2030</v>
      </c>
      <c r="J83" s="123"/>
      <c r="K83" s="123">
        <f>I83+J83</f>
        <v>2030</v>
      </c>
      <c r="L83" s="123"/>
      <c r="M83" s="123">
        <f>K83+L83</f>
        <v>2030</v>
      </c>
      <c r="N83" s="123"/>
      <c r="O83" s="123">
        <f>M83+N83</f>
        <v>2030</v>
      </c>
      <c r="P83" s="123"/>
      <c r="Q83" s="123"/>
      <c r="R83" s="123"/>
      <c r="S83" s="123"/>
      <c r="T83" s="123"/>
      <c r="U83" s="123"/>
      <c r="V83" s="123"/>
      <c r="W83" s="123"/>
      <c r="X83" s="123"/>
      <c r="Y83" s="123"/>
      <c r="Z83" s="123"/>
      <c r="AA83" s="122"/>
      <c r="AB83" s="9"/>
    </row>
    <row r="84" spans="1:28" ht="15">
      <c r="A84" s="82"/>
      <c r="B84" s="82"/>
      <c r="C84" s="82">
        <v>4300</v>
      </c>
      <c r="D84" s="75" t="s">
        <v>140</v>
      </c>
      <c r="E84" s="85">
        <v>18270</v>
      </c>
      <c r="F84" s="51"/>
      <c r="G84" s="51">
        <f>E84+F84</f>
        <v>18270</v>
      </c>
      <c r="H84" s="123"/>
      <c r="I84" s="123">
        <f>G84+H84</f>
        <v>18270</v>
      </c>
      <c r="J84" s="123"/>
      <c r="K84" s="123">
        <f>I84+J84</f>
        <v>18270</v>
      </c>
      <c r="L84" s="123">
        <v>-5000</v>
      </c>
      <c r="M84" s="123">
        <f>K84+L84</f>
        <v>13270</v>
      </c>
      <c r="N84" s="123"/>
      <c r="O84" s="123">
        <f>M84+N84</f>
        <v>13270</v>
      </c>
      <c r="P84" s="123"/>
      <c r="Q84" s="123"/>
      <c r="R84" s="123"/>
      <c r="S84" s="123"/>
      <c r="T84" s="123"/>
      <c r="U84" s="123"/>
      <c r="V84" s="123"/>
      <c r="W84" s="123"/>
      <c r="X84" s="123"/>
      <c r="Y84" s="123"/>
      <c r="Z84" s="123"/>
      <c r="AA84" s="122"/>
      <c r="AB84" s="9"/>
    </row>
    <row r="85" spans="1:31" ht="42.75">
      <c r="A85" s="80">
        <v>751</v>
      </c>
      <c r="B85" s="80"/>
      <c r="C85" s="80"/>
      <c r="D85" s="76" t="s">
        <v>49</v>
      </c>
      <c r="E85" s="89">
        <f>E86</f>
        <v>780</v>
      </c>
      <c r="F85" s="89">
        <f aca="true" t="shared" si="32" ref="F85:AE85">F86</f>
        <v>-31</v>
      </c>
      <c r="G85" s="89">
        <f t="shared" si="32"/>
        <v>749</v>
      </c>
      <c r="H85" s="89">
        <f t="shared" si="32"/>
        <v>0</v>
      </c>
      <c r="I85" s="89">
        <f t="shared" si="32"/>
        <v>749</v>
      </c>
      <c r="J85" s="89">
        <f t="shared" si="32"/>
        <v>0</v>
      </c>
      <c r="K85" s="89">
        <f t="shared" si="32"/>
        <v>749</v>
      </c>
      <c r="L85" s="89">
        <f t="shared" si="32"/>
        <v>0</v>
      </c>
      <c r="M85" s="89">
        <f t="shared" si="32"/>
        <v>749</v>
      </c>
      <c r="N85" s="89">
        <f t="shared" si="32"/>
        <v>0</v>
      </c>
      <c r="O85" s="89">
        <f t="shared" si="32"/>
        <v>749</v>
      </c>
      <c r="P85" s="89">
        <f t="shared" si="32"/>
        <v>0</v>
      </c>
      <c r="Q85" s="89">
        <f t="shared" si="32"/>
        <v>0</v>
      </c>
      <c r="R85" s="89">
        <f t="shared" si="32"/>
        <v>0</v>
      </c>
      <c r="S85" s="89">
        <f t="shared" si="32"/>
        <v>0</v>
      </c>
      <c r="T85" s="89">
        <f t="shared" si="32"/>
        <v>0</v>
      </c>
      <c r="U85" s="89">
        <f t="shared" si="32"/>
        <v>0</v>
      </c>
      <c r="V85" s="89">
        <f t="shared" si="32"/>
        <v>0</v>
      </c>
      <c r="W85" s="89">
        <f t="shared" si="32"/>
        <v>0</v>
      </c>
      <c r="X85" s="89">
        <f t="shared" si="32"/>
        <v>0</v>
      </c>
      <c r="Y85" s="89">
        <f t="shared" si="32"/>
        <v>0</v>
      </c>
      <c r="Z85" s="89">
        <f t="shared" si="32"/>
        <v>0</v>
      </c>
      <c r="AA85" s="89">
        <f t="shared" si="32"/>
        <v>0</v>
      </c>
      <c r="AB85" s="89">
        <f t="shared" si="32"/>
        <v>0</v>
      </c>
      <c r="AC85" s="89">
        <f t="shared" si="32"/>
        <v>0</v>
      </c>
      <c r="AD85" s="89">
        <f t="shared" si="32"/>
        <v>0</v>
      </c>
      <c r="AE85" s="89">
        <f t="shared" si="32"/>
        <v>0</v>
      </c>
    </row>
    <row r="86" spans="1:31" ht="15.75" customHeight="1">
      <c r="A86" s="82"/>
      <c r="B86" s="82">
        <v>75101</v>
      </c>
      <c r="C86" s="82"/>
      <c r="D86" s="75" t="s">
        <v>167</v>
      </c>
      <c r="E86" s="85">
        <f>E87+E88</f>
        <v>780</v>
      </c>
      <c r="F86" s="85">
        <f aca="true" t="shared" si="33" ref="F86:AE86">F87+F88</f>
        <v>-31</v>
      </c>
      <c r="G86" s="85">
        <f t="shared" si="33"/>
        <v>749</v>
      </c>
      <c r="H86" s="85">
        <f t="shared" si="33"/>
        <v>0</v>
      </c>
      <c r="I86" s="85">
        <f t="shared" si="33"/>
        <v>749</v>
      </c>
      <c r="J86" s="85">
        <f t="shared" si="33"/>
        <v>0</v>
      </c>
      <c r="K86" s="85">
        <f t="shared" si="33"/>
        <v>749</v>
      </c>
      <c r="L86" s="85">
        <f t="shared" si="33"/>
        <v>0</v>
      </c>
      <c r="M86" s="85">
        <f>M87+M88</f>
        <v>749</v>
      </c>
      <c r="N86" s="85">
        <f t="shared" si="33"/>
        <v>0</v>
      </c>
      <c r="O86" s="85">
        <f>O87+O88</f>
        <v>749</v>
      </c>
      <c r="P86" s="85">
        <f t="shared" si="33"/>
        <v>0</v>
      </c>
      <c r="Q86" s="85">
        <f t="shared" si="33"/>
        <v>0</v>
      </c>
      <c r="R86" s="85">
        <f t="shared" si="33"/>
        <v>0</v>
      </c>
      <c r="S86" s="85">
        <f t="shared" si="33"/>
        <v>0</v>
      </c>
      <c r="T86" s="85">
        <f t="shared" si="33"/>
        <v>0</v>
      </c>
      <c r="U86" s="85">
        <f t="shared" si="33"/>
        <v>0</v>
      </c>
      <c r="V86" s="85">
        <f t="shared" si="33"/>
        <v>0</v>
      </c>
      <c r="W86" s="85">
        <f t="shared" si="33"/>
        <v>0</v>
      </c>
      <c r="X86" s="85">
        <f t="shared" si="33"/>
        <v>0</v>
      </c>
      <c r="Y86" s="85">
        <f t="shared" si="33"/>
        <v>0</v>
      </c>
      <c r="Z86" s="85">
        <f t="shared" si="33"/>
        <v>0</v>
      </c>
      <c r="AA86" s="85">
        <f t="shared" si="33"/>
        <v>0</v>
      </c>
      <c r="AB86" s="85">
        <f t="shared" si="33"/>
        <v>0</v>
      </c>
      <c r="AC86" s="85">
        <f t="shared" si="33"/>
        <v>0</v>
      </c>
      <c r="AD86" s="85">
        <f t="shared" si="33"/>
        <v>0</v>
      </c>
      <c r="AE86" s="85">
        <f t="shared" si="33"/>
        <v>0</v>
      </c>
    </row>
    <row r="87" spans="1:28" ht="15">
      <c r="A87" s="82"/>
      <c r="B87" s="82"/>
      <c r="C87" s="82">
        <v>4210</v>
      </c>
      <c r="D87" s="75" t="s">
        <v>138</v>
      </c>
      <c r="E87" s="85">
        <v>100</v>
      </c>
      <c r="F87" s="51">
        <v>-31</v>
      </c>
      <c r="G87" s="51">
        <f>E87+F87</f>
        <v>69</v>
      </c>
      <c r="H87" s="123"/>
      <c r="I87" s="123">
        <f>G87+H87</f>
        <v>69</v>
      </c>
      <c r="J87" s="123"/>
      <c r="K87" s="123">
        <f>I87+J87</f>
        <v>69</v>
      </c>
      <c r="L87" s="123"/>
      <c r="M87" s="123">
        <f>K87+L87</f>
        <v>69</v>
      </c>
      <c r="N87" s="123"/>
      <c r="O87" s="123">
        <f>M87+N87</f>
        <v>69</v>
      </c>
      <c r="P87" s="123"/>
      <c r="Q87" s="123"/>
      <c r="R87" s="123"/>
      <c r="S87" s="123"/>
      <c r="T87" s="123"/>
      <c r="U87" s="123"/>
      <c r="V87" s="123"/>
      <c r="W87" s="123"/>
      <c r="X87" s="123"/>
      <c r="Y87" s="123"/>
      <c r="Z87" s="123"/>
      <c r="AA87" s="122"/>
      <c r="AB87" s="9"/>
    </row>
    <row r="88" spans="1:28" ht="15">
      <c r="A88" s="82"/>
      <c r="B88" s="82"/>
      <c r="C88" s="82">
        <v>4300</v>
      </c>
      <c r="D88" s="75" t="s">
        <v>140</v>
      </c>
      <c r="E88" s="85">
        <v>680</v>
      </c>
      <c r="F88" s="51"/>
      <c r="G88" s="51">
        <f>E88+F88</f>
        <v>680</v>
      </c>
      <c r="H88" s="123"/>
      <c r="I88" s="123">
        <f>G88+H88</f>
        <v>680</v>
      </c>
      <c r="J88" s="123"/>
      <c r="K88" s="123">
        <f>I88+J88</f>
        <v>680</v>
      </c>
      <c r="L88" s="123"/>
      <c r="M88" s="123">
        <f>K88+L88</f>
        <v>680</v>
      </c>
      <c r="N88" s="123"/>
      <c r="O88" s="123">
        <f>M88+N88</f>
        <v>680</v>
      </c>
      <c r="P88" s="123"/>
      <c r="Q88" s="123"/>
      <c r="R88" s="123"/>
      <c r="S88" s="123"/>
      <c r="T88" s="123"/>
      <c r="U88" s="123"/>
      <c r="V88" s="123"/>
      <c r="W88" s="123"/>
      <c r="X88" s="123"/>
      <c r="Y88" s="123"/>
      <c r="Z88" s="123"/>
      <c r="AA88" s="122"/>
      <c r="AB88" s="9"/>
    </row>
    <row r="89" spans="1:31" ht="16.5" customHeight="1">
      <c r="A89" s="80">
        <v>754</v>
      </c>
      <c r="B89" s="80"/>
      <c r="C89" s="80"/>
      <c r="D89" s="76" t="s">
        <v>168</v>
      </c>
      <c r="E89" s="89">
        <f>E90+E100</f>
        <v>75010</v>
      </c>
      <c r="F89" s="89">
        <f aca="true" t="shared" si="34" ref="F89:AE89">F90+F100</f>
        <v>0</v>
      </c>
      <c r="G89" s="89">
        <f t="shared" si="34"/>
        <v>75010</v>
      </c>
      <c r="H89" s="89">
        <f t="shared" si="34"/>
        <v>6700</v>
      </c>
      <c r="I89" s="89">
        <f t="shared" si="34"/>
        <v>81710</v>
      </c>
      <c r="J89" s="89">
        <f t="shared" si="34"/>
        <v>0</v>
      </c>
      <c r="K89" s="89">
        <f t="shared" si="34"/>
        <v>81710</v>
      </c>
      <c r="L89" s="89">
        <f t="shared" si="34"/>
        <v>0</v>
      </c>
      <c r="M89" s="89">
        <f>M90+M100</f>
        <v>81710</v>
      </c>
      <c r="N89" s="89">
        <f t="shared" si="34"/>
        <v>0</v>
      </c>
      <c r="O89" s="89">
        <f>O90+O100</f>
        <v>81710</v>
      </c>
      <c r="P89" s="89">
        <f t="shared" si="34"/>
        <v>0</v>
      </c>
      <c r="Q89" s="89">
        <f t="shared" si="34"/>
        <v>0</v>
      </c>
      <c r="R89" s="89">
        <f t="shared" si="34"/>
        <v>0</v>
      </c>
      <c r="S89" s="89">
        <f t="shared" si="34"/>
        <v>0</v>
      </c>
      <c r="T89" s="89">
        <f t="shared" si="34"/>
        <v>0</v>
      </c>
      <c r="U89" s="89">
        <f t="shared" si="34"/>
        <v>0</v>
      </c>
      <c r="V89" s="89">
        <f t="shared" si="34"/>
        <v>0</v>
      </c>
      <c r="W89" s="89">
        <f t="shared" si="34"/>
        <v>0</v>
      </c>
      <c r="X89" s="89">
        <f t="shared" si="34"/>
        <v>0</v>
      </c>
      <c r="Y89" s="89">
        <f t="shared" si="34"/>
        <v>0</v>
      </c>
      <c r="Z89" s="89">
        <f t="shared" si="34"/>
        <v>0</v>
      </c>
      <c r="AA89" s="89">
        <f t="shared" si="34"/>
        <v>0</v>
      </c>
      <c r="AB89" s="89">
        <f t="shared" si="34"/>
        <v>0</v>
      </c>
      <c r="AC89" s="89">
        <f t="shared" si="34"/>
        <v>0</v>
      </c>
      <c r="AD89" s="89">
        <f t="shared" si="34"/>
        <v>0</v>
      </c>
      <c r="AE89" s="89">
        <f t="shared" si="34"/>
        <v>0</v>
      </c>
    </row>
    <row r="90" spans="1:31" ht="15">
      <c r="A90" s="82"/>
      <c r="B90" s="82">
        <v>75412</v>
      </c>
      <c r="C90" s="82"/>
      <c r="D90" s="75" t="s">
        <v>169</v>
      </c>
      <c r="E90" s="85">
        <f>SUM(E92:E99)</f>
        <v>74610</v>
      </c>
      <c r="F90" s="85">
        <f aca="true" t="shared" si="35" ref="F90:AE90">SUM(F92:F99)</f>
        <v>0</v>
      </c>
      <c r="G90" s="85">
        <f t="shared" si="35"/>
        <v>74610</v>
      </c>
      <c r="H90" s="85">
        <f t="shared" si="35"/>
        <v>6700</v>
      </c>
      <c r="I90" s="85">
        <f t="shared" si="35"/>
        <v>81310</v>
      </c>
      <c r="J90" s="85">
        <f t="shared" si="35"/>
        <v>0</v>
      </c>
      <c r="K90" s="85">
        <f t="shared" si="35"/>
        <v>81310</v>
      </c>
      <c r="L90" s="85">
        <f t="shared" si="35"/>
        <v>0</v>
      </c>
      <c r="M90" s="85">
        <f>SUM(M92:M99)</f>
        <v>81310</v>
      </c>
      <c r="N90" s="85">
        <f t="shared" si="35"/>
        <v>0</v>
      </c>
      <c r="O90" s="85">
        <f>SUM(O92:O99)</f>
        <v>81310</v>
      </c>
      <c r="P90" s="85">
        <f t="shared" si="35"/>
        <v>0</v>
      </c>
      <c r="Q90" s="85">
        <f t="shared" si="35"/>
        <v>0</v>
      </c>
      <c r="R90" s="85">
        <f t="shared" si="35"/>
        <v>0</v>
      </c>
      <c r="S90" s="85">
        <f t="shared" si="35"/>
        <v>0</v>
      </c>
      <c r="T90" s="85">
        <f t="shared" si="35"/>
        <v>0</v>
      </c>
      <c r="U90" s="85">
        <f t="shared" si="35"/>
        <v>0</v>
      </c>
      <c r="V90" s="85">
        <f t="shared" si="35"/>
        <v>0</v>
      </c>
      <c r="W90" s="85">
        <f t="shared" si="35"/>
        <v>0</v>
      </c>
      <c r="X90" s="85">
        <f t="shared" si="35"/>
        <v>0</v>
      </c>
      <c r="Y90" s="85">
        <f t="shared" si="35"/>
        <v>0</v>
      </c>
      <c r="Z90" s="85">
        <f t="shared" si="35"/>
        <v>0</v>
      </c>
      <c r="AA90" s="85">
        <f t="shared" si="35"/>
        <v>0</v>
      </c>
      <c r="AB90" s="85">
        <f t="shared" si="35"/>
        <v>0</v>
      </c>
      <c r="AC90" s="85">
        <f t="shared" si="35"/>
        <v>0</v>
      </c>
      <c r="AD90" s="85">
        <f t="shared" si="35"/>
        <v>0</v>
      </c>
      <c r="AE90" s="85">
        <f t="shared" si="35"/>
        <v>0</v>
      </c>
    </row>
    <row r="91" spans="1:28" ht="15" hidden="1">
      <c r="A91" s="82"/>
      <c r="B91" s="82"/>
      <c r="C91" s="82"/>
      <c r="D91" s="75" t="s">
        <v>238</v>
      </c>
      <c r="E91" s="85"/>
      <c r="F91" s="51"/>
      <c r="G91" s="51"/>
      <c r="H91" s="123"/>
      <c r="I91" s="123"/>
      <c r="J91" s="123"/>
      <c r="K91" s="123"/>
      <c r="L91" s="123"/>
      <c r="M91" s="123"/>
      <c r="N91" s="123"/>
      <c r="O91" s="123"/>
      <c r="P91" s="123"/>
      <c r="Q91" s="123"/>
      <c r="R91" s="123"/>
      <c r="S91" s="123"/>
      <c r="T91" s="123"/>
      <c r="U91" s="123"/>
      <c r="V91" s="123"/>
      <c r="W91" s="123"/>
      <c r="X91" s="123"/>
      <c r="Y91" s="123"/>
      <c r="Z91" s="123"/>
      <c r="AA91" s="122"/>
      <c r="AB91" s="9"/>
    </row>
    <row r="92" spans="1:28" ht="15">
      <c r="A92" s="82"/>
      <c r="B92" s="82"/>
      <c r="C92" s="82">
        <v>3030</v>
      </c>
      <c r="D92" s="75" t="s">
        <v>158</v>
      </c>
      <c r="E92" s="85">
        <v>7714</v>
      </c>
      <c r="F92" s="51"/>
      <c r="G92" s="51">
        <f aca="true" t="shared" si="36" ref="G92:G98">E92+F92</f>
        <v>7714</v>
      </c>
      <c r="H92" s="123"/>
      <c r="I92" s="123">
        <f>G92+H92</f>
        <v>7714</v>
      </c>
      <c r="J92" s="123"/>
      <c r="K92" s="123">
        <f>I92+J92</f>
        <v>7714</v>
      </c>
      <c r="L92" s="123"/>
      <c r="M92" s="123">
        <f>K92+L92</f>
        <v>7714</v>
      </c>
      <c r="N92" s="123"/>
      <c r="O92" s="123">
        <f>M92+N92</f>
        <v>7714</v>
      </c>
      <c r="P92" s="123"/>
      <c r="Q92" s="123"/>
      <c r="R92" s="123"/>
      <c r="S92" s="123"/>
      <c r="T92" s="123"/>
      <c r="U92" s="123"/>
      <c r="V92" s="123"/>
      <c r="W92" s="123"/>
      <c r="X92" s="123"/>
      <c r="Y92" s="123"/>
      <c r="Z92" s="123"/>
      <c r="AA92" s="122"/>
      <c r="AB92" s="9"/>
    </row>
    <row r="93" spans="1:28" ht="15">
      <c r="A93" s="82"/>
      <c r="B93" s="82"/>
      <c r="C93" s="82">
        <v>4170</v>
      </c>
      <c r="D93" s="75" t="s">
        <v>160</v>
      </c>
      <c r="E93" s="85">
        <v>16100</v>
      </c>
      <c r="F93" s="51"/>
      <c r="G93" s="51">
        <f t="shared" si="36"/>
        <v>16100</v>
      </c>
      <c r="H93" s="123"/>
      <c r="I93" s="123">
        <f aca="true" t="shared" si="37" ref="I93:I99">G93+H93</f>
        <v>16100</v>
      </c>
      <c r="J93" s="123"/>
      <c r="K93" s="123">
        <f aca="true" t="shared" si="38" ref="K93:O99">I93+J93</f>
        <v>16100</v>
      </c>
      <c r="L93" s="123"/>
      <c r="M93" s="123">
        <f t="shared" si="38"/>
        <v>16100</v>
      </c>
      <c r="N93" s="123"/>
      <c r="O93" s="123">
        <f t="shared" si="38"/>
        <v>16100</v>
      </c>
      <c r="P93" s="123"/>
      <c r="Q93" s="123"/>
      <c r="R93" s="123"/>
      <c r="S93" s="123"/>
      <c r="T93" s="123"/>
      <c r="U93" s="123"/>
      <c r="V93" s="123"/>
      <c r="W93" s="123"/>
      <c r="X93" s="123"/>
      <c r="Y93" s="123"/>
      <c r="Z93" s="123"/>
      <c r="AA93" s="122"/>
      <c r="AB93" s="9"/>
    </row>
    <row r="94" spans="1:28" ht="15">
      <c r="A94" s="82"/>
      <c r="B94" s="82"/>
      <c r="C94" s="82">
        <v>4210</v>
      </c>
      <c r="D94" s="75" t="s">
        <v>138</v>
      </c>
      <c r="E94" s="85">
        <v>20036</v>
      </c>
      <c r="F94" s="51"/>
      <c r="G94" s="51">
        <f t="shared" si="36"/>
        <v>20036</v>
      </c>
      <c r="H94" s="123">
        <v>6700</v>
      </c>
      <c r="I94" s="123">
        <f t="shared" si="37"/>
        <v>26736</v>
      </c>
      <c r="J94" s="123"/>
      <c r="K94" s="123">
        <f t="shared" si="38"/>
        <v>26736</v>
      </c>
      <c r="L94" s="123"/>
      <c r="M94" s="123">
        <f t="shared" si="38"/>
        <v>26736</v>
      </c>
      <c r="N94" s="123"/>
      <c r="O94" s="123">
        <f t="shared" si="38"/>
        <v>26736</v>
      </c>
      <c r="P94" s="123"/>
      <c r="Q94" s="123"/>
      <c r="R94" s="123"/>
      <c r="S94" s="123"/>
      <c r="T94" s="123"/>
      <c r="U94" s="123"/>
      <c r="V94" s="123"/>
      <c r="W94" s="123"/>
      <c r="X94" s="123"/>
      <c r="Y94" s="123"/>
      <c r="Z94" s="123"/>
      <c r="AA94" s="122"/>
      <c r="AB94" s="9"/>
    </row>
    <row r="95" spans="1:28" ht="15">
      <c r="A95" s="82"/>
      <c r="B95" s="82"/>
      <c r="C95" s="82">
        <v>4260</v>
      </c>
      <c r="D95" s="75" t="s">
        <v>161</v>
      </c>
      <c r="E95" s="85">
        <v>11160</v>
      </c>
      <c r="F95" s="51"/>
      <c r="G95" s="51">
        <f t="shared" si="36"/>
        <v>11160</v>
      </c>
      <c r="H95" s="123"/>
      <c r="I95" s="123">
        <f t="shared" si="37"/>
        <v>11160</v>
      </c>
      <c r="J95" s="123"/>
      <c r="K95" s="123">
        <f t="shared" si="38"/>
        <v>11160</v>
      </c>
      <c r="L95" s="123"/>
      <c r="M95" s="123">
        <f t="shared" si="38"/>
        <v>11160</v>
      </c>
      <c r="N95" s="123"/>
      <c r="O95" s="123">
        <f t="shared" si="38"/>
        <v>11160</v>
      </c>
      <c r="P95" s="123"/>
      <c r="Q95" s="123"/>
      <c r="R95" s="123"/>
      <c r="S95" s="123"/>
      <c r="T95" s="123"/>
      <c r="U95" s="123"/>
      <c r="V95" s="123"/>
      <c r="W95" s="123"/>
      <c r="X95" s="123"/>
      <c r="Y95" s="123"/>
      <c r="Z95" s="123"/>
      <c r="AA95" s="122"/>
      <c r="AB95" s="9"/>
    </row>
    <row r="96" spans="1:28" ht="15">
      <c r="A96" s="82"/>
      <c r="B96" s="82"/>
      <c r="C96" s="82">
        <v>4270</v>
      </c>
      <c r="D96" s="75" t="s">
        <v>139</v>
      </c>
      <c r="E96" s="85">
        <v>3500</v>
      </c>
      <c r="F96" s="51"/>
      <c r="G96" s="51">
        <f t="shared" si="36"/>
        <v>3500</v>
      </c>
      <c r="H96" s="123"/>
      <c r="I96" s="123">
        <f t="shared" si="37"/>
        <v>3500</v>
      </c>
      <c r="J96" s="123"/>
      <c r="K96" s="123">
        <f t="shared" si="38"/>
        <v>3500</v>
      </c>
      <c r="L96" s="123"/>
      <c r="M96" s="123">
        <f t="shared" si="38"/>
        <v>3500</v>
      </c>
      <c r="N96" s="123"/>
      <c r="O96" s="123">
        <f t="shared" si="38"/>
        <v>3500</v>
      </c>
      <c r="P96" s="123"/>
      <c r="Q96" s="123"/>
      <c r="R96" s="123"/>
      <c r="S96" s="123"/>
      <c r="T96" s="123"/>
      <c r="U96" s="123"/>
      <c r="V96" s="123"/>
      <c r="W96" s="123"/>
      <c r="X96" s="123"/>
      <c r="Y96" s="123"/>
      <c r="Z96" s="123"/>
      <c r="AA96" s="122"/>
      <c r="AB96" s="9"/>
    </row>
    <row r="97" spans="1:28" ht="15">
      <c r="A97" s="82"/>
      <c r="B97" s="82"/>
      <c r="C97" s="82">
        <v>4300</v>
      </c>
      <c r="D97" s="75" t="s">
        <v>140</v>
      </c>
      <c r="E97" s="85">
        <v>8000</v>
      </c>
      <c r="F97" s="51"/>
      <c r="G97" s="51">
        <f t="shared" si="36"/>
        <v>8000</v>
      </c>
      <c r="H97" s="123"/>
      <c r="I97" s="123">
        <f t="shared" si="37"/>
        <v>8000</v>
      </c>
      <c r="J97" s="123"/>
      <c r="K97" s="123">
        <f t="shared" si="38"/>
        <v>8000</v>
      </c>
      <c r="L97" s="123"/>
      <c r="M97" s="123">
        <f t="shared" si="38"/>
        <v>8000</v>
      </c>
      <c r="N97" s="123"/>
      <c r="O97" s="123">
        <f t="shared" si="38"/>
        <v>8000</v>
      </c>
      <c r="P97" s="123"/>
      <c r="Q97" s="123"/>
      <c r="R97" s="123"/>
      <c r="S97" s="123"/>
      <c r="T97" s="123"/>
      <c r="U97" s="123"/>
      <c r="V97" s="123"/>
      <c r="W97" s="123"/>
      <c r="X97" s="123"/>
      <c r="Y97" s="123"/>
      <c r="Z97" s="123"/>
      <c r="AA97" s="122"/>
      <c r="AB97" s="9"/>
    </row>
    <row r="98" spans="1:28" ht="15.75" customHeight="1">
      <c r="A98" s="82"/>
      <c r="B98" s="82"/>
      <c r="C98" s="82">
        <v>4430</v>
      </c>
      <c r="D98" s="75" t="s">
        <v>146</v>
      </c>
      <c r="E98" s="85">
        <v>8100</v>
      </c>
      <c r="F98" s="51"/>
      <c r="G98" s="51">
        <f t="shared" si="36"/>
        <v>8100</v>
      </c>
      <c r="H98" s="123"/>
      <c r="I98" s="123">
        <f t="shared" si="37"/>
        <v>8100</v>
      </c>
      <c r="J98" s="123"/>
      <c r="K98" s="123">
        <f t="shared" si="38"/>
        <v>8100</v>
      </c>
      <c r="L98" s="123"/>
      <c r="M98" s="123">
        <f t="shared" si="38"/>
        <v>8100</v>
      </c>
      <c r="N98" s="123"/>
      <c r="O98" s="123">
        <f t="shared" si="38"/>
        <v>8100</v>
      </c>
      <c r="P98" s="123"/>
      <c r="Q98" s="123"/>
      <c r="R98" s="123"/>
      <c r="S98" s="123"/>
      <c r="T98" s="123"/>
      <c r="U98" s="123"/>
      <c r="V98" s="123"/>
      <c r="W98" s="123"/>
      <c r="X98" s="123"/>
      <c r="Y98" s="123"/>
      <c r="Z98" s="123"/>
      <c r="AA98" s="122"/>
      <c r="AB98" s="9"/>
    </row>
    <row r="99" spans="1:28" ht="17.25" customHeight="1">
      <c r="A99" s="82"/>
      <c r="B99" s="82"/>
      <c r="C99" s="82">
        <v>6060</v>
      </c>
      <c r="D99" s="75" t="s">
        <v>165</v>
      </c>
      <c r="E99" s="85">
        <v>0</v>
      </c>
      <c r="F99" s="51"/>
      <c r="G99" s="51"/>
      <c r="H99" s="123"/>
      <c r="I99" s="123">
        <f t="shared" si="37"/>
        <v>0</v>
      </c>
      <c r="J99" s="123"/>
      <c r="K99" s="123">
        <f t="shared" si="38"/>
        <v>0</v>
      </c>
      <c r="L99" s="123"/>
      <c r="M99" s="123">
        <f t="shared" si="38"/>
        <v>0</v>
      </c>
      <c r="N99" s="123"/>
      <c r="O99" s="123">
        <f t="shared" si="38"/>
        <v>0</v>
      </c>
      <c r="P99" s="123"/>
      <c r="Q99" s="123"/>
      <c r="R99" s="123"/>
      <c r="S99" s="123"/>
      <c r="T99" s="123"/>
      <c r="U99" s="123"/>
      <c r="V99" s="123"/>
      <c r="W99" s="123"/>
      <c r="X99" s="123"/>
      <c r="Y99" s="123"/>
      <c r="Z99" s="123"/>
      <c r="AA99" s="122"/>
      <c r="AB99" s="9"/>
    </row>
    <row r="100" spans="1:31" ht="15">
      <c r="A100" s="82"/>
      <c r="B100" s="82">
        <v>75414</v>
      </c>
      <c r="C100" s="82"/>
      <c r="D100" s="75" t="s">
        <v>55</v>
      </c>
      <c r="E100" s="85">
        <f>E101</f>
        <v>400</v>
      </c>
      <c r="F100" s="85">
        <f aca="true" t="shared" si="39" ref="F100:AE100">F101</f>
        <v>0</v>
      </c>
      <c r="G100" s="85">
        <f t="shared" si="39"/>
        <v>400</v>
      </c>
      <c r="H100" s="85">
        <f t="shared" si="39"/>
        <v>0</v>
      </c>
      <c r="I100" s="85">
        <f t="shared" si="39"/>
        <v>400</v>
      </c>
      <c r="J100" s="85">
        <f t="shared" si="39"/>
        <v>0</v>
      </c>
      <c r="K100" s="85">
        <f t="shared" si="39"/>
        <v>400</v>
      </c>
      <c r="L100" s="85">
        <f t="shared" si="39"/>
        <v>0</v>
      </c>
      <c r="M100" s="85">
        <f t="shared" si="39"/>
        <v>400</v>
      </c>
      <c r="N100" s="85">
        <f t="shared" si="39"/>
        <v>0</v>
      </c>
      <c r="O100" s="85">
        <f t="shared" si="39"/>
        <v>400</v>
      </c>
      <c r="P100" s="85">
        <f t="shared" si="39"/>
        <v>0</v>
      </c>
      <c r="Q100" s="85">
        <f t="shared" si="39"/>
        <v>0</v>
      </c>
      <c r="R100" s="85">
        <f t="shared" si="39"/>
        <v>0</v>
      </c>
      <c r="S100" s="85">
        <f t="shared" si="39"/>
        <v>0</v>
      </c>
      <c r="T100" s="85">
        <f t="shared" si="39"/>
        <v>0</v>
      </c>
      <c r="U100" s="85">
        <f t="shared" si="39"/>
        <v>0</v>
      </c>
      <c r="V100" s="85">
        <f t="shared" si="39"/>
        <v>0</v>
      </c>
      <c r="W100" s="85">
        <f t="shared" si="39"/>
        <v>0</v>
      </c>
      <c r="X100" s="85">
        <f t="shared" si="39"/>
        <v>0</v>
      </c>
      <c r="Y100" s="85">
        <f t="shared" si="39"/>
        <v>0</v>
      </c>
      <c r="Z100" s="85">
        <f t="shared" si="39"/>
        <v>0</v>
      </c>
      <c r="AA100" s="85">
        <f t="shared" si="39"/>
        <v>0</v>
      </c>
      <c r="AB100" s="85">
        <f t="shared" si="39"/>
        <v>0</v>
      </c>
      <c r="AC100" s="85">
        <f t="shared" si="39"/>
        <v>0</v>
      </c>
      <c r="AD100" s="85">
        <f t="shared" si="39"/>
        <v>0</v>
      </c>
      <c r="AE100" s="85">
        <f t="shared" si="39"/>
        <v>0</v>
      </c>
    </row>
    <row r="101" spans="1:28" ht="15">
      <c r="A101" s="82"/>
      <c r="B101" s="82"/>
      <c r="C101" s="82">
        <v>4210</v>
      </c>
      <c r="D101" s="75" t="s">
        <v>138</v>
      </c>
      <c r="E101" s="85">
        <v>400</v>
      </c>
      <c r="F101" s="51"/>
      <c r="G101" s="51">
        <f>E101+F101</f>
        <v>400</v>
      </c>
      <c r="H101" s="123"/>
      <c r="I101" s="123">
        <f>G101+H101</f>
        <v>400</v>
      </c>
      <c r="J101" s="123"/>
      <c r="K101" s="123">
        <f>I101+J101</f>
        <v>400</v>
      </c>
      <c r="L101" s="123"/>
      <c r="M101" s="123">
        <f>K101+L101</f>
        <v>400</v>
      </c>
      <c r="N101" s="123"/>
      <c r="O101" s="123">
        <f>M101+N101</f>
        <v>400</v>
      </c>
      <c r="P101" s="123"/>
      <c r="Q101" s="123"/>
      <c r="R101" s="123"/>
      <c r="S101" s="123"/>
      <c r="T101" s="123"/>
      <c r="U101" s="123"/>
      <c r="V101" s="123"/>
      <c r="W101" s="123"/>
      <c r="X101" s="123"/>
      <c r="Y101" s="123"/>
      <c r="Z101" s="123"/>
      <c r="AA101" s="122"/>
      <c r="AB101" s="9"/>
    </row>
    <row r="102" spans="1:31" ht="44.25" customHeight="1">
      <c r="A102" s="80">
        <v>756</v>
      </c>
      <c r="B102" s="80"/>
      <c r="C102" s="80"/>
      <c r="D102" s="76" t="s">
        <v>57</v>
      </c>
      <c r="E102" s="89">
        <f>E103</f>
        <v>0</v>
      </c>
      <c r="F102" s="89">
        <f aca="true" t="shared" si="40" ref="F102:AE102">F103</f>
        <v>5000</v>
      </c>
      <c r="G102" s="89">
        <f t="shared" si="40"/>
        <v>44120</v>
      </c>
      <c r="H102" s="89">
        <f t="shared" si="40"/>
        <v>0</v>
      </c>
      <c r="I102" s="89">
        <f t="shared" si="40"/>
        <v>44120</v>
      </c>
      <c r="J102" s="89">
        <f t="shared" si="40"/>
        <v>0</v>
      </c>
      <c r="K102" s="89">
        <f t="shared" si="40"/>
        <v>44120</v>
      </c>
      <c r="L102" s="89">
        <f t="shared" si="40"/>
        <v>0</v>
      </c>
      <c r="M102" s="89">
        <f t="shared" si="40"/>
        <v>44120</v>
      </c>
      <c r="N102" s="89">
        <f t="shared" si="40"/>
        <v>0</v>
      </c>
      <c r="O102" s="89">
        <f t="shared" si="40"/>
        <v>44120</v>
      </c>
      <c r="P102" s="89">
        <f t="shared" si="40"/>
        <v>0</v>
      </c>
      <c r="Q102" s="89">
        <f t="shared" si="40"/>
        <v>0</v>
      </c>
      <c r="R102" s="89">
        <f t="shared" si="40"/>
        <v>0</v>
      </c>
      <c r="S102" s="89">
        <f t="shared" si="40"/>
        <v>0</v>
      </c>
      <c r="T102" s="89">
        <f t="shared" si="40"/>
        <v>0</v>
      </c>
      <c r="U102" s="89">
        <f t="shared" si="40"/>
        <v>0</v>
      </c>
      <c r="V102" s="89">
        <f t="shared" si="40"/>
        <v>0</v>
      </c>
      <c r="W102" s="89">
        <f t="shared" si="40"/>
        <v>0</v>
      </c>
      <c r="X102" s="89">
        <f t="shared" si="40"/>
        <v>0</v>
      </c>
      <c r="Y102" s="89">
        <f t="shared" si="40"/>
        <v>0</v>
      </c>
      <c r="Z102" s="89">
        <f t="shared" si="40"/>
        <v>0</v>
      </c>
      <c r="AA102" s="89">
        <f t="shared" si="40"/>
        <v>0</v>
      </c>
      <c r="AB102" s="89">
        <f t="shared" si="40"/>
        <v>0</v>
      </c>
      <c r="AC102" s="89">
        <f t="shared" si="40"/>
        <v>0</v>
      </c>
      <c r="AD102" s="89">
        <f t="shared" si="40"/>
        <v>0</v>
      </c>
      <c r="AE102" s="89">
        <f t="shared" si="40"/>
        <v>0</v>
      </c>
    </row>
    <row r="103" spans="1:31" ht="17.25" customHeight="1">
      <c r="A103" s="82"/>
      <c r="B103" s="82">
        <v>75647</v>
      </c>
      <c r="C103" s="82"/>
      <c r="D103" s="75" t="s">
        <v>170</v>
      </c>
      <c r="E103" s="85"/>
      <c r="F103" s="85">
        <f aca="true" t="shared" si="41" ref="F103:AE103">SUM(F104:F110)</f>
        <v>5000</v>
      </c>
      <c r="G103" s="85">
        <f t="shared" si="41"/>
        <v>44120</v>
      </c>
      <c r="H103" s="85">
        <f t="shared" si="41"/>
        <v>0</v>
      </c>
      <c r="I103" s="85">
        <f t="shared" si="41"/>
        <v>44120</v>
      </c>
      <c r="J103" s="85">
        <f t="shared" si="41"/>
        <v>0</v>
      </c>
      <c r="K103" s="85">
        <f t="shared" si="41"/>
        <v>44120</v>
      </c>
      <c r="L103" s="85">
        <f t="shared" si="41"/>
        <v>0</v>
      </c>
      <c r="M103" s="85">
        <f>SUM(M104:M110)</f>
        <v>44120</v>
      </c>
      <c r="N103" s="85">
        <f t="shared" si="41"/>
        <v>0</v>
      </c>
      <c r="O103" s="85">
        <f>SUM(O104:O110)</f>
        <v>44120</v>
      </c>
      <c r="P103" s="85">
        <f t="shared" si="41"/>
        <v>0</v>
      </c>
      <c r="Q103" s="85">
        <f t="shared" si="41"/>
        <v>0</v>
      </c>
      <c r="R103" s="85">
        <f t="shared" si="41"/>
        <v>0</v>
      </c>
      <c r="S103" s="85">
        <f t="shared" si="41"/>
        <v>0</v>
      </c>
      <c r="T103" s="85">
        <f t="shared" si="41"/>
        <v>0</v>
      </c>
      <c r="U103" s="85">
        <f t="shared" si="41"/>
        <v>0</v>
      </c>
      <c r="V103" s="85">
        <f t="shared" si="41"/>
        <v>0</v>
      </c>
      <c r="W103" s="85">
        <f t="shared" si="41"/>
        <v>0</v>
      </c>
      <c r="X103" s="85">
        <f t="shared" si="41"/>
        <v>0</v>
      </c>
      <c r="Y103" s="85">
        <f t="shared" si="41"/>
        <v>0</v>
      </c>
      <c r="Z103" s="85">
        <f t="shared" si="41"/>
        <v>0</v>
      </c>
      <c r="AA103" s="85">
        <f t="shared" si="41"/>
        <v>0</v>
      </c>
      <c r="AB103" s="85">
        <f t="shared" si="41"/>
        <v>0</v>
      </c>
      <c r="AC103" s="85">
        <f t="shared" si="41"/>
        <v>0</v>
      </c>
      <c r="AD103" s="85">
        <f t="shared" si="41"/>
        <v>0</v>
      </c>
      <c r="AE103" s="85">
        <f t="shared" si="41"/>
        <v>0</v>
      </c>
    </row>
    <row r="104" spans="1:28" ht="15">
      <c r="A104" s="82"/>
      <c r="B104" s="82"/>
      <c r="C104" s="82">
        <v>4010</v>
      </c>
      <c r="D104" s="75" t="s">
        <v>151</v>
      </c>
      <c r="E104" s="85">
        <v>1600</v>
      </c>
      <c r="F104" s="51">
        <v>-1600</v>
      </c>
      <c r="G104" s="51">
        <f aca="true" t="shared" si="42" ref="G104:G110">E104+F104</f>
        <v>0</v>
      </c>
      <c r="H104" s="123"/>
      <c r="I104" s="123">
        <f>G104+H104</f>
        <v>0</v>
      </c>
      <c r="J104" s="123"/>
      <c r="K104" s="123">
        <f>I104+J104</f>
        <v>0</v>
      </c>
      <c r="L104" s="123"/>
      <c r="M104" s="123">
        <f>K104+L104</f>
        <v>0</v>
      </c>
      <c r="N104" s="123"/>
      <c r="O104" s="123">
        <f>M104+N104</f>
        <v>0</v>
      </c>
      <c r="P104" s="123"/>
      <c r="Q104" s="123"/>
      <c r="R104" s="123"/>
      <c r="S104" s="123"/>
      <c r="T104" s="123"/>
      <c r="U104" s="123"/>
      <c r="V104" s="123"/>
      <c r="W104" s="123"/>
      <c r="X104" s="123"/>
      <c r="Y104" s="123"/>
      <c r="Z104" s="123"/>
      <c r="AA104" s="122"/>
      <c r="AB104" s="9"/>
    </row>
    <row r="105" spans="1:28" ht="15">
      <c r="A105" s="82"/>
      <c r="B105" s="82"/>
      <c r="C105" s="82">
        <v>4100</v>
      </c>
      <c r="D105" s="75" t="s">
        <v>171</v>
      </c>
      <c r="E105" s="85">
        <v>12400</v>
      </c>
      <c r="F105" s="51"/>
      <c r="G105" s="51">
        <f t="shared" si="42"/>
        <v>12400</v>
      </c>
      <c r="H105" s="123"/>
      <c r="I105" s="123">
        <f aca="true" t="shared" si="43" ref="I105:I110">G105+H105</f>
        <v>12400</v>
      </c>
      <c r="J105" s="123"/>
      <c r="K105" s="123">
        <f aca="true" t="shared" si="44" ref="K105:O110">I105+J105</f>
        <v>12400</v>
      </c>
      <c r="L105" s="123"/>
      <c r="M105" s="123">
        <f t="shared" si="44"/>
        <v>12400</v>
      </c>
      <c r="N105" s="123"/>
      <c r="O105" s="123">
        <f t="shared" si="44"/>
        <v>12400</v>
      </c>
      <c r="P105" s="123"/>
      <c r="Q105" s="123"/>
      <c r="R105" s="123"/>
      <c r="S105" s="123"/>
      <c r="T105" s="123"/>
      <c r="U105" s="123"/>
      <c r="V105" s="123"/>
      <c r="W105" s="123"/>
      <c r="X105" s="123"/>
      <c r="Y105" s="123"/>
      <c r="Z105" s="123"/>
      <c r="AA105" s="122"/>
      <c r="AB105" s="9"/>
    </row>
    <row r="106" spans="1:28" ht="15">
      <c r="A106" s="82"/>
      <c r="B106" s="82"/>
      <c r="C106" s="82">
        <v>4110</v>
      </c>
      <c r="D106" s="75" t="s">
        <v>153</v>
      </c>
      <c r="E106" s="85">
        <v>431</v>
      </c>
      <c r="F106" s="51">
        <v>-431</v>
      </c>
      <c r="G106" s="51">
        <f t="shared" si="42"/>
        <v>0</v>
      </c>
      <c r="H106" s="123"/>
      <c r="I106" s="123">
        <f t="shared" si="43"/>
        <v>0</v>
      </c>
      <c r="J106" s="123"/>
      <c r="K106" s="123">
        <f t="shared" si="44"/>
        <v>0</v>
      </c>
      <c r="L106" s="123"/>
      <c r="M106" s="123">
        <f t="shared" si="44"/>
        <v>0</v>
      </c>
      <c r="N106" s="123"/>
      <c r="O106" s="123">
        <f t="shared" si="44"/>
        <v>0</v>
      </c>
      <c r="P106" s="123"/>
      <c r="Q106" s="123"/>
      <c r="R106" s="123"/>
      <c r="S106" s="123"/>
      <c r="T106" s="123"/>
      <c r="U106" s="123"/>
      <c r="V106" s="123"/>
      <c r="W106" s="123"/>
      <c r="X106" s="123"/>
      <c r="Y106" s="123"/>
      <c r="Z106" s="123"/>
      <c r="AA106" s="122"/>
      <c r="AB106" s="9"/>
    </row>
    <row r="107" spans="1:28" ht="15">
      <c r="A107" s="82"/>
      <c r="B107" s="82"/>
      <c r="C107" s="82">
        <v>4120</v>
      </c>
      <c r="D107" s="75" t="s">
        <v>154</v>
      </c>
      <c r="E107" s="85">
        <v>39</v>
      </c>
      <c r="F107" s="51">
        <v>-39</v>
      </c>
      <c r="G107" s="51">
        <f t="shared" si="42"/>
        <v>0</v>
      </c>
      <c r="H107" s="123"/>
      <c r="I107" s="123">
        <f t="shared" si="43"/>
        <v>0</v>
      </c>
      <c r="J107" s="123"/>
      <c r="K107" s="123">
        <f t="shared" si="44"/>
        <v>0</v>
      </c>
      <c r="L107" s="123"/>
      <c r="M107" s="123">
        <f t="shared" si="44"/>
        <v>0</v>
      </c>
      <c r="N107" s="123"/>
      <c r="O107" s="123">
        <f t="shared" si="44"/>
        <v>0</v>
      </c>
      <c r="P107" s="123"/>
      <c r="Q107" s="123"/>
      <c r="R107" s="123"/>
      <c r="S107" s="123"/>
      <c r="T107" s="123"/>
      <c r="U107" s="123"/>
      <c r="V107" s="123"/>
      <c r="W107" s="123"/>
      <c r="X107" s="123"/>
      <c r="Y107" s="123"/>
      <c r="Z107" s="123"/>
      <c r="AA107" s="122"/>
      <c r="AB107" s="9"/>
    </row>
    <row r="108" spans="1:28" ht="15">
      <c r="A108" s="82"/>
      <c r="B108" s="82"/>
      <c r="C108" s="82">
        <v>4210</v>
      </c>
      <c r="D108" s="75" t="s">
        <v>138</v>
      </c>
      <c r="E108" s="85">
        <v>550</v>
      </c>
      <c r="F108" s="51"/>
      <c r="G108" s="51">
        <f t="shared" si="42"/>
        <v>550</v>
      </c>
      <c r="H108" s="123"/>
      <c r="I108" s="123">
        <f t="shared" si="43"/>
        <v>550</v>
      </c>
      <c r="J108" s="123"/>
      <c r="K108" s="123">
        <f t="shared" si="44"/>
        <v>550</v>
      </c>
      <c r="L108" s="123"/>
      <c r="M108" s="123">
        <f t="shared" si="44"/>
        <v>550</v>
      </c>
      <c r="N108" s="123"/>
      <c r="O108" s="123">
        <f t="shared" si="44"/>
        <v>550</v>
      </c>
      <c r="P108" s="123"/>
      <c r="Q108" s="123"/>
      <c r="R108" s="123"/>
      <c r="S108" s="123"/>
      <c r="T108" s="123"/>
      <c r="U108" s="123"/>
      <c r="V108" s="123"/>
      <c r="W108" s="123"/>
      <c r="X108" s="123"/>
      <c r="Y108" s="123"/>
      <c r="Z108" s="123"/>
      <c r="AA108" s="122"/>
      <c r="AB108" s="9"/>
    </row>
    <row r="109" spans="1:28" ht="15">
      <c r="A109" s="82"/>
      <c r="B109" s="82"/>
      <c r="C109" s="82">
        <v>4300</v>
      </c>
      <c r="D109" s="75" t="s">
        <v>140</v>
      </c>
      <c r="E109" s="85">
        <v>23500</v>
      </c>
      <c r="F109" s="51">
        <v>7070</v>
      </c>
      <c r="G109" s="51">
        <f t="shared" si="42"/>
        <v>30570</v>
      </c>
      <c r="H109" s="123"/>
      <c r="I109" s="123">
        <f t="shared" si="43"/>
        <v>30570</v>
      </c>
      <c r="J109" s="123"/>
      <c r="K109" s="123">
        <f t="shared" si="44"/>
        <v>30570</v>
      </c>
      <c r="L109" s="123"/>
      <c r="M109" s="123">
        <f t="shared" si="44"/>
        <v>30570</v>
      </c>
      <c r="N109" s="123"/>
      <c r="O109" s="123">
        <f t="shared" si="44"/>
        <v>30570</v>
      </c>
      <c r="P109" s="123"/>
      <c r="Q109" s="123"/>
      <c r="R109" s="123"/>
      <c r="S109" s="123"/>
      <c r="T109" s="123"/>
      <c r="U109" s="123"/>
      <c r="V109" s="123"/>
      <c r="W109" s="123"/>
      <c r="X109" s="123"/>
      <c r="Y109" s="123"/>
      <c r="Z109" s="123"/>
      <c r="AA109" s="122"/>
      <c r="AB109" s="9"/>
    </row>
    <row r="110" spans="1:28" ht="15">
      <c r="A110" s="82"/>
      <c r="B110" s="82"/>
      <c r="C110" s="82">
        <v>4430</v>
      </c>
      <c r="D110" s="75" t="s">
        <v>146</v>
      </c>
      <c r="E110" s="85">
        <v>600</v>
      </c>
      <c r="F110" s="51"/>
      <c r="G110" s="51">
        <f t="shared" si="42"/>
        <v>600</v>
      </c>
      <c r="H110" s="123"/>
      <c r="I110" s="123">
        <f t="shared" si="43"/>
        <v>600</v>
      </c>
      <c r="J110" s="123"/>
      <c r="K110" s="123">
        <f t="shared" si="44"/>
        <v>600</v>
      </c>
      <c r="L110" s="123"/>
      <c r="M110" s="123">
        <f t="shared" si="44"/>
        <v>600</v>
      </c>
      <c r="N110" s="123"/>
      <c r="O110" s="123">
        <f t="shared" si="44"/>
        <v>600</v>
      </c>
      <c r="P110" s="123"/>
      <c r="Q110" s="123"/>
      <c r="R110" s="123"/>
      <c r="S110" s="123"/>
      <c r="T110" s="123"/>
      <c r="U110" s="123"/>
      <c r="V110" s="123"/>
      <c r="W110" s="123"/>
      <c r="X110" s="123"/>
      <c r="Y110" s="123"/>
      <c r="Z110" s="123"/>
      <c r="AA110" s="122"/>
      <c r="AB110" s="9"/>
    </row>
    <row r="111" spans="1:31" ht="14.25">
      <c r="A111" s="80">
        <v>757</v>
      </c>
      <c r="B111" s="80"/>
      <c r="C111" s="80"/>
      <c r="D111" s="76" t="s">
        <v>172</v>
      </c>
      <c r="E111" s="89">
        <f>E112</f>
        <v>250850</v>
      </c>
      <c r="F111" s="89">
        <f aca="true" t="shared" si="45" ref="F111:AE111">F112</f>
        <v>0</v>
      </c>
      <c r="G111" s="89">
        <f t="shared" si="45"/>
        <v>250850</v>
      </c>
      <c r="H111" s="89">
        <f t="shared" si="45"/>
        <v>-47700</v>
      </c>
      <c r="I111" s="89">
        <f t="shared" si="45"/>
        <v>203150</v>
      </c>
      <c r="J111" s="89">
        <f t="shared" si="45"/>
        <v>0</v>
      </c>
      <c r="K111" s="89">
        <f t="shared" si="45"/>
        <v>203150</v>
      </c>
      <c r="L111" s="89">
        <f t="shared" si="45"/>
        <v>0</v>
      </c>
      <c r="M111" s="89">
        <f t="shared" si="45"/>
        <v>203150</v>
      </c>
      <c r="N111" s="89">
        <f t="shared" si="45"/>
        <v>-60119</v>
      </c>
      <c r="O111" s="89">
        <f t="shared" si="45"/>
        <v>143031</v>
      </c>
      <c r="P111" s="89">
        <f t="shared" si="45"/>
        <v>0</v>
      </c>
      <c r="Q111" s="89">
        <f t="shared" si="45"/>
        <v>0</v>
      </c>
      <c r="R111" s="89">
        <f t="shared" si="45"/>
        <v>0</v>
      </c>
      <c r="S111" s="89">
        <f t="shared" si="45"/>
        <v>0</v>
      </c>
      <c r="T111" s="89">
        <f t="shared" si="45"/>
        <v>0</v>
      </c>
      <c r="U111" s="89">
        <f t="shared" si="45"/>
        <v>0</v>
      </c>
      <c r="V111" s="89">
        <f t="shared" si="45"/>
        <v>0</v>
      </c>
      <c r="W111" s="89">
        <f t="shared" si="45"/>
        <v>0</v>
      </c>
      <c r="X111" s="89">
        <f t="shared" si="45"/>
        <v>0</v>
      </c>
      <c r="Y111" s="89">
        <f t="shared" si="45"/>
        <v>0</v>
      </c>
      <c r="Z111" s="89">
        <f t="shared" si="45"/>
        <v>0</v>
      </c>
      <c r="AA111" s="89">
        <f t="shared" si="45"/>
        <v>0</v>
      </c>
      <c r="AB111" s="89">
        <f t="shared" si="45"/>
        <v>0</v>
      </c>
      <c r="AC111" s="89">
        <f t="shared" si="45"/>
        <v>0</v>
      </c>
      <c r="AD111" s="89">
        <f t="shared" si="45"/>
        <v>0</v>
      </c>
      <c r="AE111" s="89">
        <f t="shared" si="45"/>
        <v>0</v>
      </c>
    </row>
    <row r="112" spans="1:31" ht="30">
      <c r="A112" s="82"/>
      <c r="B112" s="82">
        <v>75702</v>
      </c>
      <c r="C112" s="82"/>
      <c r="D112" s="75" t="s">
        <v>173</v>
      </c>
      <c r="E112" s="58">
        <f>E114+E115</f>
        <v>250850</v>
      </c>
      <c r="F112" s="58">
        <f aca="true" t="shared" si="46" ref="F112:AE112">F114+F115</f>
        <v>0</v>
      </c>
      <c r="G112" s="144">
        <f t="shared" si="46"/>
        <v>250850</v>
      </c>
      <c r="H112" s="145">
        <f t="shared" si="46"/>
        <v>-47700</v>
      </c>
      <c r="I112" s="145">
        <f t="shared" si="46"/>
        <v>203150</v>
      </c>
      <c r="J112" s="85">
        <f t="shared" si="46"/>
        <v>0</v>
      </c>
      <c r="K112" s="85">
        <f t="shared" si="46"/>
        <v>203150</v>
      </c>
      <c r="L112" s="85">
        <f t="shared" si="46"/>
        <v>0</v>
      </c>
      <c r="M112" s="85">
        <f>M114+M115</f>
        <v>203150</v>
      </c>
      <c r="N112" s="85">
        <f t="shared" si="46"/>
        <v>-60119</v>
      </c>
      <c r="O112" s="85">
        <f>O114+O115</f>
        <v>143031</v>
      </c>
      <c r="P112" s="85">
        <f t="shared" si="46"/>
        <v>0</v>
      </c>
      <c r="Q112" s="85">
        <f t="shared" si="46"/>
        <v>0</v>
      </c>
      <c r="R112" s="85">
        <f t="shared" si="46"/>
        <v>0</v>
      </c>
      <c r="S112" s="85">
        <f t="shared" si="46"/>
        <v>0</v>
      </c>
      <c r="T112" s="85">
        <f t="shared" si="46"/>
        <v>0</v>
      </c>
      <c r="U112" s="85">
        <f t="shared" si="46"/>
        <v>0</v>
      </c>
      <c r="V112" s="85">
        <f t="shared" si="46"/>
        <v>0</v>
      </c>
      <c r="W112" s="85">
        <f t="shared" si="46"/>
        <v>0</v>
      </c>
      <c r="X112" s="85">
        <f t="shared" si="46"/>
        <v>0</v>
      </c>
      <c r="Y112" s="85">
        <f t="shared" si="46"/>
        <v>0</v>
      </c>
      <c r="Z112" s="85">
        <f t="shared" si="46"/>
        <v>0</v>
      </c>
      <c r="AA112" s="85">
        <f t="shared" si="46"/>
        <v>0</v>
      </c>
      <c r="AB112" s="85">
        <f t="shared" si="46"/>
        <v>0</v>
      </c>
      <c r="AC112" s="85">
        <f t="shared" si="46"/>
        <v>0</v>
      </c>
      <c r="AD112" s="85">
        <f t="shared" si="46"/>
        <v>0</v>
      </c>
      <c r="AE112" s="85">
        <f t="shared" si="46"/>
        <v>0</v>
      </c>
    </row>
    <row r="113" spans="1:28" ht="30" hidden="1">
      <c r="A113" s="82"/>
      <c r="B113" s="82"/>
      <c r="C113" s="82">
        <v>8010</v>
      </c>
      <c r="D113" s="75" t="s">
        <v>174</v>
      </c>
      <c r="E113" s="58">
        <v>0</v>
      </c>
      <c r="F113" s="58"/>
      <c r="G113" s="144"/>
      <c r="H113" s="143"/>
      <c r="I113" s="143"/>
      <c r="J113" s="123"/>
      <c r="K113" s="123"/>
      <c r="L113" s="123"/>
      <c r="M113" s="123"/>
      <c r="N113" s="123"/>
      <c r="O113" s="123"/>
      <c r="P113" s="123"/>
      <c r="Q113" s="123"/>
      <c r="R113" s="123"/>
      <c r="S113" s="123"/>
      <c r="T113" s="123"/>
      <c r="U113" s="123"/>
      <c r="V113" s="123"/>
      <c r="W113" s="123"/>
      <c r="X113" s="123"/>
      <c r="Y113" s="123"/>
      <c r="Z113" s="123"/>
      <c r="AA113" s="122"/>
      <c r="AB113" s="9"/>
    </row>
    <row r="114" spans="1:28" ht="32.25" customHeight="1">
      <c r="A114" s="82"/>
      <c r="B114" s="82"/>
      <c r="C114" s="82">
        <v>8070</v>
      </c>
      <c r="D114" s="75" t="s">
        <v>175</v>
      </c>
      <c r="E114" s="58">
        <v>175850</v>
      </c>
      <c r="F114" s="58"/>
      <c r="G114" s="144">
        <f>E114+F114</f>
        <v>175850</v>
      </c>
      <c r="H114" s="143">
        <v>27300</v>
      </c>
      <c r="I114" s="143">
        <f>G114+H114</f>
        <v>203150</v>
      </c>
      <c r="J114" s="123"/>
      <c r="K114" s="123">
        <f>I114+J114</f>
        <v>203150</v>
      </c>
      <c r="L114" s="123"/>
      <c r="M114" s="123">
        <f>K114+L114</f>
        <v>203150</v>
      </c>
      <c r="N114" s="123">
        <v>-60119</v>
      </c>
      <c r="O114" s="123">
        <f>M114+N114</f>
        <v>143031</v>
      </c>
      <c r="P114" s="123"/>
      <c r="Q114" s="123"/>
      <c r="R114" s="123"/>
      <c r="S114" s="123"/>
      <c r="T114" s="123"/>
      <c r="U114" s="123"/>
      <c r="V114" s="123"/>
      <c r="W114" s="123"/>
      <c r="X114" s="123"/>
      <c r="Y114" s="123"/>
      <c r="Z114" s="123"/>
      <c r="AA114" s="122"/>
      <c r="AB114" s="9"/>
    </row>
    <row r="115" spans="1:28" ht="54.75" customHeight="1">
      <c r="A115" s="82"/>
      <c r="B115" s="82"/>
      <c r="C115" s="82">
        <v>8079</v>
      </c>
      <c r="D115" s="75" t="s">
        <v>255</v>
      </c>
      <c r="E115" s="58">
        <v>75000</v>
      </c>
      <c r="F115" s="58"/>
      <c r="G115" s="144">
        <f>E115+F115</f>
        <v>75000</v>
      </c>
      <c r="H115" s="143">
        <v>-75000</v>
      </c>
      <c r="I115" s="143">
        <f>G115+H115</f>
        <v>0</v>
      </c>
      <c r="J115" s="123"/>
      <c r="K115" s="123">
        <f>I115+J115</f>
        <v>0</v>
      </c>
      <c r="L115" s="123"/>
      <c r="M115" s="123">
        <f>K115+L115</f>
        <v>0</v>
      </c>
      <c r="N115" s="123"/>
      <c r="O115" s="123">
        <f>M115+N115</f>
        <v>0</v>
      </c>
      <c r="P115" s="123"/>
      <c r="Q115" s="123"/>
      <c r="R115" s="123"/>
      <c r="S115" s="123"/>
      <c r="T115" s="123"/>
      <c r="U115" s="123"/>
      <c r="V115" s="123"/>
      <c r="W115" s="123"/>
      <c r="X115" s="123"/>
      <c r="Y115" s="123"/>
      <c r="Z115" s="123"/>
      <c r="AA115" s="122"/>
      <c r="AB115" s="9"/>
    </row>
    <row r="116" spans="1:31" ht="14.25">
      <c r="A116" s="80">
        <v>758</v>
      </c>
      <c r="B116" s="80"/>
      <c r="C116" s="80"/>
      <c r="D116" s="76" t="s">
        <v>97</v>
      </c>
      <c r="E116" s="89">
        <f>E117</f>
        <v>100000</v>
      </c>
      <c r="F116" s="89">
        <f aca="true" t="shared" si="47" ref="F116:AE117">F117</f>
        <v>0</v>
      </c>
      <c r="G116" s="89">
        <f t="shared" si="47"/>
        <v>100000</v>
      </c>
      <c r="H116" s="89">
        <f t="shared" si="47"/>
        <v>-80000</v>
      </c>
      <c r="I116" s="89">
        <f t="shared" si="47"/>
        <v>20000</v>
      </c>
      <c r="J116" s="89">
        <f t="shared" si="47"/>
        <v>0</v>
      </c>
      <c r="K116" s="89">
        <f t="shared" si="47"/>
        <v>20000</v>
      </c>
      <c r="L116" s="89">
        <f t="shared" si="47"/>
        <v>0</v>
      </c>
      <c r="M116" s="89">
        <f t="shared" si="47"/>
        <v>20000</v>
      </c>
      <c r="N116" s="89">
        <f t="shared" si="47"/>
        <v>0</v>
      </c>
      <c r="O116" s="89">
        <f t="shared" si="47"/>
        <v>20000</v>
      </c>
      <c r="P116" s="89">
        <f t="shared" si="47"/>
        <v>0</v>
      </c>
      <c r="Q116" s="89">
        <f t="shared" si="47"/>
        <v>0</v>
      </c>
      <c r="R116" s="89">
        <f t="shared" si="47"/>
        <v>0</v>
      </c>
      <c r="S116" s="89">
        <f t="shared" si="47"/>
        <v>0</v>
      </c>
      <c r="T116" s="89">
        <f t="shared" si="47"/>
        <v>0</v>
      </c>
      <c r="U116" s="89">
        <f t="shared" si="47"/>
        <v>0</v>
      </c>
      <c r="V116" s="89">
        <f t="shared" si="47"/>
        <v>0</v>
      </c>
      <c r="W116" s="89">
        <f t="shared" si="47"/>
        <v>0</v>
      </c>
      <c r="X116" s="89">
        <f t="shared" si="47"/>
        <v>0</v>
      </c>
      <c r="Y116" s="89">
        <f t="shared" si="47"/>
        <v>0</v>
      </c>
      <c r="Z116" s="89">
        <f t="shared" si="47"/>
        <v>0</v>
      </c>
      <c r="AA116" s="89">
        <f t="shared" si="47"/>
        <v>0</v>
      </c>
      <c r="AB116" s="89">
        <f t="shared" si="47"/>
        <v>0</v>
      </c>
      <c r="AC116" s="89">
        <f t="shared" si="47"/>
        <v>0</v>
      </c>
      <c r="AD116" s="89">
        <f t="shared" si="47"/>
        <v>0</v>
      </c>
      <c r="AE116" s="89">
        <f t="shared" si="47"/>
        <v>0</v>
      </c>
    </row>
    <row r="117" spans="1:31" ht="15">
      <c r="A117" s="82"/>
      <c r="B117" s="82">
        <v>75818</v>
      </c>
      <c r="C117" s="82"/>
      <c r="D117" s="75" t="s">
        <v>176</v>
      </c>
      <c r="E117" s="85">
        <f>E118</f>
        <v>100000</v>
      </c>
      <c r="F117" s="85">
        <f t="shared" si="47"/>
        <v>0</v>
      </c>
      <c r="G117" s="85">
        <f t="shared" si="47"/>
        <v>100000</v>
      </c>
      <c r="H117" s="85">
        <f t="shared" si="47"/>
        <v>-80000</v>
      </c>
      <c r="I117" s="85">
        <f t="shared" si="47"/>
        <v>20000</v>
      </c>
      <c r="J117" s="85">
        <f t="shared" si="47"/>
        <v>0</v>
      </c>
      <c r="K117" s="85">
        <f t="shared" si="47"/>
        <v>20000</v>
      </c>
      <c r="L117" s="85">
        <f t="shared" si="47"/>
        <v>0</v>
      </c>
      <c r="M117" s="85">
        <f t="shared" si="47"/>
        <v>20000</v>
      </c>
      <c r="N117" s="85">
        <f t="shared" si="47"/>
        <v>0</v>
      </c>
      <c r="O117" s="85">
        <f t="shared" si="47"/>
        <v>20000</v>
      </c>
      <c r="P117" s="85">
        <f t="shared" si="47"/>
        <v>0</v>
      </c>
      <c r="Q117" s="85">
        <f t="shared" si="47"/>
        <v>0</v>
      </c>
      <c r="R117" s="85">
        <f t="shared" si="47"/>
        <v>0</v>
      </c>
      <c r="S117" s="85">
        <f t="shared" si="47"/>
        <v>0</v>
      </c>
      <c r="T117" s="85">
        <f t="shared" si="47"/>
        <v>0</v>
      </c>
      <c r="U117" s="85">
        <f t="shared" si="47"/>
        <v>0</v>
      </c>
      <c r="V117" s="85">
        <f t="shared" si="47"/>
        <v>0</v>
      </c>
      <c r="W117" s="85">
        <f t="shared" si="47"/>
        <v>0</v>
      </c>
      <c r="X117" s="85">
        <f t="shared" si="47"/>
        <v>0</v>
      </c>
      <c r="Y117" s="85">
        <f t="shared" si="47"/>
        <v>0</v>
      </c>
      <c r="Z117" s="85">
        <f t="shared" si="47"/>
        <v>0</v>
      </c>
      <c r="AA117" s="85">
        <f t="shared" si="47"/>
        <v>0</v>
      </c>
      <c r="AB117" s="85">
        <f t="shared" si="47"/>
        <v>0</v>
      </c>
      <c r="AC117" s="85">
        <f t="shared" si="47"/>
        <v>0</v>
      </c>
      <c r="AD117" s="85">
        <f t="shared" si="47"/>
        <v>0</v>
      </c>
      <c r="AE117" s="85">
        <f t="shared" si="47"/>
        <v>0</v>
      </c>
    </row>
    <row r="118" spans="1:28" ht="15">
      <c r="A118" s="82"/>
      <c r="B118" s="82"/>
      <c r="C118" s="82">
        <v>4810</v>
      </c>
      <c r="D118" s="75" t="s">
        <v>177</v>
      </c>
      <c r="E118" s="85">
        <v>100000</v>
      </c>
      <c r="F118" s="51"/>
      <c r="G118" s="51">
        <f>E118+F118</f>
        <v>100000</v>
      </c>
      <c r="H118" s="123">
        <v>-80000</v>
      </c>
      <c r="I118" s="123">
        <f>G118+H118</f>
        <v>20000</v>
      </c>
      <c r="J118" s="123"/>
      <c r="K118" s="123">
        <f>I118+J118</f>
        <v>20000</v>
      </c>
      <c r="L118" s="123"/>
      <c r="M118" s="123">
        <f>K118+L118</f>
        <v>20000</v>
      </c>
      <c r="N118" s="123"/>
      <c r="O118" s="123">
        <f>M118+N118</f>
        <v>20000</v>
      </c>
      <c r="P118" s="123"/>
      <c r="Q118" s="123"/>
      <c r="R118" s="123"/>
      <c r="S118" s="123"/>
      <c r="T118" s="123"/>
      <c r="U118" s="123"/>
      <c r="V118" s="123"/>
      <c r="W118" s="123"/>
      <c r="X118" s="123"/>
      <c r="Y118" s="123"/>
      <c r="Z118" s="123"/>
      <c r="AA118" s="122"/>
      <c r="AB118" s="9"/>
    </row>
    <row r="119" spans="1:31" ht="14.25">
      <c r="A119" s="80">
        <v>801</v>
      </c>
      <c r="B119" s="80"/>
      <c r="C119" s="80"/>
      <c r="D119" s="76" t="s">
        <v>105</v>
      </c>
      <c r="E119" s="89">
        <f>E120+E143+E165+E182+E185+E188</f>
        <v>5606689</v>
      </c>
      <c r="F119" s="89">
        <f aca="true" t="shared" si="48" ref="F119:AE119">F120+F143+F163+F165+F182+F185+F188</f>
        <v>-1159656</v>
      </c>
      <c r="G119" s="89">
        <f t="shared" si="48"/>
        <v>4447033</v>
      </c>
      <c r="H119" s="89">
        <f t="shared" si="48"/>
        <v>10000</v>
      </c>
      <c r="I119" s="89">
        <f t="shared" si="48"/>
        <v>4457033</v>
      </c>
      <c r="J119" s="89">
        <f t="shared" si="48"/>
        <v>1524</v>
      </c>
      <c r="K119" s="89">
        <f t="shared" si="48"/>
        <v>4458557</v>
      </c>
      <c r="L119" s="89">
        <f t="shared" si="48"/>
        <v>0</v>
      </c>
      <c r="M119" s="89">
        <f>M120+M143+M163+M165+M182+M185+M188</f>
        <v>4458557</v>
      </c>
      <c r="N119" s="89">
        <f t="shared" si="48"/>
        <v>152090</v>
      </c>
      <c r="O119" s="89">
        <f>O120+O143+O163+O165+O182+O185+O188</f>
        <v>4610647</v>
      </c>
      <c r="P119" s="89">
        <f t="shared" si="48"/>
        <v>0</v>
      </c>
      <c r="Q119" s="89">
        <f t="shared" si="48"/>
        <v>0</v>
      </c>
      <c r="R119" s="89">
        <f t="shared" si="48"/>
        <v>0</v>
      </c>
      <c r="S119" s="89">
        <f t="shared" si="48"/>
        <v>0</v>
      </c>
      <c r="T119" s="89">
        <f t="shared" si="48"/>
        <v>0</v>
      </c>
      <c r="U119" s="89">
        <f t="shared" si="48"/>
        <v>0</v>
      </c>
      <c r="V119" s="89">
        <f t="shared" si="48"/>
        <v>0</v>
      </c>
      <c r="W119" s="89">
        <f t="shared" si="48"/>
        <v>0</v>
      </c>
      <c r="X119" s="89">
        <f t="shared" si="48"/>
        <v>0</v>
      </c>
      <c r="Y119" s="89">
        <f t="shared" si="48"/>
        <v>0</v>
      </c>
      <c r="Z119" s="89">
        <f t="shared" si="48"/>
        <v>0</v>
      </c>
      <c r="AA119" s="89">
        <f t="shared" si="48"/>
        <v>0</v>
      </c>
      <c r="AB119" s="89">
        <f t="shared" si="48"/>
        <v>0</v>
      </c>
      <c r="AC119" s="89">
        <f t="shared" si="48"/>
        <v>0</v>
      </c>
      <c r="AD119" s="89">
        <f t="shared" si="48"/>
        <v>0</v>
      </c>
      <c r="AE119" s="89">
        <f t="shared" si="48"/>
        <v>0</v>
      </c>
    </row>
    <row r="120" spans="1:33" ht="15">
      <c r="A120" s="82"/>
      <c r="B120" s="82">
        <v>80101</v>
      </c>
      <c r="C120" s="82"/>
      <c r="D120" s="75" t="s">
        <v>106</v>
      </c>
      <c r="E120" s="85">
        <f>SUM(E121:E142)</f>
        <v>3457058</v>
      </c>
      <c r="F120" s="85">
        <f aca="true" t="shared" si="49" ref="F120:AE120">SUM(F121:F142)</f>
        <v>-1104756</v>
      </c>
      <c r="G120" s="85">
        <f t="shared" si="49"/>
        <v>2352302</v>
      </c>
      <c r="H120" s="85">
        <f t="shared" si="49"/>
        <v>10000</v>
      </c>
      <c r="I120" s="85">
        <f t="shared" si="49"/>
        <v>2362302</v>
      </c>
      <c r="J120" s="85">
        <f t="shared" si="49"/>
        <v>1524</v>
      </c>
      <c r="K120" s="85">
        <f t="shared" si="49"/>
        <v>2363826</v>
      </c>
      <c r="L120" s="85">
        <f t="shared" si="49"/>
        <v>0</v>
      </c>
      <c r="M120" s="85">
        <f>SUM(M121:M142)</f>
        <v>2363826</v>
      </c>
      <c r="N120" s="85">
        <f t="shared" si="49"/>
        <v>104346</v>
      </c>
      <c r="O120" s="85">
        <f>SUM(O121:O142)</f>
        <v>2468172</v>
      </c>
      <c r="P120" s="85">
        <f t="shared" si="49"/>
        <v>0</v>
      </c>
      <c r="Q120" s="85">
        <f t="shared" si="49"/>
        <v>0</v>
      </c>
      <c r="R120" s="85">
        <f t="shared" si="49"/>
        <v>0</v>
      </c>
      <c r="S120" s="85">
        <f t="shared" si="49"/>
        <v>0</v>
      </c>
      <c r="T120" s="85">
        <f t="shared" si="49"/>
        <v>0</v>
      </c>
      <c r="U120" s="85">
        <f t="shared" si="49"/>
        <v>0</v>
      </c>
      <c r="V120" s="85">
        <f t="shared" si="49"/>
        <v>0</v>
      </c>
      <c r="W120" s="85">
        <f t="shared" si="49"/>
        <v>0</v>
      </c>
      <c r="X120" s="85">
        <f t="shared" si="49"/>
        <v>0</v>
      </c>
      <c r="Y120" s="85">
        <f t="shared" si="49"/>
        <v>0</v>
      </c>
      <c r="Z120" s="85">
        <f t="shared" si="49"/>
        <v>0</v>
      </c>
      <c r="AA120" s="85">
        <f t="shared" si="49"/>
        <v>0</v>
      </c>
      <c r="AB120" s="85">
        <f t="shared" si="49"/>
        <v>0</v>
      </c>
      <c r="AC120" s="85">
        <f t="shared" si="49"/>
        <v>0</v>
      </c>
      <c r="AD120" s="85">
        <f t="shared" si="49"/>
        <v>0</v>
      </c>
      <c r="AE120" s="85">
        <f t="shared" si="49"/>
        <v>0</v>
      </c>
      <c r="AF120" s="85"/>
      <c r="AG120" s="85"/>
    </row>
    <row r="121" spans="1:28" ht="46.5" customHeight="1">
      <c r="A121" s="82"/>
      <c r="B121" s="82"/>
      <c r="C121" s="82">
        <v>2820</v>
      </c>
      <c r="D121" s="75" t="s">
        <v>178</v>
      </c>
      <c r="E121" s="58">
        <v>463000</v>
      </c>
      <c r="F121" s="58">
        <v>-30000</v>
      </c>
      <c r="G121" s="58">
        <f aca="true" t="shared" si="50" ref="G121:G142">E121+F121</f>
        <v>433000</v>
      </c>
      <c r="H121" s="148">
        <v>-40353</v>
      </c>
      <c r="I121" s="148">
        <f>G121+H121</f>
        <v>392647</v>
      </c>
      <c r="J121" s="123"/>
      <c r="K121" s="123">
        <f>I121+J121</f>
        <v>392647</v>
      </c>
      <c r="L121" s="123"/>
      <c r="M121" s="123">
        <f>K121+L121</f>
        <v>392647</v>
      </c>
      <c r="N121" s="123"/>
      <c r="O121" s="123">
        <f>M121+N121</f>
        <v>392647</v>
      </c>
      <c r="P121" s="123"/>
      <c r="Q121" s="123"/>
      <c r="R121" s="123"/>
      <c r="S121" s="123"/>
      <c r="T121" s="123"/>
      <c r="U121" s="123"/>
      <c r="V121" s="123"/>
      <c r="W121" s="123"/>
      <c r="X121" s="123"/>
      <c r="Y121" s="123"/>
      <c r="Z121" s="123"/>
      <c r="AA121" s="122"/>
      <c r="AB121" s="9"/>
    </row>
    <row r="122" spans="1:28" ht="16.5" customHeight="1">
      <c r="A122" s="82"/>
      <c r="B122" s="82"/>
      <c r="C122" s="82">
        <v>3020</v>
      </c>
      <c r="D122" s="75" t="s">
        <v>159</v>
      </c>
      <c r="E122" s="85">
        <v>115141</v>
      </c>
      <c r="F122" s="51"/>
      <c r="G122" s="51">
        <f t="shared" si="50"/>
        <v>115141</v>
      </c>
      <c r="H122" s="123"/>
      <c r="I122" s="123">
        <f aca="true" t="shared" si="51" ref="I122:I142">G122+H122</f>
        <v>115141</v>
      </c>
      <c r="J122" s="123"/>
      <c r="K122" s="123">
        <f aca="true" t="shared" si="52" ref="K122:O142">I122+J122</f>
        <v>115141</v>
      </c>
      <c r="L122" s="123"/>
      <c r="M122" s="123">
        <f t="shared" si="52"/>
        <v>115141</v>
      </c>
      <c r="N122" s="123"/>
      <c r="O122" s="123">
        <f t="shared" si="52"/>
        <v>115141</v>
      </c>
      <c r="P122" s="123"/>
      <c r="Q122" s="123"/>
      <c r="R122" s="123"/>
      <c r="S122" s="123"/>
      <c r="T122" s="123"/>
      <c r="U122" s="123"/>
      <c r="V122" s="123"/>
      <c r="W122" s="123"/>
      <c r="X122" s="123"/>
      <c r="Y122" s="123"/>
      <c r="Z122" s="123"/>
      <c r="AA122" s="122"/>
      <c r="AB122" s="9"/>
    </row>
    <row r="123" spans="1:28" ht="15">
      <c r="A123" s="82"/>
      <c r="B123" s="82"/>
      <c r="C123" s="82">
        <v>3260</v>
      </c>
      <c r="D123" s="75" t="s">
        <v>180</v>
      </c>
      <c r="E123" s="85">
        <v>0</v>
      </c>
      <c r="F123" s="51"/>
      <c r="G123" s="51">
        <f t="shared" si="50"/>
        <v>0</v>
      </c>
      <c r="H123" s="123"/>
      <c r="I123" s="123">
        <f t="shared" si="51"/>
        <v>0</v>
      </c>
      <c r="J123" s="123">
        <v>1987</v>
      </c>
      <c r="K123" s="123">
        <f t="shared" si="52"/>
        <v>1987</v>
      </c>
      <c r="L123" s="123"/>
      <c r="M123" s="123">
        <f t="shared" si="52"/>
        <v>1987</v>
      </c>
      <c r="N123" s="123">
        <v>406</v>
      </c>
      <c r="O123" s="123">
        <f t="shared" si="52"/>
        <v>2393</v>
      </c>
      <c r="P123" s="123"/>
      <c r="Q123" s="123"/>
      <c r="R123" s="123"/>
      <c r="S123" s="123"/>
      <c r="T123" s="123"/>
      <c r="U123" s="123"/>
      <c r="V123" s="123"/>
      <c r="W123" s="123"/>
      <c r="X123" s="123"/>
      <c r="Y123" s="123"/>
      <c r="Z123" s="123"/>
      <c r="AA123" s="122"/>
      <c r="AB123" s="9"/>
    </row>
    <row r="124" spans="1:28" ht="15">
      <c r="A124" s="82"/>
      <c r="B124" s="82"/>
      <c r="C124" s="82">
        <v>4010</v>
      </c>
      <c r="D124" s="75" t="s">
        <v>151</v>
      </c>
      <c r="E124" s="85">
        <v>1279082</v>
      </c>
      <c r="F124" s="51">
        <v>-143000</v>
      </c>
      <c r="G124" s="51">
        <f t="shared" si="50"/>
        <v>1136082</v>
      </c>
      <c r="H124" s="123"/>
      <c r="I124" s="123">
        <f t="shared" si="51"/>
        <v>1136082</v>
      </c>
      <c r="J124" s="123"/>
      <c r="K124" s="123">
        <f t="shared" si="52"/>
        <v>1136082</v>
      </c>
      <c r="L124" s="123"/>
      <c r="M124" s="123">
        <f t="shared" si="52"/>
        <v>1136082</v>
      </c>
      <c r="N124" s="123"/>
      <c r="O124" s="123">
        <f t="shared" si="52"/>
        <v>1136082</v>
      </c>
      <c r="P124" s="123"/>
      <c r="Q124" s="123"/>
      <c r="R124" s="123"/>
      <c r="S124" s="123"/>
      <c r="T124" s="123"/>
      <c r="U124" s="123"/>
      <c r="V124" s="123"/>
      <c r="W124" s="123"/>
      <c r="X124" s="123"/>
      <c r="Y124" s="123"/>
      <c r="Z124" s="123"/>
      <c r="AA124" s="122"/>
      <c r="AB124" s="9"/>
    </row>
    <row r="125" spans="1:28" ht="15">
      <c r="A125" s="82"/>
      <c r="B125" s="82"/>
      <c r="C125" s="82">
        <v>4040</v>
      </c>
      <c r="D125" s="75" t="s">
        <v>152</v>
      </c>
      <c r="E125" s="85">
        <v>101814</v>
      </c>
      <c r="F125" s="51"/>
      <c r="G125" s="51">
        <f t="shared" si="50"/>
        <v>101814</v>
      </c>
      <c r="H125" s="123"/>
      <c r="I125" s="123">
        <f t="shared" si="51"/>
        <v>101814</v>
      </c>
      <c r="J125" s="123"/>
      <c r="K125" s="123">
        <f t="shared" si="52"/>
        <v>101814</v>
      </c>
      <c r="L125" s="123"/>
      <c r="M125" s="123">
        <f t="shared" si="52"/>
        <v>101814</v>
      </c>
      <c r="N125" s="123">
        <v>-1280</v>
      </c>
      <c r="O125" s="123">
        <f t="shared" si="52"/>
        <v>100534</v>
      </c>
      <c r="P125" s="123"/>
      <c r="Q125" s="123"/>
      <c r="R125" s="123"/>
      <c r="S125" s="123"/>
      <c r="T125" s="123"/>
      <c r="U125" s="123"/>
      <c r="V125" s="123"/>
      <c r="W125" s="123"/>
      <c r="X125" s="123"/>
      <c r="Y125" s="123"/>
      <c r="Z125" s="123"/>
      <c r="AA125" s="122"/>
      <c r="AB125" s="9"/>
    </row>
    <row r="126" spans="1:28" ht="15">
      <c r="A126" s="82"/>
      <c r="B126" s="82"/>
      <c r="C126" s="82">
        <v>4110</v>
      </c>
      <c r="D126" s="75" t="s">
        <v>153</v>
      </c>
      <c r="E126" s="85">
        <v>268002</v>
      </c>
      <c r="F126" s="51">
        <v>-25800</v>
      </c>
      <c r="G126" s="51">
        <f t="shared" si="50"/>
        <v>242202</v>
      </c>
      <c r="H126" s="123"/>
      <c r="I126" s="123">
        <f t="shared" si="51"/>
        <v>242202</v>
      </c>
      <c r="J126" s="123"/>
      <c r="K126" s="123">
        <f t="shared" si="52"/>
        <v>242202</v>
      </c>
      <c r="L126" s="123"/>
      <c r="M126" s="123">
        <f t="shared" si="52"/>
        <v>242202</v>
      </c>
      <c r="N126" s="123"/>
      <c r="O126" s="123">
        <f t="shared" si="52"/>
        <v>242202</v>
      </c>
      <c r="P126" s="123"/>
      <c r="Q126" s="123"/>
      <c r="R126" s="123"/>
      <c r="S126" s="123"/>
      <c r="T126" s="123"/>
      <c r="U126" s="123"/>
      <c r="V126" s="123"/>
      <c r="W126" s="123"/>
      <c r="X126" s="123"/>
      <c r="Y126" s="123"/>
      <c r="Z126" s="123"/>
      <c r="AA126" s="122"/>
      <c r="AB126" s="9"/>
    </row>
    <row r="127" spans="1:28" ht="15">
      <c r="A127" s="82"/>
      <c r="B127" s="82"/>
      <c r="C127" s="82">
        <v>4120</v>
      </c>
      <c r="D127" s="75" t="s">
        <v>154</v>
      </c>
      <c r="E127" s="85">
        <v>36498</v>
      </c>
      <c r="F127" s="51">
        <v>-3300</v>
      </c>
      <c r="G127" s="51">
        <f t="shared" si="50"/>
        <v>33198</v>
      </c>
      <c r="H127" s="123"/>
      <c r="I127" s="123">
        <f t="shared" si="51"/>
        <v>33198</v>
      </c>
      <c r="J127" s="123"/>
      <c r="K127" s="123">
        <f t="shared" si="52"/>
        <v>33198</v>
      </c>
      <c r="L127" s="123"/>
      <c r="M127" s="123">
        <f t="shared" si="52"/>
        <v>33198</v>
      </c>
      <c r="N127" s="123"/>
      <c r="O127" s="123">
        <f t="shared" si="52"/>
        <v>33198</v>
      </c>
      <c r="P127" s="123"/>
      <c r="Q127" s="123"/>
      <c r="R127" s="123"/>
      <c r="S127" s="123"/>
      <c r="T127" s="123"/>
      <c r="U127" s="123"/>
      <c r="V127" s="123"/>
      <c r="W127" s="123"/>
      <c r="X127" s="123"/>
      <c r="Y127" s="123"/>
      <c r="Z127" s="123"/>
      <c r="AA127" s="122"/>
      <c r="AB127" s="9"/>
    </row>
    <row r="128" spans="1:28" ht="18" customHeight="1">
      <c r="A128" s="82"/>
      <c r="B128" s="82"/>
      <c r="C128" s="82">
        <v>4140</v>
      </c>
      <c r="D128" s="75" t="s">
        <v>181</v>
      </c>
      <c r="E128" s="85">
        <v>7448</v>
      </c>
      <c r="F128" s="51"/>
      <c r="G128" s="51">
        <f t="shared" si="50"/>
        <v>7448</v>
      </c>
      <c r="H128" s="123"/>
      <c r="I128" s="123">
        <f t="shared" si="51"/>
        <v>7448</v>
      </c>
      <c r="J128" s="123"/>
      <c r="K128" s="123">
        <f t="shared" si="52"/>
        <v>7448</v>
      </c>
      <c r="L128" s="123"/>
      <c r="M128" s="123">
        <f t="shared" si="52"/>
        <v>7448</v>
      </c>
      <c r="N128" s="123"/>
      <c r="O128" s="123">
        <f t="shared" si="52"/>
        <v>7448</v>
      </c>
      <c r="P128" s="123"/>
      <c r="Q128" s="123"/>
      <c r="R128" s="123"/>
      <c r="S128" s="123"/>
      <c r="T128" s="123"/>
      <c r="U128" s="123"/>
      <c r="V128" s="123"/>
      <c r="W128" s="123"/>
      <c r="X128" s="123"/>
      <c r="Y128" s="123"/>
      <c r="Z128" s="123"/>
      <c r="AA128" s="122"/>
      <c r="AB128" s="9"/>
    </row>
    <row r="129" spans="1:28" ht="15">
      <c r="A129" s="82"/>
      <c r="B129" s="82"/>
      <c r="C129" s="82">
        <v>4170</v>
      </c>
      <c r="D129" s="75" t="s">
        <v>160</v>
      </c>
      <c r="E129" s="90">
        <v>10150</v>
      </c>
      <c r="F129" s="51"/>
      <c r="G129" s="51">
        <f t="shared" si="50"/>
        <v>10150</v>
      </c>
      <c r="H129" s="123"/>
      <c r="I129" s="123">
        <f t="shared" si="51"/>
        <v>10150</v>
      </c>
      <c r="J129" s="123"/>
      <c r="K129" s="123">
        <f t="shared" si="52"/>
        <v>10150</v>
      </c>
      <c r="L129" s="123"/>
      <c r="M129" s="123">
        <f t="shared" si="52"/>
        <v>10150</v>
      </c>
      <c r="N129" s="123">
        <v>-2000</v>
      </c>
      <c r="O129" s="123">
        <f t="shared" si="52"/>
        <v>8150</v>
      </c>
      <c r="P129" s="123"/>
      <c r="Q129" s="123"/>
      <c r="R129" s="123"/>
      <c r="S129" s="123"/>
      <c r="T129" s="123"/>
      <c r="U129" s="123"/>
      <c r="V129" s="123"/>
      <c r="W129" s="123"/>
      <c r="X129" s="123"/>
      <c r="Y129" s="123"/>
      <c r="Z129" s="123"/>
      <c r="AA129" s="122"/>
      <c r="AB129" s="9"/>
    </row>
    <row r="130" spans="1:28" ht="15">
      <c r="A130" s="82"/>
      <c r="B130" s="82"/>
      <c r="C130" s="82">
        <v>4210</v>
      </c>
      <c r="D130" s="75" t="s">
        <v>138</v>
      </c>
      <c r="E130" s="85">
        <v>82454</v>
      </c>
      <c r="F130" s="51">
        <v>-45000</v>
      </c>
      <c r="G130" s="51">
        <f t="shared" si="50"/>
        <v>37454</v>
      </c>
      <c r="H130" s="123">
        <v>3600</v>
      </c>
      <c r="I130" s="123">
        <f t="shared" si="51"/>
        <v>41054</v>
      </c>
      <c r="J130" s="123">
        <v>-463</v>
      </c>
      <c r="K130" s="123">
        <f t="shared" si="52"/>
        <v>40591</v>
      </c>
      <c r="L130" s="123"/>
      <c r="M130" s="123">
        <f t="shared" si="52"/>
        <v>40591</v>
      </c>
      <c r="N130" s="123">
        <v>13000</v>
      </c>
      <c r="O130" s="123">
        <f t="shared" si="52"/>
        <v>53591</v>
      </c>
      <c r="P130" s="123"/>
      <c r="Q130" s="123"/>
      <c r="R130" s="123"/>
      <c r="S130" s="123"/>
      <c r="T130" s="123"/>
      <c r="U130" s="123"/>
      <c r="V130" s="123"/>
      <c r="W130" s="123"/>
      <c r="X130" s="123"/>
      <c r="Y130" s="123"/>
      <c r="Z130" s="123"/>
      <c r="AA130" s="122"/>
      <c r="AB130" s="9"/>
    </row>
    <row r="131" spans="1:28" ht="14.25" customHeight="1">
      <c r="A131" s="82"/>
      <c r="B131" s="82"/>
      <c r="C131" s="82">
        <v>4240</v>
      </c>
      <c r="D131" s="75" t="s">
        <v>182</v>
      </c>
      <c r="E131" s="85">
        <v>9676</v>
      </c>
      <c r="F131" s="51"/>
      <c r="G131" s="51">
        <f t="shared" si="50"/>
        <v>9676</v>
      </c>
      <c r="H131" s="123"/>
      <c r="I131" s="123">
        <f t="shared" si="51"/>
        <v>9676</v>
      </c>
      <c r="J131" s="123"/>
      <c r="K131" s="123">
        <f t="shared" si="52"/>
        <v>9676</v>
      </c>
      <c r="L131" s="123"/>
      <c r="M131" s="123">
        <f t="shared" si="52"/>
        <v>9676</v>
      </c>
      <c r="N131" s="123"/>
      <c r="O131" s="123">
        <f t="shared" si="52"/>
        <v>9676</v>
      </c>
      <c r="P131" s="123"/>
      <c r="Q131" s="123"/>
      <c r="R131" s="123"/>
      <c r="S131" s="123"/>
      <c r="T131" s="123"/>
      <c r="U131" s="123"/>
      <c r="V131" s="123"/>
      <c r="W131" s="123"/>
      <c r="X131" s="123"/>
      <c r="Y131" s="123"/>
      <c r="Z131" s="123"/>
      <c r="AA131" s="122"/>
      <c r="AB131" s="9"/>
    </row>
    <row r="132" spans="1:28" ht="15">
      <c r="A132" s="82"/>
      <c r="B132" s="82"/>
      <c r="C132" s="82">
        <v>4260</v>
      </c>
      <c r="D132" s="75" t="s">
        <v>161</v>
      </c>
      <c r="E132" s="85">
        <v>68001</v>
      </c>
      <c r="F132" s="51"/>
      <c r="G132" s="51">
        <f t="shared" si="50"/>
        <v>68001</v>
      </c>
      <c r="H132" s="123"/>
      <c r="I132" s="123">
        <f t="shared" si="51"/>
        <v>68001</v>
      </c>
      <c r="J132" s="123"/>
      <c r="K132" s="123">
        <f t="shared" si="52"/>
        <v>68001</v>
      </c>
      <c r="L132" s="123"/>
      <c r="M132" s="123">
        <f t="shared" si="52"/>
        <v>68001</v>
      </c>
      <c r="N132" s="123">
        <v>600</v>
      </c>
      <c r="O132" s="123">
        <f t="shared" si="52"/>
        <v>68601</v>
      </c>
      <c r="P132" s="123"/>
      <c r="Q132" s="123"/>
      <c r="R132" s="123"/>
      <c r="S132" s="123"/>
      <c r="T132" s="123"/>
      <c r="U132" s="123"/>
      <c r="V132" s="123"/>
      <c r="W132" s="123"/>
      <c r="X132" s="123"/>
      <c r="Y132" s="123"/>
      <c r="Z132" s="123"/>
      <c r="AA132" s="122"/>
      <c r="AB132" s="9"/>
    </row>
    <row r="133" spans="1:28" ht="15">
      <c r="A133" s="82"/>
      <c r="B133" s="82"/>
      <c r="C133" s="82">
        <v>4270</v>
      </c>
      <c r="D133" s="75" t="s">
        <v>139</v>
      </c>
      <c r="E133" s="85">
        <v>261155</v>
      </c>
      <c r="F133" s="51">
        <v>-240000</v>
      </c>
      <c r="G133" s="51">
        <f t="shared" si="50"/>
        <v>21155</v>
      </c>
      <c r="H133" s="123"/>
      <c r="I133" s="123">
        <f t="shared" si="51"/>
        <v>21155</v>
      </c>
      <c r="J133" s="123"/>
      <c r="K133" s="123">
        <f t="shared" si="52"/>
        <v>21155</v>
      </c>
      <c r="L133" s="123"/>
      <c r="M133" s="123">
        <f t="shared" si="52"/>
        <v>21155</v>
      </c>
      <c r="N133" s="123">
        <v>95620</v>
      </c>
      <c r="O133" s="123">
        <f t="shared" si="52"/>
        <v>116775</v>
      </c>
      <c r="P133" s="123"/>
      <c r="Q133" s="123"/>
      <c r="R133" s="123"/>
      <c r="S133" s="123"/>
      <c r="T133" s="123"/>
      <c r="U133" s="123"/>
      <c r="V133" s="123"/>
      <c r="W133" s="123"/>
      <c r="X133" s="123"/>
      <c r="Y133" s="123"/>
      <c r="Z133" s="123"/>
      <c r="AA133" s="122"/>
      <c r="AB133" s="9"/>
    </row>
    <row r="134" spans="1:28" ht="31.5" customHeight="1" hidden="1">
      <c r="A134" s="82"/>
      <c r="B134" s="82"/>
      <c r="C134" s="82">
        <v>4274</v>
      </c>
      <c r="D134" s="75" t="s">
        <v>183</v>
      </c>
      <c r="E134" s="85">
        <v>0</v>
      </c>
      <c r="F134" s="51"/>
      <c r="G134" s="51">
        <f t="shared" si="50"/>
        <v>0</v>
      </c>
      <c r="H134" s="123"/>
      <c r="I134" s="123">
        <f t="shared" si="51"/>
        <v>0</v>
      </c>
      <c r="J134" s="123"/>
      <c r="K134" s="123">
        <f t="shared" si="52"/>
        <v>0</v>
      </c>
      <c r="L134" s="123"/>
      <c r="M134" s="123">
        <f t="shared" si="52"/>
        <v>0</v>
      </c>
      <c r="N134" s="123"/>
      <c r="O134" s="123">
        <f t="shared" si="52"/>
        <v>0</v>
      </c>
      <c r="P134" s="123"/>
      <c r="Q134" s="123"/>
      <c r="R134" s="123"/>
      <c r="S134" s="123"/>
      <c r="T134" s="123"/>
      <c r="U134" s="123"/>
      <c r="V134" s="123"/>
      <c r="W134" s="123"/>
      <c r="X134" s="123"/>
      <c r="Y134" s="123"/>
      <c r="Z134" s="123"/>
      <c r="AA134" s="122"/>
      <c r="AB134" s="9"/>
    </row>
    <row r="135" spans="1:28" ht="15">
      <c r="A135" s="82"/>
      <c r="B135" s="82"/>
      <c r="C135" s="82">
        <v>4280</v>
      </c>
      <c r="D135" s="75" t="s">
        <v>162</v>
      </c>
      <c r="E135" s="85">
        <v>3373</v>
      </c>
      <c r="F135" s="51"/>
      <c r="G135" s="51">
        <f t="shared" si="50"/>
        <v>3373</v>
      </c>
      <c r="H135" s="123"/>
      <c r="I135" s="123">
        <f t="shared" si="51"/>
        <v>3373</v>
      </c>
      <c r="J135" s="123"/>
      <c r="K135" s="123">
        <f t="shared" si="52"/>
        <v>3373</v>
      </c>
      <c r="L135" s="123"/>
      <c r="M135" s="123">
        <f t="shared" si="52"/>
        <v>3373</v>
      </c>
      <c r="N135" s="123">
        <v>-1300</v>
      </c>
      <c r="O135" s="123">
        <f t="shared" si="52"/>
        <v>2073</v>
      </c>
      <c r="P135" s="123"/>
      <c r="Q135" s="123"/>
      <c r="R135" s="123"/>
      <c r="S135" s="123"/>
      <c r="T135" s="123"/>
      <c r="U135" s="123"/>
      <c r="V135" s="123"/>
      <c r="W135" s="123"/>
      <c r="X135" s="123"/>
      <c r="Y135" s="123"/>
      <c r="Z135" s="123"/>
      <c r="AA135" s="122"/>
      <c r="AB135" s="9"/>
    </row>
    <row r="136" spans="1:28" ht="15">
      <c r="A136" s="82"/>
      <c r="B136" s="82"/>
      <c r="C136" s="82">
        <v>4300</v>
      </c>
      <c r="D136" s="75" t="s">
        <v>140</v>
      </c>
      <c r="E136" s="85">
        <v>34778</v>
      </c>
      <c r="F136" s="51"/>
      <c r="G136" s="51">
        <f t="shared" si="50"/>
        <v>34778</v>
      </c>
      <c r="H136" s="123">
        <v>2900</v>
      </c>
      <c r="I136" s="123">
        <f t="shared" si="51"/>
        <v>37678</v>
      </c>
      <c r="J136" s="123"/>
      <c r="K136" s="123">
        <f t="shared" si="52"/>
        <v>37678</v>
      </c>
      <c r="L136" s="123"/>
      <c r="M136" s="123">
        <f t="shared" si="52"/>
        <v>37678</v>
      </c>
      <c r="N136" s="123"/>
      <c r="O136" s="123">
        <f t="shared" si="52"/>
        <v>37678</v>
      </c>
      <c r="P136" s="123"/>
      <c r="Q136" s="123"/>
      <c r="R136" s="123"/>
      <c r="S136" s="123"/>
      <c r="T136" s="123"/>
      <c r="U136" s="123"/>
      <c r="V136" s="123"/>
      <c r="W136" s="123"/>
      <c r="X136" s="123"/>
      <c r="Y136" s="123"/>
      <c r="Z136" s="123"/>
      <c r="AA136" s="122"/>
      <c r="AB136" s="9"/>
    </row>
    <row r="137" spans="1:28" ht="15">
      <c r="A137" s="82"/>
      <c r="B137" s="82"/>
      <c r="C137" s="82">
        <v>4350</v>
      </c>
      <c r="D137" s="75" t="s">
        <v>163</v>
      </c>
      <c r="E137" s="85">
        <v>3034</v>
      </c>
      <c r="F137" s="51"/>
      <c r="G137" s="51">
        <f t="shared" si="50"/>
        <v>3034</v>
      </c>
      <c r="H137" s="123">
        <v>-56</v>
      </c>
      <c r="I137" s="123">
        <f t="shared" si="51"/>
        <v>2978</v>
      </c>
      <c r="J137" s="123"/>
      <c r="K137" s="123">
        <f t="shared" si="52"/>
        <v>2978</v>
      </c>
      <c r="L137" s="123"/>
      <c r="M137" s="123">
        <f t="shared" si="52"/>
        <v>2978</v>
      </c>
      <c r="N137" s="123">
        <v>-400</v>
      </c>
      <c r="O137" s="123">
        <f t="shared" si="52"/>
        <v>2578</v>
      </c>
      <c r="P137" s="123"/>
      <c r="Q137" s="123"/>
      <c r="R137" s="123"/>
      <c r="S137" s="123"/>
      <c r="T137" s="123"/>
      <c r="U137" s="123"/>
      <c r="V137" s="123"/>
      <c r="W137" s="123"/>
      <c r="X137" s="123"/>
      <c r="Y137" s="123"/>
      <c r="Z137" s="123"/>
      <c r="AA137" s="122"/>
      <c r="AB137" s="9"/>
    </row>
    <row r="138" spans="1:28" ht="15">
      <c r="A138" s="82"/>
      <c r="B138" s="82"/>
      <c r="C138" s="82">
        <v>4410</v>
      </c>
      <c r="D138" s="75" t="s">
        <v>155</v>
      </c>
      <c r="E138" s="85">
        <v>3790</v>
      </c>
      <c r="F138" s="51"/>
      <c r="G138" s="51">
        <f t="shared" si="50"/>
        <v>3790</v>
      </c>
      <c r="H138" s="123"/>
      <c r="I138" s="123">
        <f t="shared" si="51"/>
        <v>3790</v>
      </c>
      <c r="J138" s="123"/>
      <c r="K138" s="123">
        <f t="shared" si="52"/>
        <v>3790</v>
      </c>
      <c r="L138" s="123"/>
      <c r="M138" s="123">
        <f t="shared" si="52"/>
        <v>3790</v>
      </c>
      <c r="N138" s="123">
        <v>-300</v>
      </c>
      <c r="O138" s="123">
        <f t="shared" si="52"/>
        <v>3490</v>
      </c>
      <c r="P138" s="123"/>
      <c r="Q138" s="123"/>
      <c r="R138" s="123"/>
      <c r="S138" s="123"/>
      <c r="T138" s="123"/>
      <c r="U138" s="123"/>
      <c r="V138" s="123"/>
      <c r="W138" s="123"/>
      <c r="X138" s="123"/>
      <c r="Y138" s="123"/>
      <c r="Z138" s="123"/>
      <c r="AA138" s="122"/>
      <c r="AB138" s="9"/>
    </row>
    <row r="139" spans="1:28" ht="15">
      <c r="A139" s="82"/>
      <c r="B139" s="82"/>
      <c r="C139" s="82">
        <v>4430</v>
      </c>
      <c r="D139" s="75" t="s">
        <v>146</v>
      </c>
      <c r="E139" s="85">
        <v>3545</v>
      </c>
      <c r="F139" s="51"/>
      <c r="G139" s="51">
        <f t="shared" si="50"/>
        <v>3545</v>
      </c>
      <c r="H139" s="123">
        <v>56</v>
      </c>
      <c r="I139" s="123">
        <f t="shared" si="51"/>
        <v>3601</v>
      </c>
      <c r="J139" s="123"/>
      <c r="K139" s="123">
        <f t="shared" si="52"/>
        <v>3601</v>
      </c>
      <c r="L139" s="123"/>
      <c r="M139" s="123">
        <f t="shared" si="52"/>
        <v>3601</v>
      </c>
      <c r="N139" s="123"/>
      <c r="O139" s="123">
        <f t="shared" si="52"/>
        <v>3601</v>
      </c>
      <c r="P139" s="123"/>
      <c r="Q139" s="123"/>
      <c r="R139" s="123"/>
      <c r="S139" s="123"/>
      <c r="T139" s="123"/>
      <c r="U139" s="123"/>
      <c r="V139" s="123"/>
      <c r="W139" s="123"/>
      <c r="X139" s="123"/>
      <c r="Y139" s="123"/>
      <c r="Z139" s="123"/>
      <c r="AA139" s="122"/>
      <c r="AB139" s="9"/>
    </row>
    <row r="140" spans="1:28" ht="15.75" customHeight="1">
      <c r="A140" s="82"/>
      <c r="B140" s="82"/>
      <c r="C140" s="82">
        <v>4440</v>
      </c>
      <c r="D140" s="75" t="s">
        <v>156</v>
      </c>
      <c r="E140" s="85">
        <v>82291</v>
      </c>
      <c r="F140" s="51"/>
      <c r="G140" s="51">
        <f t="shared" si="50"/>
        <v>82291</v>
      </c>
      <c r="H140" s="123"/>
      <c r="I140" s="123">
        <f t="shared" si="51"/>
        <v>82291</v>
      </c>
      <c r="J140" s="123"/>
      <c r="K140" s="123">
        <f t="shared" si="52"/>
        <v>82291</v>
      </c>
      <c r="L140" s="123"/>
      <c r="M140" s="123">
        <f t="shared" si="52"/>
        <v>82291</v>
      </c>
      <c r="N140" s="123"/>
      <c r="O140" s="123">
        <f t="shared" si="52"/>
        <v>82291</v>
      </c>
      <c r="P140" s="123"/>
      <c r="Q140" s="123"/>
      <c r="R140" s="123"/>
      <c r="S140" s="123"/>
      <c r="T140" s="123"/>
      <c r="U140" s="123"/>
      <c r="V140" s="123"/>
      <c r="W140" s="123"/>
      <c r="X140" s="123"/>
      <c r="Y140" s="123"/>
      <c r="Z140" s="123"/>
      <c r="AA140" s="122"/>
      <c r="AB140" s="9"/>
    </row>
    <row r="141" spans="1:28" ht="15">
      <c r="A141" s="82"/>
      <c r="B141" s="82"/>
      <c r="C141" s="82">
        <v>4810</v>
      </c>
      <c r="D141" s="75" t="s">
        <v>177</v>
      </c>
      <c r="E141" s="85">
        <v>6170</v>
      </c>
      <c r="F141" s="51"/>
      <c r="G141" s="51">
        <f t="shared" si="50"/>
        <v>6170</v>
      </c>
      <c r="H141" s="123"/>
      <c r="I141" s="123">
        <f t="shared" si="51"/>
        <v>6170</v>
      </c>
      <c r="J141" s="123"/>
      <c r="K141" s="123">
        <f t="shared" si="52"/>
        <v>6170</v>
      </c>
      <c r="L141" s="123"/>
      <c r="M141" s="123">
        <f t="shared" si="52"/>
        <v>6170</v>
      </c>
      <c r="N141" s="123"/>
      <c r="O141" s="123">
        <f t="shared" si="52"/>
        <v>6170</v>
      </c>
      <c r="P141" s="123"/>
      <c r="Q141" s="123"/>
      <c r="R141" s="123"/>
      <c r="S141" s="123"/>
      <c r="T141" s="123"/>
      <c r="U141" s="123"/>
      <c r="V141" s="123"/>
      <c r="W141" s="123"/>
      <c r="X141" s="123"/>
      <c r="Y141" s="123"/>
      <c r="Z141" s="123"/>
      <c r="AA141" s="122"/>
      <c r="AB141" s="9"/>
    </row>
    <row r="142" spans="1:28" ht="15">
      <c r="A142" s="82"/>
      <c r="B142" s="82"/>
      <c r="C142" s="82">
        <v>6050</v>
      </c>
      <c r="D142" s="75" t="s">
        <v>184</v>
      </c>
      <c r="E142" s="85">
        <v>617656</v>
      </c>
      <c r="F142" s="51">
        <v>-617656</v>
      </c>
      <c r="G142" s="51">
        <f t="shared" si="50"/>
        <v>0</v>
      </c>
      <c r="H142" s="123">
        <v>43853</v>
      </c>
      <c r="I142" s="123">
        <f t="shared" si="51"/>
        <v>43853</v>
      </c>
      <c r="J142" s="123"/>
      <c r="K142" s="123">
        <f t="shared" si="52"/>
        <v>43853</v>
      </c>
      <c r="L142" s="123"/>
      <c r="M142" s="123">
        <f t="shared" si="52"/>
        <v>43853</v>
      </c>
      <c r="N142" s="123"/>
      <c r="O142" s="123">
        <f t="shared" si="52"/>
        <v>43853</v>
      </c>
      <c r="P142" s="123"/>
      <c r="Q142" s="123"/>
      <c r="R142" s="123"/>
      <c r="S142" s="123"/>
      <c r="T142" s="123"/>
      <c r="U142" s="123"/>
      <c r="V142" s="123"/>
      <c r="W142" s="123"/>
      <c r="X142" s="123"/>
      <c r="Y142" s="123"/>
      <c r="Z142" s="123"/>
      <c r="AA142" s="122"/>
      <c r="AB142" s="9"/>
    </row>
    <row r="143" spans="1:31" ht="15">
      <c r="A143" s="82"/>
      <c r="B143" s="82">
        <v>80104</v>
      </c>
      <c r="C143" s="82"/>
      <c r="D143" s="75" t="s">
        <v>111</v>
      </c>
      <c r="E143" s="85">
        <f>SUM(E144:E160)</f>
        <v>676904</v>
      </c>
      <c r="F143" s="85">
        <f>SUM(F144:F160)</f>
        <v>15500</v>
      </c>
      <c r="G143" s="85">
        <f>SUM(G144:G160)</f>
        <v>692404</v>
      </c>
      <c r="H143" s="85">
        <f>SUM(H144:H160)</f>
        <v>0</v>
      </c>
      <c r="I143" s="85">
        <f>SUM(I144:I160)</f>
        <v>692404</v>
      </c>
      <c r="J143" s="85">
        <f>SUM(J144:J161)</f>
        <v>0</v>
      </c>
      <c r="K143" s="85">
        <f aca="true" t="shared" si="53" ref="K143:AE143">SUM(K144:K161)</f>
        <v>692404</v>
      </c>
      <c r="L143" s="85">
        <f t="shared" si="53"/>
        <v>0</v>
      </c>
      <c r="M143" s="85">
        <f>SUM(M144:M161)</f>
        <v>692404</v>
      </c>
      <c r="N143" s="85">
        <f>SUM(N144:N162)</f>
        <v>15000</v>
      </c>
      <c r="O143" s="85">
        <f>SUM(O144:O162)</f>
        <v>707404</v>
      </c>
      <c r="P143" s="85">
        <f t="shared" si="53"/>
        <v>0</v>
      </c>
      <c r="Q143" s="85">
        <f t="shared" si="53"/>
        <v>0</v>
      </c>
      <c r="R143" s="85">
        <f t="shared" si="53"/>
        <v>0</v>
      </c>
      <c r="S143" s="85">
        <f t="shared" si="53"/>
        <v>0</v>
      </c>
      <c r="T143" s="85">
        <f t="shared" si="53"/>
        <v>0</v>
      </c>
      <c r="U143" s="85">
        <f t="shared" si="53"/>
        <v>0</v>
      </c>
      <c r="V143" s="85">
        <f t="shared" si="53"/>
        <v>0</v>
      </c>
      <c r="W143" s="85">
        <f t="shared" si="53"/>
        <v>0</v>
      </c>
      <c r="X143" s="85">
        <f t="shared" si="53"/>
        <v>0</v>
      </c>
      <c r="Y143" s="85">
        <f t="shared" si="53"/>
        <v>0</v>
      </c>
      <c r="Z143" s="85">
        <f t="shared" si="53"/>
        <v>0</v>
      </c>
      <c r="AA143" s="85">
        <f t="shared" si="53"/>
        <v>0</v>
      </c>
      <c r="AB143" s="85">
        <f t="shared" si="53"/>
        <v>0</v>
      </c>
      <c r="AC143" s="85">
        <f t="shared" si="53"/>
        <v>0</v>
      </c>
      <c r="AD143" s="85">
        <f t="shared" si="53"/>
        <v>0</v>
      </c>
      <c r="AE143" s="85">
        <f t="shared" si="53"/>
        <v>0</v>
      </c>
    </row>
    <row r="144" spans="1:28" ht="30">
      <c r="A144" s="82"/>
      <c r="B144" s="82"/>
      <c r="C144" s="82">
        <v>2540</v>
      </c>
      <c r="D144" s="75" t="s">
        <v>239</v>
      </c>
      <c r="E144" s="58">
        <v>31407</v>
      </c>
      <c r="F144" s="58">
        <v>11000</v>
      </c>
      <c r="G144" s="58">
        <f aca="true" t="shared" si="54" ref="G144:G160">E144+F144</f>
        <v>42407</v>
      </c>
      <c r="H144" s="123"/>
      <c r="I144" s="123">
        <f>G144+H144</f>
        <v>42407</v>
      </c>
      <c r="J144" s="123"/>
      <c r="K144" s="123">
        <f>I144+J144</f>
        <v>42407</v>
      </c>
      <c r="L144" s="123"/>
      <c r="M144" s="123">
        <f>K144+L144</f>
        <v>42407</v>
      </c>
      <c r="N144" s="123"/>
      <c r="O144" s="123">
        <f>M144+N144</f>
        <v>42407</v>
      </c>
      <c r="P144" s="123"/>
      <c r="Q144" s="123"/>
      <c r="R144" s="123"/>
      <c r="S144" s="123"/>
      <c r="T144" s="123"/>
      <c r="U144" s="123"/>
      <c r="V144" s="123"/>
      <c r="W144" s="123"/>
      <c r="X144" s="123"/>
      <c r="Y144" s="123"/>
      <c r="Z144" s="123"/>
      <c r="AA144" s="122"/>
      <c r="AB144" s="9"/>
    </row>
    <row r="145" spans="1:28" ht="60">
      <c r="A145" s="82"/>
      <c r="B145" s="82"/>
      <c r="C145" s="82">
        <v>2310</v>
      </c>
      <c r="D145" s="75" t="s">
        <v>261</v>
      </c>
      <c r="E145" s="58"/>
      <c r="F145" s="58">
        <v>4500</v>
      </c>
      <c r="G145" s="58">
        <f t="shared" si="54"/>
        <v>4500</v>
      </c>
      <c r="H145" s="123"/>
      <c r="I145" s="123">
        <f aca="true" t="shared" si="55" ref="I145:I160">G145+H145</f>
        <v>4500</v>
      </c>
      <c r="J145" s="123"/>
      <c r="K145" s="123">
        <f aca="true" t="shared" si="56" ref="K145:O160">I145+J145</f>
        <v>4500</v>
      </c>
      <c r="L145" s="123"/>
      <c r="M145" s="123">
        <f t="shared" si="56"/>
        <v>4500</v>
      </c>
      <c r="N145" s="123"/>
      <c r="O145" s="123">
        <f t="shared" si="56"/>
        <v>4500</v>
      </c>
      <c r="P145" s="123"/>
      <c r="Q145" s="123"/>
      <c r="R145" s="123"/>
      <c r="S145" s="123"/>
      <c r="T145" s="123"/>
      <c r="U145" s="123"/>
      <c r="V145" s="123"/>
      <c r="W145" s="123"/>
      <c r="X145" s="123"/>
      <c r="Y145" s="123"/>
      <c r="Z145" s="123"/>
      <c r="AA145" s="122"/>
      <c r="AB145" s="9"/>
    </row>
    <row r="146" spans="1:28" ht="16.5" customHeight="1">
      <c r="A146" s="82"/>
      <c r="B146" s="82"/>
      <c r="C146" s="82">
        <v>3020</v>
      </c>
      <c r="D146" s="75" t="s">
        <v>159</v>
      </c>
      <c r="E146" s="92">
        <v>33878</v>
      </c>
      <c r="F146" s="51"/>
      <c r="G146" s="51">
        <f t="shared" si="54"/>
        <v>33878</v>
      </c>
      <c r="H146" s="123"/>
      <c r="I146" s="123">
        <f t="shared" si="55"/>
        <v>33878</v>
      </c>
      <c r="J146" s="123"/>
      <c r="K146" s="123">
        <f t="shared" si="56"/>
        <v>33878</v>
      </c>
      <c r="L146" s="123"/>
      <c r="M146" s="123">
        <f t="shared" si="56"/>
        <v>33878</v>
      </c>
      <c r="N146" s="123"/>
      <c r="O146" s="123">
        <f t="shared" si="56"/>
        <v>33878</v>
      </c>
      <c r="P146" s="123"/>
      <c r="Q146" s="123"/>
      <c r="R146" s="123"/>
      <c r="S146" s="123"/>
      <c r="T146" s="123"/>
      <c r="U146" s="123"/>
      <c r="V146" s="123"/>
      <c r="W146" s="123"/>
      <c r="X146" s="123"/>
      <c r="Y146" s="123"/>
      <c r="Z146" s="123"/>
      <c r="AA146" s="122"/>
      <c r="AB146" s="9"/>
    </row>
    <row r="147" spans="1:28" ht="15">
      <c r="A147" s="82"/>
      <c r="B147" s="82"/>
      <c r="C147" s="82">
        <v>4010</v>
      </c>
      <c r="D147" s="75" t="s">
        <v>151</v>
      </c>
      <c r="E147" s="92">
        <v>350900</v>
      </c>
      <c r="F147" s="51"/>
      <c r="G147" s="51">
        <f t="shared" si="54"/>
        <v>350900</v>
      </c>
      <c r="H147" s="123"/>
      <c r="I147" s="123">
        <f t="shared" si="55"/>
        <v>350900</v>
      </c>
      <c r="J147" s="123">
        <v>-20000</v>
      </c>
      <c r="K147" s="123">
        <f t="shared" si="56"/>
        <v>330900</v>
      </c>
      <c r="L147" s="123"/>
      <c r="M147" s="123">
        <f t="shared" si="56"/>
        <v>330900</v>
      </c>
      <c r="N147" s="123"/>
      <c r="O147" s="123">
        <f t="shared" si="56"/>
        <v>330900</v>
      </c>
      <c r="P147" s="123"/>
      <c r="Q147" s="123"/>
      <c r="R147" s="123"/>
      <c r="S147" s="123"/>
      <c r="T147" s="123"/>
      <c r="U147" s="123"/>
      <c r="V147" s="123"/>
      <c r="W147" s="123"/>
      <c r="X147" s="123"/>
      <c r="Y147" s="123"/>
      <c r="Z147" s="123"/>
      <c r="AA147" s="122"/>
      <c r="AB147" s="9"/>
    </row>
    <row r="148" spans="1:28" ht="15">
      <c r="A148" s="82"/>
      <c r="B148" s="82"/>
      <c r="C148" s="82">
        <v>4040</v>
      </c>
      <c r="D148" s="75" t="s">
        <v>152</v>
      </c>
      <c r="E148" s="92">
        <v>28710</v>
      </c>
      <c r="F148" s="51"/>
      <c r="G148" s="51">
        <f t="shared" si="54"/>
        <v>28710</v>
      </c>
      <c r="H148" s="123"/>
      <c r="I148" s="123">
        <f t="shared" si="55"/>
        <v>28710</v>
      </c>
      <c r="J148" s="123"/>
      <c r="K148" s="123">
        <f t="shared" si="56"/>
        <v>28710</v>
      </c>
      <c r="L148" s="123"/>
      <c r="M148" s="123">
        <f t="shared" si="56"/>
        <v>28710</v>
      </c>
      <c r="N148" s="123"/>
      <c r="O148" s="123">
        <f t="shared" si="56"/>
        <v>28710</v>
      </c>
      <c r="P148" s="123"/>
      <c r="Q148" s="123"/>
      <c r="R148" s="123"/>
      <c r="S148" s="123"/>
      <c r="T148" s="123"/>
      <c r="U148" s="123"/>
      <c r="V148" s="123"/>
      <c r="W148" s="123"/>
      <c r="X148" s="123"/>
      <c r="Y148" s="123"/>
      <c r="Z148" s="123"/>
      <c r="AA148" s="122"/>
      <c r="AB148" s="9"/>
    </row>
    <row r="149" spans="1:28" ht="15">
      <c r="A149" s="82"/>
      <c r="B149" s="82"/>
      <c r="C149" s="82">
        <v>4110</v>
      </c>
      <c r="D149" s="75" t="s">
        <v>153</v>
      </c>
      <c r="E149" s="92">
        <v>74058</v>
      </c>
      <c r="F149" s="51"/>
      <c r="G149" s="51">
        <f t="shared" si="54"/>
        <v>74058</v>
      </c>
      <c r="H149" s="123"/>
      <c r="I149" s="123">
        <f t="shared" si="55"/>
        <v>74058</v>
      </c>
      <c r="J149" s="123">
        <v>-6000</v>
      </c>
      <c r="K149" s="123">
        <f t="shared" si="56"/>
        <v>68058</v>
      </c>
      <c r="L149" s="123"/>
      <c r="M149" s="123">
        <f t="shared" si="56"/>
        <v>68058</v>
      </c>
      <c r="N149" s="123"/>
      <c r="O149" s="123">
        <f t="shared" si="56"/>
        <v>68058</v>
      </c>
      <c r="P149" s="123"/>
      <c r="Q149" s="123"/>
      <c r="R149" s="123"/>
      <c r="S149" s="123"/>
      <c r="T149" s="123"/>
      <c r="U149" s="123"/>
      <c r="V149" s="123"/>
      <c r="W149" s="123"/>
      <c r="X149" s="123"/>
      <c r="Y149" s="123"/>
      <c r="Z149" s="123"/>
      <c r="AA149" s="122"/>
      <c r="AB149" s="9"/>
    </row>
    <row r="150" spans="1:28" ht="15">
      <c r="A150" s="82"/>
      <c r="B150" s="82"/>
      <c r="C150" s="82">
        <v>4120</v>
      </c>
      <c r="D150" s="75" t="s">
        <v>154</v>
      </c>
      <c r="E150" s="92">
        <v>10080</v>
      </c>
      <c r="F150" s="51"/>
      <c r="G150" s="51">
        <f t="shared" si="54"/>
        <v>10080</v>
      </c>
      <c r="H150" s="123"/>
      <c r="I150" s="123">
        <f t="shared" si="55"/>
        <v>10080</v>
      </c>
      <c r="J150" s="123">
        <v>-500</v>
      </c>
      <c r="K150" s="123">
        <f t="shared" si="56"/>
        <v>9580</v>
      </c>
      <c r="L150" s="123"/>
      <c r="M150" s="123">
        <f t="shared" si="56"/>
        <v>9580</v>
      </c>
      <c r="N150" s="123"/>
      <c r="O150" s="123">
        <f t="shared" si="56"/>
        <v>9580</v>
      </c>
      <c r="P150" s="123"/>
      <c r="Q150" s="123"/>
      <c r="R150" s="123"/>
      <c r="S150" s="123"/>
      <c r="T150" s="123"/>
      <c r="U150" s="123"/>
      <c r="V150" s="123"/>
      <c r="W150" s="123"/>
      <c r="X150" s="123"/>
      <c r="Y150" s="123"/>
      <c r="Z150" s="123"/>
      <c r="AA150" s="122"/>
      <c r="AB150" s="9"/>
    </row>
    <row r="151" spans="1:28" ht="15">
      <c r="A151" s="82"/>
      <c r="B151" s="82"/>
      <c r="C151" s="82">
        <v>4170</v>
      </c>
      <c r="D151" s="75" t="s">
        <v>160</v>
      </c>
      <c r="E151" s="92">
        <v>9135</v>
      </c>
      <c r="F151" s="51"/>
      <c r="G151" s="51">
        <f t="shared" si="54"/>
        <v>9135</v>
      </c>
      <c r="H151" s="123"/>
      <c r="I151" s="123">
        <f t="shared" si="55"/>
        <v>9135</v>
      </c>
      <c r="J151" s="123"/>
      <c r="K151" s="123">
        <f t="shared" si="56"/>
        <v>9135</v>
      </c>
      <c r="L151" s="123"/>
      <c r="M151" s="123">
        <f t="shared" si="56"/>
        <v>9135</v>
      </c>
      <c r="N151" s="123"/>
      <c r="O151" s="123">
        <f t="shared" si="56"/>
        <v>9135</v>
      </c>
      <c r="P151" s="123"/>
      <c r="Q151" s="123"/>
      <c r="R151" s="123"/>
      <c r="S151" s="123"/>
      <c r="T151" s="123"/>
      <c r="U151" s="123"/>
      <c r="V151" s="123"/>
      <c r="W151" s="123"/>
      <c r="X151" s="123"/>
      <c r="Y151" s="123"/>
      <c r="Z151" s="123"/>
      <c r="AA151" s="122"/>
      <c r="AB151" s="9"/>
    </row>
    <row r="152" spans="1:28" ht="15">
      <c r="A152" s="82"/>
      <c r="B152" s="82"/>
      <c r="C152" s="82">
        <v>4210</v>
      </c>
      <c r="D152" s="75" t="s">
        <v>138</v>
      </c>
      <c r="E152" s="92">
        <v>13766</v>
      </c>
      <c r="F152" s="51"/>
      <c r="G152" s="51">
        <f t="shared" si="54"/>
        <v>13766</v>
      </c>
      <c r="H152" s="123"/>
      <c r="I152" s="123">
        <f t="shared" si="55"/>
        <v>13766</v>
      </c>
      <c r="J152" s="123"/>
      <c r="K152" s="123">
        <f t="shared" si="56"/>
        <v>13766</v>
      </c>
      <c r="L152" s="123"/>
      <c r="M152" s="123">
        <f t="shared" si="56"/>
        <v>13766</v>
      </c>
      <c r="N152" s="123">
        <v>400</v>
      </c>
      <c r="O152" s="123">
        <f t="shared" si="56"/>
        <v>14166</v>
      </c>
      <c r="P152" s="123"/>
      <c r="Q152" s="123"/>
      <c r="R152" s="123"/>
      <c r="S152" s="123"/>
      <c r="T152" s="123"/>
      <c r="U152" s="123"/>
      <c r="V152" s="123"/>
      <c r="W152" s="123"/>
      <c r="X152" s="123"/>
      <c r="Y152" s="123"/>
      <c r="Z152" s="123"/>
      <c r="AA152" s="122"/>
      <c r="AB152" s="9"/>
    </row>
    <row r="153" spans="1:28" ht="15">
      <c r="A153" s="82"/>
      <c r="B153" s="82"/>
      <c r="C153" s="82">
        <v>4220</v>
      </c>
      <c r="D153" s="75" t="s">
        <v>185</v>
      </c>
      <c r="E153" s="85">
        <v>62800</v>
      </c>
      <c r="F153" s="51"/>
      <c r="G153" s="51">
        <f t="shared" si="54"/>
        <v>62800</v>
      </c>
      <c r="H153" s="123"/>
      <c r="I153" s="123">
        <f t="shared" si="55"/>
        <v>62800</v>
      </c>
      <c r="J153" s="123"/>
      <c r="K153" s="123">
        <f t="shared" si="56"/>
        <v>62800</v>
      </c>
      <c r="L153" s="123"/>
      <c r="M153" s="123">
        <f t="shared" si="56"/>
        <v>62800</v>
      </c>
      <c r="N153" s="123"/>
      <c r="O153" s="123">
        <f t="shared" si="56"/>
        <v>62800</v>
      </c>
      <c r="P153" s="123"/>
      <c r="Q153" s="123"/>
      <c r="R153" s="123"/>
      <c r="S153" s="123"/>
      <c r="T153" s="123"/>
      <c r="U153" s="123"/>
      <c r="V153" s="123"/>
      <c r="W153" s="123"/>
      <c r="X153" s="123"/>
      <c r="Y153" s="123"/>
      <c r="Z153" s="123"/>
      <c r="AA153" s="122"/>
      <c r="AB153" s="9"/>
    </row>
    <row r="154" spans="1:28" ht="15">
      <c r="A154" s="82"/>
      <c r="B154" s="82"/>
      <c r="C154" s="82">
        <v>4260</v>
      </c>
      <c r="D154" s="75" t="s">
        <v>161</v>
      </c>
      <c r="E154" s="85">
        <v>19010</v>
      </c>
      <c r="F154" s="51"/>
      <c r="G154" s="51">
        <f t="shared" si="54"/>
        <v>19010</v>
      </c>
      <c r="H154" s="123"/>
      <c r="I154" s="123">
        <f t="shared" si="55"/>
        <v>19010</v>
      </c>
      <c r="J154" s="123"/>
      <c r="K154" s="123">
        <f t="shared" si="56"/>
        <v>19010</v>
      </c>
      <c r="L154" s="123"/>
      <c r="M154" s="123">
        <f t="shared" si="56"/>
        <v>19010</v>
      </c>
      <c r="N154" s="123"/>
      <c r="O154" s="123">
        <f t="shared" si="56"/>
        <v>19010</v>
      </c>
      <c r="P154" s="123"/>
      <c r="Q154" s="123"/>
      <c r="R154" s="123"/>
      <c r="S154" s="123"/>
      <c r="T154" s="123"/>
      <c r="U154" s="123"/>
      <c r="V154" s="123"/>
      <c r="W154" s="123"/>
      <c r="X154" s="123"/>
      <c r="Y154" s="123"/>
      <c r="Z154" s="123"/>
      <c r="AA154" s="122"/>
      <c r="AB154" s="9"/>
    </row>
    <row r="155" spans="1:28" ht="15">
      <c r="A155" s="82"/>
      <c r="B155" s="82"/>
      <c r="C155" s="82">
        <v>4270</v>
      </c>
      <c r="D155" s="75" t="s">
        <v>139</v>
      </c>
      <c r="E155" s="85">
        <v>6378</v>
      </c>
      <c r="F155" s="51"/>
      <c r="G155" s="51">
        <f t="shared" si="54"/>
        <v>6378</v>
      </c>
      <c r="H155" s="123"/>
      <c r="I155" s="123">
        <f t="shared" si="55"/>
        <v>6378</v>
      </c>
      <c r="J155" s="123">
        <v>16500</v>
      </c>
      <c r="K155" s="123">
        <f t="shared" si="56"/>
        <v>22878</v>
      </c>
      <c r="L155" s="123"/>
      <c r="M155" s="123">
        <f t="shared" si="56"/>
        <v>22878</v>
      </c>
      <c r="N155" s="123">
        <v>-15990</v>
      </c>
      <c r="O155" s="123">
        <f t="shared" si="56"/>
        <v>6888</v>
      </c>
      <c r="P155" s="123"/>
      <c r="Q155" s="123"/>
      <c r="R155" s="123"/>
      <c r="S155" s="123"/>
      <c r="T155" s="123"/>
      <c r="U155" s="123"/>
      <c r="V155" s="123"/>
      <c r="W155" s="123"/>
      <c r="X155" s="123"/>
      <c r="Y155" s="123"/>
      <c r="Z155" s="123"/>
      <c r="AA155" s="122"/>
      <c r="AB155" s="9"/>
    </row>
    <row r="156" spans="1:28" ht="15">
      <c r="A156" s="82"/>
      <c r="B156" s="82"/>
      <c r="C156" s="82">
        <v>4280</v>
      </c>
      <c r="D156" s="75" t="s">
        <v>162</v>
      </c>
      <c r="E156" s="85">
        <v>1144</v>
      </c>
      <c r="F156" s="51"/>
      <c r="G156" s="51">
        <f t="shared" si="54"/>
        <v>1144</v>
      </c>
      <c r="H156" s="123"/>
      <c r="I156" s="123">
        <f t="shared" si="55"/>
        <v>1144</v>
      </c>
      <c r="J156" s="123"/>
      <c r="K156" s="123">
        <f t="shared" si="56"/>
        <v>1144</v>
      </c>
      <c r="L156" s="123"/>
      <c r="M156" s="123">
        <f t="shared" si="56"/>
        <v>1144</v>
      </c>
      <c r="N156" s="123"/>
      <c r="O156" s="123">
        <f t="shared" si="56"/>
        <v>1144</v>
      </c>
      <c r="P156" s="123"/>
      <c r="Q156" s="123"/>
      <c r="R156" s="123"/>
      <c r="S156" s="123"/>
      <c r="T156" s="123"/>
      <c r="U156" s="123"/>
      <c r="V156" s="123"/>
      <c r="W156" s="123"/>
      <c r="X156" s="123"/>
      <c r="Y156" s="123"/>
      <c r="Z156" s="123"/>
      <c r="AA156" s="122"/>
      <c r="AB156" s="9"/>
    </row>
    <row r="157" spans="1:28" ht="15">
      <c r="A157" s="82"/>
      <c r="B157" s="82"/>
      <c r="C157" s="82">
        <v>4300</v>
      </c>
      <c r="D157" s="75" t="s">
        <v>140</v>
      </c>
      <c r="E157" s="85">
        <v>10000</v>
      </c>
      <c r="F157" s="51"/>
      <c r="G157" s="51">
        <f t="shared" si="54"/>
        <v>10000</v>
      </c>
      <c r="H157" s="123"/>
      <c r="I157" s="123">
        <f t="shared" si="55"/>
        <v>10000</v>
      </c>
      <c r="J157" s="123"/>
      <c r="K157" s="123">
        <f t="shared" si="56"/>
        <v>10000</v>
      </c>
      <c r="L157" s="123"/>
      <c r="M157" s="123">
        <f t="shared" si="56"/>
        <v>10000</v>
      </c>
      <c r="N157" s="123">
        <v>15500</v>
      </c>
      <c r="O157" s="123">
        <f t="shared" si="56"/>
        <v>25500</v>
      </c>
      <c r="P157" s="123"/>
      <c r="Q157" s="123"/>
      <c r="R157" s="123"/>
      <c r="S157" s="123"/>
      <c r="T157" s="123"/>
      <c r="U157" s="123"/>
      <c r="V157" s="123"/>
      <c r="W157" s="123"/>
      <c r="X157" s="123"/>
      <c r="Y157" s="123"/>
      <c r="Z157" s="123"/>
      <c r="AA157" s="122"/>
      <c r="AB157" s="9"/>
    </row>
    <row r="158" spans="1:28" ht="15">
      <c r="A158" s="82"/>
      <c r="B158" s="82"/>
      <c r="C158" s="82">
        <v>4410</v>
      </c>
      <c r="D158" s="75" t="s">
        <v>155</v>
      </c>
      <c r="E158" s="85">
        <v>795</v>
      </c>
      <c r="F158" s="51"/>
      <c r="G158" s="51">
        <f t="shared" si="54"/>
        <v>795</v>
      </c>
      <c r="H158" s="123"/>
      <c r="I158" s="123">
        <f t="shared" si="55"/>
        <v>795</v>
      </c>
      <c r="J158" s="123"/>
      <c r="K158" s="123">
        <f t="shared" si="56"/>
        <v>795</v>
      </c>
      <c r="L158" s="123"/>
      <c r="M158" s="123">
        <f t="shared" si="56"/>
        <v>795</v>
      </c>
      <c r="N158" s="123"/>
      <c r="O158" s="123">
        <f t="shared" si="56"/>
        <v>795</v>
      </c>
      <c r="P158" s="123"/>
      <c r="Q158" s="123"/>
      <c r="R158" s="123"/>
      <c r="S158" s="123"/>
      <c r="T158" s="123"/>
      <c r="U158" s="123"/>
      <c r="V158" s="123"/>
      <c r="W158" s="123"/>
      <c r="X158" s="123"/>
      <c r="Y158" s="123"/>
      <c r="Z158" s="123"/>
      <c r="AA158" s="122"/>
      <c r="AB158" s="9"/>
    </row>
    <row r="159" spans="1:28" ht="15">
      <c r="A159" s="82"/>
      <c r="B159" s="82"/>
      <c r="C159" s="82">
        <v>4430</v>
      </c>
      <c r="D159" s="75" t="s">
        <v>146</v>
      </c>
      <c r="E159" s="85">
        <v>984</v>
      </c>
      <c r="F159" s="51"/>
      <c r="G159" s="51">
        <f t="shared" si="54"/>
        <v>984</v>
      </c>
      <c r="H159" s="123"/>
      <c r="I159" s="123">
        <f t="shared" si="55"/>
        <v>984</v>
      </c>
      <c r="J159" s="123"/>
      <c r="K159" s="123">
        <f t="shared" si="56"/>
        <v>984</v>
      </c>
      <c r="L159" s="123"/>
      <c r="M159" s="123">
        <f t="shared" si="56"/>
        <v>984</v>
      </c>
      <c r="N159" s="123">
        <v>90</v>
      </c>
      <c r="O159" s="123">
        <f t="shared" si="56"/>
        <v>1074</v>
      </c>
      <c r="P159" s="123"/>
      <c r="Q159" s="123"/>
      <c r="R159" s="123"/>
      <c r="S159" s="123"/>
      <c r="T159" s="123"/>
      <c r="U159" s="123"/>
      <c r="V159" s="123"/>
      <c r="W159" s="123"/>
      <c r="X159" s="123"/>
      <c r="Y159" s="123"/>
      <c r="Z159" s="123"/>
      <c r="AA159" s="122"/>
      <c r="AB159" s="9"/>
    </row>
    <row r="160" spans="1:28" ht="15" customHeight="1">
      <c r="A160" s="82"/>
      <c r="B160" s="82"/>
      <c r="C160" s="82">
        <v>4440</v>
      </c>
      <c r="D160" s="75" t="s">
        <v>156</v>
      </c>
      <c r="E160" s="85">
        <v>23859</v>
      </c>
      <c r="F160" s="51"/>
      <c r="G160" s="51">
        <f t="shared" si="54"/>
        <v>23859</v>
      </c>
      <c r="H160" s="123"/>
      <c r="I160" s="123">
        <f t="shared" si="55"/>
        <v>23859</v>
      </c>
      <c r="J160" s="123"/>
      <c r="K160" s="123">
        <f t="shared" si="56"/>
        <v>23859</v>
      </c>
      <c r="L160" s="123"/>
      <c r="M160" s="123">
        <f t="shared" si="56"/>
        <v>23859</v>
      </c>
      <c r="N160" s="123"/>
      <c r="O160" s="123">
        <f t="shared" si="56"/>
        <v>23859</v>
      </c>
      <c r="P160" s="123"/>
      <c r="Q160" s="123"/>
      <c r="R160" s="123"/>
      <c r="S160" s="123"/>
      <c r="T160" s="123"/>
      <c r="U160" s="123"/>
      <c r="V160" s="123"/>
      <c r="W160" s="123"/>
      <c r="X160" s="123"/>
      <c r="Y160" s="123"/>
      <c r="Z160" s="123"/>
      <c r="AA160" s="122"/>
      <c r="AB160" s="9"/>
    </row>
    <row r="161" spans="1:28" ht="15" customHeight="1">
      <c r="A161" s="82"/>
      <c r="B161" s="82"/>
      <c r="C161" s="82">
        <v>6050</v>
      </c>
      <c r="D161" s="75" t="s">
        <v>184</v>
      </c>
      <c r="E161" s="85"/>
      <c r="F161" s="51"/>
      <c r="G161" s="51"/>
      <c r="H161" s="123"/>
      <c r="I161" s="123"/>
      <c r="J161" s="123">
        <v>10000</v>
      </c>
      <c r="K161" s="123">
        <v>10000</v>
      </c>
      <c r="L161" s="123"/>
      <c r="M161" s="123">
        <v>10000</v>
      </c>
      <c r="N161" s="123">
        <v>10000</v>
      </c>
      <c r="O161" s="123">
        <f>M161+N161</f>
        <v>20000</v>
      </c>
      <c r="P161" s="123"/>
      <c r="Q161" s="123"/>
      <c r="R161" s="123"/>
      <c r="S161" s="123"/>
      <c r="T161" s="123"/>
      <c r="U161" s="123"/>
      <c r="V161" s="123"/>
      <c r="W161" s="123"/>
      <c r="X161" s="123"/>
      <c r="Y161" s="123"/>
      <c r="Z161" s="123"/>
      <c r="AA161" s="122"/>
      <c r="AB161" s="9"/>
    </row>
    <row r="162" spans="1:28" ht="15" customHeight="1">
      <c r="A162" s="82"/>
      <c r="B162" s="82"/>
      <c r="C162" s="82">
        <v>6060</v>
      </c>
      <c r="D162" s="75" t="s">
        <v>165</v>
      </c>
      <c r="E162" s="85"/>
      <c r="F162" s="51"/>
      <c r="G162" s="51"/>
      <c r="H162" s="123"/>
      <c r="I162" s="123"/>
      <c r="J162" s="123"/>
      <c r="K162" s="123"/>
      <c r="L162" s="123"/>
      <c r="M162" s="123"/>
      <c r="N162" s="123">
        <v>5000</v>
      </c>
      <c r="O162" s="123">
        <f>M162+N162</f>
        <v>5000</v>
      </c>
      <c r="P162" s="123"/>
      <c r="Q162" s="123"/>
      <c r="R162" s="123"/>
      <c r="S162" s="123"/>
      <c r="T162" s="123"/>
      <c r="U162" s="123"/>
      <c r="V162" s="123"/>
      <c r="W162" s="123"/>
      <c r="X162" s="123"/>
      <c r="Y162" s="123"/>
      <c r="Z162" s="123"/>
      <c r="AA162" s="122"/>
      <c r="AB162" s="9"/>
    </row>
    <row r="163" spans="1:31" ht="15" customHeight="1">
      <c r="A163" s="82"/>
      <c r="B163" s="82">
        <v>80105</v>
      </c>
      <c r="C163" s="82"/>
      <c r="D163" s="75" t="s">
        <v>260</v>
      </c>
      <c r="E163" s="85"/>
      <c r="F163" s="51">
        <f>F164</f>
        <v>12000</v>
      </c>
      <c r="G163" s="51">
        <f aca="true" t="shared" si="57" ref="G163:AE163">G164</f>
        <v>12000</v>
      </c>
      <c r="H163" s="51">
        <f t="shared" si="57"/>
        <v>0</v>
      </c>
      <c r="I163" s="51">
        <f t="shared" si="57"/>
        <v>12000</v>
      </c>
      <c r="J163" s="51">
        <f t="shared" si="57"/>
        <v>0</v>
      </c>
      <c r="K163" s="51">
        <f t="shared" si="57"/>
        <v>12000</v>
      </c>
      <c r="L163" s="51">
        <f t="shared" si="57"/>
        <v>0</v>
      </c>
      <c r="M163" s="51">
        <f t="shared" si="57"/>
        <v>12000</v>
      </c>
      <c r="N163" s="51">
        <f t="shared" si="57"/>
        <v>0</v>
      </c>
      <c r="O163" s="51">
        <f t="shared" si="57"/>
        <v>12000</v>
      </c>
      <c r="P163" s="51">
        <f t="shared" si="57"/>
        <v>0</v>
      </c>
      <c r="Q163" s="51">
        <f t="shared" si="57"/>
        <v>0</v>
      </c>
      <c r="R163" s="51">
        <f t="shared" si="57"/>
        <v>0</v>
      </c>
      <c r="S163" s="51">
        <f t="shared" si="57"/>
        <v>0</v>
      </c>
      <c r="T163" s="51">
        <f t="shared" si="57"/>
        <v>0</v>
      </c>
      <c r="U163" s="51">
        <f t="shared" si="57"/>
        <v>0</v>
      </c>
      <c r="V163" s="51">
        <f t="shared" si="57"/>
        <v>0</v>
      </c>
      <c r="W163" s="51">
        <f t="shared" si="57"/>
        <v>0</v>
      </c>
      <c r="X163" s="51">
        <f t="shared" si="57"/>
        <v>0</v>
      </c>
      <c r="Y163" s="51">
        <f t="shared" si="57"/>
        <v>0</v>
      </c>
      <c r="Z163" s="51">
        <f t="shared" si="57"/>
        <v>0</v>
      </c>
      <c r="AA163" s="51">
        <f t="shared" si="57"/>
        <v>0</v>
      </c>
      <c r="AB163" s="51">
        <f t="shared" si="57"/>
        <v>0</v>
      </c>
      <c r="AC163" s="51">
        <f t="shared" si="57"/>
        <v>0</v>
      </c>
      <c r="AD163" s="51">
        <f t="shared" si="57"/>
        <v>0</v>
      </c>
      <c r="AE163" s="51">
        <f t="shared" si="57"/>
        <v>0</v>
      </c>
    </row>
    <row r="164" spans="1:28" ht="45" customHeight="1">
      <c r="A164" s="82"/>
      <c r="B164" s="82"/>
      <c r="C164" s="82">
        <v>2310</v>
      </c>
      <c r="D164" s="75" t="s">
        <v>261</v>
      </c>
      <c r="E164" s="85"/>
      <c r="F164" s="51">
        <v>12000</v>
      </c>
      <c r="G164" s="51">
        <f>F164+E164</f>
        <v>12000</v>
      </c>
      <c r="H164" s="123"/>
      <c r="I164" s="123">
        <f>G164+H164</f>
        <v>12000</v>
      </c>
      <c r="J164" s="123"/>
      <c r="K164" s="123">
        <f>I164+J164</f>
        <v>12000</v>
      </c>
      <c r="L164" s="123"/>
      <c r="M164" s="123">
        <f>K164+L164</f>
        <v>12000</v>
      </c>
      <c r="N164" s="123"/>
      <c r="O164" s="123">
        <f>M164+N164</f>
        <v>12000</v>
      </c>
      <c r="P164" s="123"/>
      <c r="Q164" s="123"/>
      <c r="R164" s="123"/>
      <c r="S164" s="123"/>
      <c r="T164" s="123"/>
      <c r="U164" s="123"/>
      <c r="V164" s="123"/>
      <c r="W164" s="123"/>
      <c r="X164" s="123"/>
      <c r="Y164" s="123"/>
      <c r="Z164" s="123"/>
      <c r="AA164" s="122"/>
      <c r="AB164" s="9"/>
    </row>
    <row r="165" spans="1:31" ht="15">
      <c r="A165" s="82"/>
      <c r="B165" s="82">
        <v>80110</v>
      </c>
      <c r="C165" s="82"/>
      <c r="D165" s="75" t="s">
        <v>186</v>
      </c>
      <c r="E165" s="85">
        <f>SUM(E166:E181)</f>
        <v>1016486</v>
      </c>
      <c r="F165" s="85">
        <f aca="true" t="shared" si="58" ref="F165:AE165">SUM(F166:F181)</f>
        <v>-82400</v>
      </c>
      <c r="G165" s="85">
        <f t="shared" si="58"/>
        <v>934086</v>
      </c>
      <c r="H165" s="85">
        <f t="shared" si="58"/>
        <v>0</v>
      </c>
      <c r="I165" s="85">
        <f t="shared" si="58"/>
        <v>934086</v>
      </c>
      <c r="J165" s="85">
        <f t="shared" si="58"/>
        <v>0</v>
      </c>
      <c r="K165" s="85">
        <f t="shared" si="58"/>
        <v>934086</v>
      </c>
      <c r="L165" s="85">
        <f t="shared" si="58"/>
        <v>0</v>
      </c>
      <c r="M165" s="85">
        <f>SUM(M166:M181)</f>
        <v>934086</v>
      </c>
      <c r="N165" s="85">
        <f t="shared" si="58"/>
        <v>3400</v>
      </c>
      <c r="O165" s="85">
        <f>SUM(O166:O181)</f>
        <v>937486</v>
      </c>
      <c r="P165" s="85">
        <f t="shared" si="58"/>
        <v>0</v>
      </c>
      <c r="Q165" s="85">
        <f t="shared" si="58"/>
        <v>0</v>
      </c>
      <c r="R165" s="85">
        <f t="shared" si="58"/>
        <v>0</v>
      </c>
      <c r="S165" s="85">
        <f t="shared" si="58"/>
        <v>0</v>
      </c>
      <c r="T165" s="85">
        <f t="shared" si="58"/>
        <v>0</v>
      </c>
      <c r="U165" s="85">
        <f t="shared" si="58"/>
        <v>0</v>
      </c>
      <c r="V165" s="85">
        <f t="shared" si="58"/>
        <v>0</v>
      </c>
      <c r="W165" s="85">
        <f t="shared" si="58"/>
        <v>0</v>
      </c>
      <c r="X165" s="85">
        <f t="shared" si="58"/>
        <v>0</v>
      </c>
      <c r="Y165" s="85">
        <f t="shared" si="58"/>
        <v>0</v>
      </c>
      <c r="Z165" s="85">
        <f t="shared" si="58"/>
        <v>0</v>
      </c>
      <c r="AA165" s="85">
        <f t="shared" si="58"/>
        <v>0</v>
      </c>
      <c r="AB165" s="85">
        <f t="shared" si="58"/>
        <v>0</v>
      </c>
      <c r="AC165" s="85">
        <f t="shared" si="58"/>
        <v>0</v>
      </c>
      <c r="AD165" s="85">
        <f t="shared" si="58"/>
        <v>0</v>
      </c>
      <c r="AE165" s="85">
        <f t="shared" si="58"/>
        <v>0</v>
      </c>
    </row>
    <row r="166" spans="1:28" ht="16.5" customHeight="1">
      <c r="A166" s="82"/>
      <c r="B166" s="82"/>
      <c r="C166" s="82">
        <v>3020</v>
      </c>
      <c r="D166" s="75" t="s">
        <v>159</v>
      </c>
      <c r="E166" s="85">
        <v>54559</v>
      </c>
      <c r="F166" s="51"/>
      <c r="G166" s="51">
        <f aca="true" t="shared" si="59" ref="G166:G181">E166+F166</f>
        <v>54559</v>
      </c>
      <c r="H166" s="123"/>
      <c r="I166" s="123">
        <f>G166+H166</f>
        <v>54559</v>
      </c>
      <c r="J166" s="123"/>
      <c r="K166" s="123">
        <f>I166+J166</f>
        <v>54559</v>
      </c>
      <c r="L166" s="123"/>
      <c r="M166" s="123">
        <f>K166+L166</f>
        <v>54559</v>
      </c>
      <c r="N166" s="123"/>
      <c r="O166" s="123">
        <f>M166+N166</f>
        <v>54559</v>
      </c>
      <c r="P166" s="123"/>
      <c r="Q166" s="123"/>
      <c r="R166" s="123"/>
      <c r="S166" s="123"/>
      <c r="T166" s="123"/>
      <c r="U166" s="123"/>
      <c r="V166" s="123"/>
      <c r="W166" s="123"/>
      <c r="X166" s="123"/>
      <c r="Y166" s="123"/>
      <c r="Z166" s="123"/>
      <c r="AA166" s="122"/>
      <c r="AB166" s="9"/>
    </row>
    <row r="167" spans="1:28" ht="15">
      <c r="A167" s="82"/>
      <c r="B167" s="82"/>
      <c r="C167" s="82">
        <v>4010</v>
      </c>
      <c r="D167" s="75" t="s">
        <v>151</v>
      </c>
      <c r="E167" s="85">
        <v>626527</v>
      </c>
      <c r="F167" s="51">
        <v>-68400</v>
      </c>
      <c r="G167" s="51">
        <f t="shared" si="59"/>
        <v>558127</v>
      </c>
      <c r="H167" s="123"/>
      <c r="I167" s="123">
        <f aca="true" t="shared" si="60" ref="I167:I181">G167+H167</f>
        <v>558127</v>
      </c>
      <c r="J167" s="123"/>
      <c r="K167" s="123">
        <f aca="true" t="shared" si="61" ref="K167:O181">I167+J167</f>
        <v>558127</v>
      </c>
      <c r="L167" s="123"/>
      <c r="M167" s="123">
        <f t="shared" si="61"/>
        <v>558127</v>
      </c>
      <c r="N167" s="123"/>
      <c r="O167" s="123">
        <f t="shared" si="61"/>
        <v>558127</v>
      </c>
      <c r="P167" s="123"/>
      <c r="Q167" s="123"/>
      <c r="R167" s="123"/>
      <c r="S167" s="123"/>
      <c r="T167" s="123"/>
      <c r="U167" s="123"/>
      <c r="V167" s="123"/>
      <c r="W167" s="123"/>
      <c r="X167" s="123"/>
      <c r="Y167" s="123"/>
      <c r="Z167" s="123"/>
      <c r="AA167" s="122"/>
      <c r="AB167" s="9"/>
    </row>
    <row r="168" spans="1:28" ht="15">
      <c r="A168" s="82"/>
      <c r="B168" s="82"/>
      <c r="C168" s="82">
        <v>4040</v>
      </c>
      <c r="D168" s="75" t="s">
        <v>152</v>
      </c>
      <c r="E168" s="85">
        <v>49829</v>
      </c>
      <c r="F168" s="51"/>
      <c r="G168" s="51">
        <f t="shared" si="59"/>
        <v>49829</v>
      </c>
      <c r="H168" s="123"/>
      <c r="I168" s="123">
        <f t="shared" si="60"/>
        <v>49829</v>
      </c>
      <c r="J168" s="123"/>
      <c r="K168" s="123">
        <f t="shared" si="61"/>
        <v>49829</v>
      </c>
      <c r="L168" s="123"/>
      <c r="M168" s="123">
        <f t="shared" si="61"/>
        <v>49829</v>
      </c>
      <c r="N168" s="123">
        <v>-1220</v>
      </c>
      <c r="O168" s="123">
        <f t="shared" si="61"/>
        <v>48609</v>
      </c>
      <c r="P168" s="123"/>
      <c r="Q168" s="123"/>
      <c r="R168" s="123"/>
      <c r="S168" s="123"/>
      <c r="T168" s="123"/>
      <c r="U168" s="123"/>
      <c r="V168" s="123"/>
      <c r="W168" s="123"/>
      <c r="X168" s="123"/>
      <c r="Y168" s="123"/>
      <c r="Z168" s="123"/>
      <c r="AA168" s="122"/>
      <c r="AB168" s="9"/>
    </row>
    <row r="169" spans="1:28" ht="15">
      <c r="A169" s="82"/>
      <c r="B169" s="82"/>
      <c r="C169" s="82">
        <v>4110</v>
      </c>
      <c r="D169" s="75" t="s">
        <v>153</v>
      </c>
      <c r="E169" s="85">
        <v>131010</v>
      </c>
      <c r="F169" s="51">
        <v>-12300</v>
      </c>
      <c r="G169" s="51">
        <f t="shared" si="59"/>
        <v>118710</v>
      </c>
      <c r="H169" s="123"/>
      <c r="I169" s="123">
        <f t="shared" si="60"/>
        <v>118710</v>
      </c>
      <c r="J169" s="123"/>
      <c r="K169" s="123">
        <f t="shared" si="61"/>
        <v>118710</v>
      </c>
      <c r="L169" s="123"/>
      <c r="M169" s="123">
        <f t="shared" si="61"/>
        <v>118710</v>
      </c>
      <c r="N169" s="123"/>
      <c r="O169" s="123">
        <f t="shared" si="61"/>
        <v>118710</v>
      </c>
      <c r="P169" s="123"/>
      <c r="Q169" s="123"/>
      <c r="R169" s="123"/>
      <c r="S169" s="123"/>
      <c r="T169" s="123"/>
      <c r="U169" s="123"/>
      <c r="V169" s="123"/>
      <c r="W169" s="123"/>
      <c r="X169" s="123"/>
      <c r="Y169" s="123"/>
      <c r="Z169" s="123"/>
      <c r="AA169" s="122"/>
      <c r="AB169" s="9"/>
    </row>
    <row r="170" spans="1:28" ht="15">
      <c r="A170" s="82"/>
      <c r="B170" s="82"/>
      <c r="C170" s="82">
        <v>4120</v>
      </c>
      <c r="D170" s="75" t="s">
        <v>154</v>
      </c>
      <c r="E170" s="85">
        <v>17838</v>
      </c>
      <c r="F170" s="51">
        <v>-1700</v>
      </c>
      <c r="G170" s="51">
        <f t="shared" si="59"/>
        <v>16138</v>
      </c>
      <c r="H170" s="123"/>
      <c r="I170" s="123">
        <f t="shared" si="60"/>
        <v>16138</v>
      </c>
      <c r="J170" s="123"/>
      <c r="K170" s="123">
        <f t="shared" si="61"/>
        <v>16138</v>
      </c>
      <c r="L170" s="123"/>
      <c r="M170" s="123">
        <f t="shared" si="61"/>
        <v>16138</v>
      </c>
      <c r="N170" s="123"/>
      <c r="O170" s="123">
        <f t="shared" si="61"/>
        <v>16138</v>
      </c>
      <c r="P170" s="123"/>
      <c r="Q170" s="123"/>
      <c r="R170" s="123"/>
      <c r="S170" s="123"/>
      <c r="T170" s="123"/>
      <c r="U170" s="123"/>
      <c r="V170" s="123"/>
      <c r="W170" s="123"/>
      <c r="X170" s="123"/>
      <c r="Y170" s="123"/>
      <c r="Z170" s="123"/>
      <c r="AA170" s="122"/>
      <c r="AB170" s="9"/>
    </row>
    <row r="171" spans="1:28" ht="17.25" customHeight="1">
      <c r="A171" s="82"/>
      <c r="B171" s="82"/>
      <c r="C171" s="82">
        <v>4140</v>
      </c>
      <c r="D171" s="75" t="s">
        <v>181</v>
      </c>
      <c r="E171" s="85">
        <v>3641</v>
      </c>
      <c r="F171" s="51"/>
      <c r="G171" s="51">
        <f t="shared" si="59"/>
        <v>3641</v>
      </c>
      <c r="H171" s="123"/>
      <c r="I171" s="123">
        <f t="shared" si="60"/>
        <v>3641</v>
      </c>
      <c r="J171" s="123"/>
      <c r="K171" s="123">
        <f t="shared" si="61"/>
        <v>3641</v>
      </c>
      <c r="L171" s="123"/>
      <c r="M171" s="123">
        <f t="shared" si="61"/>
        <v>3641</v>
      </c>
      <c r="N171" s="123"/>
      <c r="O171" s="123">
        <f t="shared" si="61"/>
        <v>3641</v>
      </c>
      <c r="P171" s="123"/>
      <c r="Q171" s="123"/>
      <c r="R171" s="123"/>
      <c r="S171" s="123"/>
      <c r="T171" s="123"/>
      <c r="U171" s="123"/>
      <c r="V171" s="123"/>
      <c r="W171" s="123"/>
      <c r="X171" s="123"/>
      <c r="Y171" s="123"/>
      <c r="Z171" s="123"/>
      <c r="AA171" s="122"/>
      <c r="AB171" s="9"/>
    </row>
    <row r="172" spans="1:28" ht="15">
      <c r="A172" s="82"/>
      <c r="B172" s="82"/>
      <c r="C172" s="82">
        <v>4210</v>
      </c>
      <c r="D172" s="75" t="s">
        <v>138</v>
      </c>
      <c r="E172" s="85">
        <v>22422</v>
      </c>
      <c r="F172" s="51"/>
      <c r="G172" s="51">
        <f t="shared" si="59"/>
        <v>22422</v>
      </c>
      <c r="H172" s="123"/>
      <c r="I172" s="123">
        <f t="shared" si="60"/>
        <v>22422</v>
      </c>
      <c r="J172" s="123"/>
      <c r="K172" s="123">
        <f t="shared" si="61"/>
        <v>22422</v>
      </c>
      <c r="L172" s="123"/>
      <c r="M172" s="123">
        <f t="shared" si="61"/>
        <v>22422</v>
      </c>
      <c r="N172" s="123">
        <v>-1000</v>
      </c>
      <c r="O172" s="123">
        <f t="shared" si="61"/>
        <v>21422</v>
      </c>
      <c r="P172" s="123"/>
      <c r="Q172" s="123"/>
      <c r="R172" s="123"/>
      <c r="S172" s="123"/>
      <c r="T172" s="123"/>
      <c r="U172" s="123"/>
      <c r="V172" s="123"/>
      <c r="W172" s="123"/>
      <c r="X172" s="123"/>
      <c r="Y172" s="123"/>
      <c r="Z172" s="123"/>
      <c r="AA172" s="122"/>
      <c r="AB172" s="9"/>
    </row>
    <row r="173" spans="1:28" ht="15.75" customHeight="1">
      <c r="A173" s="82"/>
      <c r="B173" s="82"/>
      <c r="C173" s="82">
        <v>4240</v>
      </c>
      <c r="D173" s="75" t="s">
        <v>182</v>
      </c>
      <c r="E173" s="85">
        <v>4096</v>
      </c>
      <c r="F173" s="51"/>
      <c r="G173" s="51">
        <f t="shared" si="59"/>
        <v>4096</v>
      </c>
      <c r="H173" s="123"/>
      <c r="I173" s="123">
        <f t="shared" si="60"/>
        <v>4096</v>
      </c>
      <c r="J173" s="123"/>
      <c r="K173" s="123">
        <f t="shared" si="61"/>
        <v>4096</v>
      </c>
      <c r="L173" s="123"/>
      <c r="M173" s="123">
        <f t="shared" si="61"/>
        <v>4096</v>
      </c>
      <c r="N173" s="123"/>
      <c r="O173" s="123">
        <f t="shared" si="61"/>
        <v>4096</v>
      </c>
      <c r="P173" s="123"/>
      <c r="Q173" s="123"/>
      <c r="R173" s="123"/>
      <c r="S173" s="123"/>
      <c r="T173" s="123"/>
      <c r="U173" s="123"/>
      <c r="V173" s="123"/>
      <c r="W173" s="123"/>
      <c r="X173" s="123"/>
      <c r="Y173" s="123"/>
      <c r="Z173" s="123"/>
      <c r="AA173" s="122"/>
      <c r="AB173" s="9"/>
    </row>
    <row r="174" spans="1:28" ht="15">
      <c r="A174" s="82"/>
      <c r="B174" s="82"/>
      <c r="C174" s="82">
        <v>4260</v>
      </c>
      <c r="D174" s="75" t="s">
        <v>161</v>
      </c>
      <c r="E174" s="85">
        <v>29636</v>
      </c>
      <c r="F174" s="51"/>
      <c r="G174" s="51">
        <f t="shared" si="59"/>
        <v>29636</v>
      </c>
      <c r="H174" s="123"/>
      <c r="I174" s="123">
        <f t="shared" si="60"/>
        <v>29636</v>
      </c>
      <c r="J174" s="123"/>
      <c r="K174" s="123">
        <f t="shared" si="61"/>
        <v>29636</v>
      </c>
      <c r="L174" s="123"/>
      <c r="M174" s="123">
        <f t="shared" si="61"/>
        <v>29636</v>
      </c>
      <c r="N174" s="123">
        <v>5920</v>
      </c>
      <c r="O174" s="123">
        <f t="shared" si="61"/>
        <v>35556</v>
      </c>
      <c r="P174" s="123"/>
      <c r="Q174" s="123"/>
      <c r="R174" s="123"/>
      <c r="S174" s="123"/>
      <c r="T174" s="123"/>
      <c r="U174" s="123"/>
      <c r="V174" s="123"/>
      <c r="W174" s="123"/>
      <c r="X174" s="123"/>
      <c r="Y174" s="123"/>
      <c r="Z174" s="123"/>
      <c r="AA174" s="122"/>
      <c r="AB174" s="9"/>
    </row>
    <row r="175" spans="1:28" ht="15">
      <c r="A175" s="82"/>
      <c r="B175" s="82"/>
      <c r="C175" s="82">
        <v>4270</v>
      </c>
      <c r="D175" s="75" t="s">
        <v>139</v>
      </c>
      <c r="E175" s="85">
        <v>5792</v>
      </c>
      <c r="F175" s="51"/>
      <c r="G175" s="51">
        <f t="shared" si="59"/>
        <v>5792</v>
      </c>
      <c r="H175" s="123"/>
      <c r="I175" s="123">
        <f t="shared" si="60"/>
        <v>5792</v>
      </c>
      <c r="J175" s="123"/>
      <c r="K175" s="123">
        <f t="shared" si="61"/>
        <v>5792</v>
      </c>
      <c r="L175" s="123"/>
      <c r="M175" s="123">
        <f t="shared" si="61"/>
        <v>5792</v>
      </c>
      <c r="N175" s="123"/>
      <c r="O175" s="123">
        <f t="shared" si="61"/>
        <v>5792</v>
      </c>
      <c r="P175" s="123"/>
      <c r="Q175" s="123"/>
      <c r="R175" s="123"/>
      <c r="S175" s="123"/>
      <c r="T175" s="123"/>
      <c r="U175" s="123"/>
      <c r="V175" s="123"/>
      <c r="W175" s="123"/>
      <c r="X175" s="123"/>
      <c r="Y175" s="123"/>
      <c r="Z175" s="123"/>
      <c r="AA175" s="122"/>
      <c r="AB175" s="9"/>
    </row>
    <row r="176" spans="1:28" ht="15">
      <c r="A176" s="82"/>
      <c r="B176" s="82"/>
      <c r="C176" s="82">
        <v>4280</v>
      </c>
      <c r="D176" s="75" t="s">
        <v>162</v>
      </c>
      <c r="E176" s="85">
        <v>1405</v>
      </c>
      <c r="F176" s="51"/>
      <c r="G176" s="51">
        <f t="shared" si="59"/>
        <v>1405</v>
      </c>
      <c r="H176" s="123"/>
      <c r="I176" s="123">
        <f t="shared" si="60"/>
        <v>1405</v>
      </c>
      <c r="J176" s="123"/>
      <c r="K176" s="123">
        <f t="shared" si="61"/>
        <v>1405</v>
      </c>
      <c r="L176" s="123"/>
      <c r="M176" s="123">
        <f t="shared" si="61"/>
        <v>1405</v>
      </c>
      <c r="N176" s="123"/>
      <c r="O176" s="123">
        <f t="shared" si="61"/>
        <v>1405</v>
      </c>
      <c r="P176" s="123"/>
      <c r="Q176" s="123"/>
      <c r="R176" s="123"/>
      <c r="S176" s="123"/>
      <c r="T176" s="123"/>
      <c r="U176" s="123"/>
      <c r="V176" s="123"/>
      <c r="W176" s="123"/>
      <c r="X176" s="123"/>
      <c r="Y176" s="123"/>
      <c r="Z176" s="123"/>
      <c r="AA176" s="122"/>
      <c r="AB176" s="9"/>
    </row>
    <row r="177" spans="1:28" ht="15">
      <c r="A177" s="82"/>
      <c r="B177" s="82"/>
      <c r="C177" s="82">
        <v>4300</v>
      </c>
      <c r="D177" s="75" t="s">
        <v>140</v>
      </c>
      <c r="E177" s="85">
        <v>26204</v>
      </c>
      <c r="F177" s="51"/>
      <c r="G177" s="51">
        <f t="shared" si="59"/>
        <v>26204</v>
      </c>
      <c r="H177" s="123"/>
      <c r="I177" s="123">
        <f t="shared" si="60"/>
        <v>26204</v>
      </c>
      <c r="J177" s="123"/>
      <c r="K177" s="123">
        <f t="shared" si="61"/>
        <v>26204</v>
      </c>
      <c r="L177" s="123"/>
      <c r="M177" s="123">
        <f t="shared" si="61"/>
        <v>26204</v>
      </c>
      <c r="N177" s="123"/>
      <c r="O177" s="123">
        <f t="shared" si="61"/>
        <v>26204</v>
      </c>
      <c r="P177" s="123"/>
      <c r="Q177" s="123"/>
      <c r="R177" s="123"/>
      <c r="S177" s="123"/>
      <c r="T177" s="123"/>
      <c r="U177" s="123"/>
      <c r="V177" s="123"/>
      <c r="W177" s="123"/>
      <c r="X177" s="123"/>
      <c r="Y177" s="123"/>
      <c r="Z177" s="123"/>
      <c r="AA177" s="122"/>
      <c r="AB177" s="9"/>
    </row>
    <row r="178" spans="1:28" ht="15">
      <c r="A178" s="82"/>
      <c r="B178" s="82"/>
      <c r="C178" s="82">
        <v>4350</v>
      </c>
      <c r="D178" s="75" t="s">
        <v>163</v>
      </c>
      <c r="E178" s="85">
        <v>1319</v>
      </c>
      <c r="F178" s="51"/>
      <c r="G178" s="51">
        <f t="shared" si="59"/>
        <v>1319</v>
      </c>
      <c r="H178" s="123"/>
      <c r="I178" s="123">
        <f t="shared" si="60"/>
        <v>1319</v>
      </c>
      <c r="J178" s="123"/>
      <c r="K178" s="123">
        <f t="shared" si="61"/>
        <v>1319</v>
      </c>
      <c r="L178" s="123"/>
      <c r="M178" s="123">
        <f t="shared" si="61"/>
        <v>1319</v>
      </c>
      <c r="N178" s="123"/>
      <c r="O178" s="123">
        <f t="shared" si="61"/>
        <v>1319</v>
      </c>
      <c r="P178" s="123"/>
      <c r="Q178" s="123"/>
      <c r="R178" s="123"/>
      <c r="S178" s="123"/>
      <c r="T178" s="123"/>
      <c r="U178" s="123"/>
      <c r="V178" s="123"/>
      <c r="W178" s="123"/>
      <c r="X178" s="123"/>
      <c r="Y178" s="123"/>
      <c r="Z178" s="123"/>
      <c r="AA178" s="122"/>
      <c r="AB178" s="9"/>
    </row>
    <row r="179" spans="1:28" ht="15">
      <c r="A179" s="82"/>
      <c r="B179" s="82"/>
      <c r="C179" s="82">
        <v>4410</v>
      </c>
      <c r="D179" s="75" t="s">
        <v>155</v>
      </c>
      <c r="E179" s="85">
        <v>1826</v>
      </c>
      <c r="F179" s="51"/>
      <c r="G179" s="51">
        <f t="shared" si="59"/>
        <v>1826</v>
      </c>
      <c r="H179" s="123"/>
      <c r="I179" s="123">
        <f t="shared" si="60"/>
        <v>1826</v>
      </c>
      <c r="J179" s="123"/>
      <c r="K179" s="123">
        <f t="shared" si="61"/>
        <v>1826</v>
      </c>
      <c r="L179" s="123"/>
      <c r="M179" s="123">
        <f t="shared" si="61"/>
        <v>1826</v>
      </c>
      <c r="N179" s="123">
        <v>-300</v>
      </c>
      <c r="O179" s="123">
        <f t="shared" si="61"/>
        <v>1526</v>
      </c>
      <c r="P179" s="123"/>
      <c r="Q179" s="123"/>
      <c r="R179" s="123"/>
      <c r="S179" s="123"/>
      <c r="T179" s="123"/>
      <c r="U179" s="123"/>
      <c r="V179" s="123"/>
      <c r="W179" s="123"/>
      <c r="X179" s="123"/>
      <c r="Y179" s="123"/>
      <c r="Z179" s="123"/>
      <c r="AA179" s="122"/>
      <c r="AB179" s="9"/>
    </row>
    <row r="180" spans="1:28" ht="15">
      <c r="A180" s="82"/>
      <c r="B180" s="82"/>
      <c r="C180" s="82">
        <v>4430</v>
      </c>
      <c r="D180" s="75" t="s">
        <v>146</v>
      </c>
      <c r="E180" s="85">
        <v>1128</v>
      </c>
      <c r="F180" s="51"/>
      <c r="G180" s="51">
        <f t="shared" si="59"/>
        <v>1128</v>
      </c>
      <c r="H180" s="123"/>
      <c r="I180" s="123">
        <f t="shared" si="60"/>
        <v>1128</v>
      </c>
      <c r="J180" s="123"/>
      <c r="K180" s="123">
        <f t="shared" si="61"/>
        <v>1128</v>
      </c>
      <c r="L180" s="123"/>
      <c r="M180" s="123">
        <f t="shared" si="61"/>
        <v>1128</v>
      </c>
      <c r="N180" s="123"/>
      <c r="O180" s="123">
        <f t="shared" si="61"/>
        <v>1128</v>
      </c>
      <c r="P180" s="123"/>
      <c r="Q180" s="123"/>
      <c r="R180" s="123"/>
      <c r="S180" s="123"/>
      <c r="T180" s="123"/>
      <c r="U180" s="123"/>
      <c r="V180" s="123"/>
      <c r="W180" s="123"/>
      <c r="X180" s="123"/>
      <c r="Y180" s="123"/>
      <c r="Z180" s="123"/>
      <c r="AA180" s="122"/>
      <c r="AB180" s="9"/>
    </row>
    <row r="181" spans="1:28" ht="15" customHeight="1">
      <c r="A181" s="82"/>
      <c r="B181" s="82"/>
      <c r="C181" s="82">
        <v>4440</v>
      </c>
      <c r="D181" s="75" t="s">
        <v>156</v>
      </c>
      <c r="E181" s="85">
        <v>39254</v>
      </c>
      <c r="F181" s="51"/>
      <c r="G181" s="51">
        <f t="shared" si="59"/>
        <v>39254</v>
      </c>
      <c r="H181" s="123"/>
      <c r="I181" s="123">
        <f t="shared" si="60"/>
        <v>39254</v>
      </c>
      <c r="J181" s="123"/>
      <c r="K181" s="123">
        <f t="shared" si="61"/>
        <v>39254</v>
      </c>
      <c r="L181" s="123"/>
      <c r="M181" s="123">
        <f t="shared" si="61"/>
        <v>39254</v>
      </c>
      <c r="N181" s="123"/>
      <c r="O181" s="123">
        <f t="shared" si="61"/>
        <v>39254</v>
      </c>
      <c r="P181" s="123"/>
      <c r="Q181" s="123"/>
      <c r="R181" s="123"/>
      <c r="S181" s="123"/>
      <c r="T181" s="123"/>
      <c r="U181" s="123"/>
      <c r="V181" s="123"/>
      <c r="W181" s="123"/>
      <c r="X181" s="123"/>
      <c r="Y181" s="123"/>
      <c r="Z181" s="123"/>
      <c r="AA181" s="122"/>
      <c r="AB181" s="9"/>
    </row>
    <row r="182" spans="1:31" ht="15">
      <c r="A182" s="82"/>
      <c r="B182" s="82">
        <v>80113</v>
      </c>
      <c r="C182" s="82"/>
      <c r="D182" s="75" t="s">
        <v>187</v>
      </c>
      <c r="E182" s="85">
        <f>SUM(E183:E184)</f>
        <v>316262</v>
      </c>
      <c r="F182" s="85">
        <f aca="true" t="shared" si="62" ref="F182:AE182">SUM(F183:F184)</f>
        <v>0</v>
      </c>
      <c r="G182" s="85">
        <f t="shared" si="62"/>
        <v>316262</v>
      </c>
      <c r="H182" s="85">
        <f t="shared" si="62"/>
        <v>0</v>
      </c>
      <c r="I182" s="85">
        <f t="shared" si="62"/>
        <v>316262</v>
      </c>
      <c r="J182" s="85">
        <f t="shared" si="62"/>
        <v>0</v>
      </c>
      <c r="K182" s="85">
        <f t="shared" si="62"/>
        <v>316262</v>
      </c>
      <c r="L182" s="85">
        <f t="shared" si="62"/>
        <v>0</v>
      </c>
      <c r="M182" s="85">
        <f>SUM(M183:M184)</f>
        <v>316262</v>
      </c>
      <c r="N182" s="85">
        <f t="shared" si="62"/>
        <v>0</v>
      </c>
      <c r="O182" s="85">
        <f>SUM(O183:O184)</f>
        <v>316262</v>
      </c>
      <c r="P182" s="85">
        <f t="shared" si="62"/>
        <v>0</v>
      </c>
      <c r="Q182" s="85">
        <f t="shared" si="62"/>
        <v>0</v>
      </c>
      <c r="R182" s="85">
        <f t="shared" si="62"/>
        <v>0</v>
      </c>
      <c r="S182" s="85">
        <f t="shared" si="62"/>
        <v>0</v>
      </c>
      <c r="T182" s="85">
        <f t="shared" si="62"/>
        <v>0</v>
      </c>
      <c r="U182" s="85">
        <f t="shared" si="62"/>
        <v>0</v>
      </c>
      <c r="V182" s="85">
        <f t="shared" si="62"/>
        <v>0</v>
      </c>
      <c r="W182" s="85">
        <f t="shared" si="62"/>
        <v>0</v>
      </c>
      <c r="X182" s="85">
        <f t="shared" si="62"/>
        <v>0</v>
      </c>
      <c r="Y182" s="85">
        <f t="shared" si="62"/>
        <v>0</v>
      </c>
      <c r="Z182" s="85">
        <f t="shared" si="62"/>
        <v>0</v>
      </c>
      <c r="AA182" s="85">
        <f t="shared" si="62"/>
        <v>0</v>
      </c>
      <c r="AB182" s="85">
        <f t="shared" si="62"/>
        <v>0</v>
      </c>
      <c r="AC182" s="85">
        <f t="shared" si="62"/>
        <v>0</v>
      </c>
      <c r="AD182" s="85">
        <f t="shared" si="62"/>
        <v>0</v>
      </c>
      <c r="AE182" s="85">
        <f t="shared" si="62"/>
        <v>0</v>
      </c>
    </row>
    <row r="183" spans="1:28" ht="15">
      <c r="A183" s="82"/>
      <c r="B183" s="82"/>
      <c r="C183" s="82">
        <v>4210</v>
      </c>
      <c r="D183" s="75" t="s">
        <v>138</v>
      </c>
      <c r="E183" s="85">
        <v>22000</v>
      </c>
      <c r="F183" s="51"/>
      <c r="G183" s="51">
        <f>E183+F183</f>
        <v>22000</v>
      </c>
      <c r="H183" s="123"/>
      <c r="I183" s="123">
        <f>G183+H183</f>
        <v>22000</v>
      </c>
      <c r="J183" s="123"/>
      <c r="K183" s="123">
        <f>I183+J183</f>
        <v>22000</v>
      </c>
      <c r="L183" s="123"/>
      <c r="M183" s="123">
        <f>K183+L183</f>
        <v>22000</v>
      </c>
      <c r="N183" s="123"/>
      <c r="O183" s="123">
        <f>M183+N183</f>
        <v>22000</v>
      </c>
      <c r="P183" s="123"/>
      <c r="Q183" s="123"/>
      <c r="R183" s="123"/>
      <c r="S183" s="123"/>
      <c r="T183" s="123"/>
      <c r="U183" s="123"/>
      <c r="V183" s="123"/>
      <c r="W183" s="123"/>
      <c r="X183" s="123"/>
      <c r="Y183" s="123"/>
      <c r="Z183" s="123"/>
      <c r="AA183" s="122"/>
      <c r="AB183" s="9"/>
    </row>
    <row r="184" spans="1:28" ht="15">
      <c r="A184" s="82"/>
      <c r="B184" s="82"/>
      <c r="C184" s="82">
        <v>4300</v>
      </c>
      <c r="D184" s="75" t="s">
        <v>140</v>
      </c>
      <c r="E184" s="85">
        <v>294262</v>
      </c>
      <c r="F184" s="51"/>
      <c r="G184" s="51">
        <f>E184+F184</f>
        <v>294262</v>
      </c>
      <c r="H184" s="123"/>
      <c r="I184" s="123">
        <f>G184+H184</f>
        <v>294262</v>
      </c>
      <c r="J184" s="123"/>
      <c r="K184" s="123">
        <f>I184+J184</f>
        <v>294262</v>
      </c>
      <c r="L184" s="123"/>
      <c r="M184" s="123">
        <f>K184+L184</f>
        <v>294262</v>
      </c>
      <c r="N184" s="123"/>
      <c r="O184" s="123">
        <f>M184+N184</f>
        <v>294262</v>
      </c>
      <c r="P184" s="123"/>
      <c r="Q184" s="123"/>
      <c r="R184" s="123"/>
      <c r="S184" s="123"/>
      <c r="T184" s="123"/>
      <c r="U184" s="123"/>
      <c r="V184" s="123"/>
      <c r="W184" s="123"/>
      <c r="X184" s="123"/>
      <c r="Y184" s="123"/>
      <c r="Z184" s="123"/>
      <c r="AA184" s="122"/>
      <c r="AB184" s="9"/>
    </row>
    <row r="185" spans="1:31" ht="15">
      <c r="A185" s="82"/>
      <c r="B185" s="82">
        <v>80146</v>
      </c>
      <c r="C185" s="82"/>
      <c r="D185" s="75" t="s">
        <v>188</v>
      </c>
      <c r="E185" s="85">
        <f>E186+E187</f>
        <v>20479</v>
      </c>
      <c r="F185" s="85">
        <f aca="true" t="shared" si="63" ref="F185:AE185">F186+F187</f>
        <v>0</v>
      </c>
      <c r="G185" s="85">
        <f t="shared" si="63"/>
        <v>20479</v>
      </c>
      <c r="H185" s="85">
        <f t="shared" si="63"/>
        <v>0</v>
      </c>
      <c r="I185" s="85">
        <f t="shared" si="63"/>
        <v>20479</v>
      </c>
      <c r="J185" s="85">
        <f t="shared" si="63"/>
        <v>0</v>
      </c>
      <c r="K185" s="85">
        <f t="shared" si="63"/>
        <v>20479</v>
      </c>
      <c r="L185" s="85">
        <f t="shared" si="63"/>
        <v>0</v>
      </c>
      <c r="M185" s="85">
        <f>M186+M187</f>
        <v>20479</v>
      </c>
      <c r="N185" s="85">
        <f t="shared" si="63"/>
        <v>0</v>
      </c>
      <c r="O185" s="85">
        <f>O186+O187</f>
        <v>20479</v>
      </c>
      <c r="P185" s="85">
        <f t="shared" si="63"/>
        <v>0</v>
      </c>
      <c r="Q185" s="85">
        <f t="shared" si="63"/>
        <v>0</v>
      </c>
      <c r="R185" s="85">
        <f t="shared" si="63"/>
        <v>0</v>
      </c>
      <c r="S185" s="85">
        <f t="shared" si="63"/>
        <v>0</v>
      </c>
      <c r="T185" s="85">
        <f t="shared" si="63"/>
        <v>0</v>
      </c>
      <c r="U185" s="85">
        <f t="shared" si="63"/>
        <v>0</v>
      </c>
      <c r="V185" s="85">
        <f t="shared" si="63"/>
        <v>0</v>
      </c>
      <c r="W185" s="85">
        <f t="shared" si="63"/>
        <v>0</v>
      </c>
      <c r="X185" s="85">
        <f t="shared" si="63"/>
        <v>0</v>
      </c>
      <c r="Y185" s="85">
        <f t="shared" si="63"/>
        <v>0</v>
      </c>
      <c r="Z185" s="85">
        <f t="shared" si="63"/>
        <v>0</v>
      </c>
      <c r="AA185" s="85">
        <f t="shared" si="63"/>
        <v>0</v>
      </c>
      <c r="AB185" s="85">
        <f t="shared" si="63"/>
        <v>0</v>
      </c>
      <c r="AC185" s="85">
        <f t="shared" si="63"/>
        <v>0</v>
      </c>
      <c r="AD185" s="85">
        <f t="shared" si="63"/>
        <v>0</v>
      </c>
      <c r="AE185" s="85">
        <f t="shared" si="63"/>
        <v>0</v>
      </c>
    </row>
    <row r="186" spans="1:28" ht="15">
      <c r="A186" s="82"/>
      <c r="B186" s="82"/>
      <c r="C186" s="82">
        <v>4300</v>
      </c>
      <c r="D186" s="75" t="s">
        <v>140</v>
      </c>
      <c r="E186" s="85">
        <v>19479</v>
      </c>
      <c r="F186" s="51"/>
      <c r="G186" s="51">
        <f>E186+F186</f>
        <v>19479</v>
      </c>
      <c r="H186" s="123">
        <v>-300</v>
      </c>
      <c r="I186" s="123">
        <f>G186+H186</f>
        <v>19179</v>
      </c>
      <c r="J186" s="123"/>
      <c r="K186" s="123">
        <f>I186+J186</f>
        <v>19179</v>
      </c>
      <c r="L186" s="123">
        <v>-400</v>
      </c>
      <c r="M186" s="123">
        <f>K186+L186</f>
        <v>18779</v>
      </c>
      <c r="N186" s="123"/>
      <c r="O186" s="123">
        <f>M186+N186</f>
        <v>18779</v>
      </c>
      <c r="P186" s="123"/>
      <c r="Q186" s="123"/>
      <c r="R186" s="123"/>
      <c r="S186" s="123"/>
      <c r="T186" s="123"/>
      <c r="U186" s="123"/>
      <c r="V186" s="123"/>
      <c r="W186" s="123"/>
      <c r="X186" s="123"/>
      <c r="Y186" s="123"/>
      <c r="Z186" s="123"/>
      <c r="AA186" s="122"/>
      <c r="AB186" s="9"/>
    </row>
    <row r="187" spans="1:28" ht="15">
      <c r="A187" s="82"/>
      <c r="B187" s="82"/>
      <c r="C187" s="82">
        <v>4410</v>
      </c>
      <c r="D187" s="75" t="s">
        <v>155</v>
      </c>
      <c r="E187" s="85">
        <v>1000</v>
      </c>
      <c r="F187" s="51"/>
      <c r="G187" s="51">
        <f>E187+F187</f>
        <v>1000</v>
      </c>
      <c r="H187" s="123">
        <v>300</v>
      </c>
      <c r="I187" s="123">
        <f>G187+H187</f>
        <v>1300</v>
      </c>
      <c r="J187" s="123"/>
      <c r="K187" s="123">
        <f>I187+J187</f>
        <v>1300</v>
      </c>
      <c r="L187" s="123">
        <v>400</v>
      </c>
      <c r="M187" s="123">
        <f>K187+L187</f>
        <v>1700</v>
      </c>
      <c r="N187" s="123"/>
      <c r="O187" s="123">
        <f>M187+N187</f>
        <v>1700</v>
      </c>
      <c r="P187" s="123"/>
      <c r="Q187" s="123"/>
      <c r="R187" s="123"/>
      <c r="S187" s="123"/>
      <c r="T187" s="123"/>
      <c r="U187" s="123"/>
      <c r="V187" s="123"/>
      <c r="W187" s="123"/>
      <c r="X187" s="123"/>
      <c r="Y187" s="123"/>
      <c r="Z187" s="123"/>
      <c r="AA187" s="122"/>
      <c r="AB187" s="9"/>
    </row>
    <row r="188" spans="1:31" ht="15">
      <c r="A188" s="82"/>
      <c r="B188" s="82">
        <v>80195</v>
      </c>
      <c r="C188" s="82"/>
      <c r="D188" s="75" t="s">
        <v>16</v>
      </c>
      <c r="E188" s="85">
        <f>SUM(E189:E198)</f>
        <v>119500</v>
      </c>
      <c r="F188" s="85">
        <f aca="true" t="shared" si="64" ref="F188:AE188">SUM(F189:F198)</f>
        <v>0</v>
      </c>
      <c r="G188" s="85">
        <f t="shared" si="64"/>
        <v>119500</v>
      </c>
      <c r="H188" s="85">
        <f t="shared" si="64"/>
        <v>0</v>
      </c>
      <c r="I188" s="85">
        <f t="shared" si="64"/>
        <v>119500</v>
      </c>
      <c r="J188" s="85">
        <f t="shared" si="64"/>
        <v>0</v>
      </c>
      <c r="K188" s="85">
        <f t="shared" si="64"/>
        <v>119500</v>
      </c>
      <c r="L188" s="85">
        <f t="shared" si="64"/>
        <v>0</v>
      </c>
      <c r="M188" s="85">
        <f>SUM(M189:M198)</f>
        <v>119500</v>
      </c>
      <c r="N188" s="85">
        <f t="shared" si="64"/>
        <v>29344</v>
      </c>
      <c r="O188" s="85">
        <f>SUM(O189:O198)</f>
        <v>148844</v>
      </c>
      <c r="P188" s="85">
        <f t="shared" si="64"/>
        <v>0</v>
      </c>
      <c r="Q188" s="85">
        <f t="shared" si="64"/>
        <v>0</v>
      </c>
      <c r="R188" s="85">
        <f t="shared" si="64"/>
        <v>0</v>
      </c>
      <c r="S188" s="85">
        <f t="shared" si="64"/>
        <v>0</v>
      </c>
      <c r="T188" s="85">
        <f t="shared" si="64"/>
        <v>0</v>
      </c>
      <c r="U188" s="85">
        <f t="shared" si="64"/>
        <v>0</v>
      </c>
      <c r="V188" s="85">
        <f t="shared" si="64"/>
        <v>0</v>
      </c>
      <c r="W188" s="85">
        <f t="shared" si="64"/>
        <v>0</v>
      </c>
      <c r="X188" s="85">
        <f t="shared" si="64"/>
        <v>0</v>
      </c>
      <c r="Y188" s="85">
        <f t="shared" si="64"/>
        <v>0</v>
      </c>
      <c r="Z188" s="85">
        <f t="shared" si="64"/>
        <v>0</v>
      </c>
      <c r="AA188" s="85">
        <f t="shared" si="64"/>
        <v>0</v>
      </c>
      <c r="AB188" s="85">
        <f t="shared" si="64"/>
        <v>0</v>
      </c>
      <c r="AC188" s="85">
        <f t="shared" si="64"/>
        <v>0</v>
      </c>
      <c r="AD188" s="85">
        <f t="shared" si="64"/>
        <v>0</v>
      </c>
      <c r="AE188" s="85">
        <f t="shared" si="64"/>
        <v>0</v>
      </c>
    </row>
    <row r="189" spans="1:28" ht="16.5" customHeight="1">
      <c r="A189" s="82"/>
      <c r="B189" s="82"/>
      <c r="C189" s="82">
        <v>3020</v>
      </c>
      <c r="D189" s="75" t="s">
        <v>159</v>
      </c>
      <c r="E189" s="85">
        <v>210</v>
      </c>
      <c r="F189" s="51"/>
      <c r="G189" s="51">
        <f aca="true" t="shared" si="65" ref="G189:G198">E189+F189</f>
        <v>210</v>
      </c>
      <c r="H189" s="123"/>
      <c r="I189" s="123">
        <f>G189+H189</f>
        <v>210</v>
      </c>
      <c r="J189" s="123"/>
      <c r="K189" s="123">
        <f>I189+J189</f>
        <v>210</v>
      </c>
      <c r="L189" s="123"/>
      <c r="M189" s="123">
        <f>K189+L189</f>
        <v>210</v>
      </c>
      <c r="N189" s="123"/>
      <c r="O189" s="123">
        <f>M189+N189</f>
        <v>210</v>
      </c>
      <c r="P189" s="123"/>
      <c r="Q189" s="123"/>
      <c r="R189" s="123"/>
      <c r="S189" s="123"/>
      <c r="T189" s="123"/>
      <c r="U189" s="123"/>
      <c r="V189" s="123"/>
      <c r="W189" s="123"/>
      <c r="X189" s="123"/>
      <c r="Y189" s="123"/>
      <c r="Z189" s="123"/>
      <c r="AA189" s="122"/>
      <c r="AB189" s="9"/>
    </row>
    <row r="190" spans="1:28" ht="15">
      <c r="A190" s="82"/>
      <c r="B190" s="82"/>
      <c r="C190" s="82">
        <v>4010</v>
      </c>
      <c r="D190" s="75" t="s">
        <v>151</v>
      </c>
      <c r="E190" s="85">
        <v>64000</v>
      </c>
      <c r="F190" s="51"/>
      <c r="G190" s="51">
        <f t="shared" si="65"/>
        <v>64000</v>
      </c>
      <c r="H190" s="123"/>
      <c r="I190" s="123">
        <f aca="true" t="shared" si="66" ref="I190:I198">G190+H190</f>
        <v>64000</v>
      </c>
      <c r="J190" s="123"/>
      <c r="K190" s="123">
        <f aca="true" t="shared" si="67" ref="K190:O198">I190+J190</f>
        <v>64000</v>
      </c>
      <c r="L190" s="123"/>
      <c r="M190" s="123">
        <f t="shared" si="67"/>
        <v>64000</v>
      </c>
      <c r="N190" s="123"/>
      <c r="O190" s="123">
        <f t="shared" si="67"/>
        <v>64000</v>
      </c>
      <c r="P190" s="123"/>
      <c r="Q190" s="123"/>
      <c r="R190" s="123"/>
      <c r="S190" s="123"/>
      <c r="T190" s="123"/>
      <c r="U190" s="123"/>
      <c r="V190" s="123"/>
      <c r="W190" s="123"/>
      <c r="X190" s="123"/>
      <c r="Y190" s="123"/>
      <c r="Z190" s="123"/>
      <c r="AA190" s="122"/>
      <c r="AB190" s="9"/>
    </row>
    <row r="191" spans="1:28" ht="15">
      <c r="A191" s="82"/>
      <c r="B191" s="82"/>
      <c r="C191" s="82">
        <v>4040</v>
      </c>
      <c r="D191" s="75" t="s">
        <v>152</v>
      </c>
      <c r="E191" s="85">
        <v>5300</v>
      </c>
      <c r="F191" s="51"/>
      <c r="G191" s="51">
        <f t="shared" si="65"/>
        <v>5300</v>
      </c>
      <c r="H191" s="123"/>
      <c r="I191" s="123">
        <f t="shared" si="66"/>
        <v>5300</v>
      </c>
      <c r="J191" s="123"/>
      <c r="K191" s="123">
        <f t="shared" si="67"/>
        <v>5300</v>
      </c>
      <c r="L191" s="123"/>
      <c r="M191" s="123">
        <f t="shared" si="67"/>
        <v>5300</v>
      </c>
      <c r="N191" s="123"/>
      <c r="O191" s="123">
        <f t="shared" si="67"/>
        <v>5300</v>
      </c>
      <c r="P191" s="123"/>
      <c r="Q191" s="123"/>
      <c r="R191" s="123"/>
      <c r="S191" s="123"/>
      <c r="T191" s="123"/>
      <c r="U191" s="123"/>
      <c r="V191" s="123"/>
      <c r="W191" s="123"/>
      <c r="X191" s="123"/>
      <c r="Y191" s="123"/>
      <c r="Z191" s="123"/>
      <c r="AA191" s="122"/>
      <c r="AB191" s="9"/>
    </row>
    <row r="192" spans="1:28" ht="15">
      <c r="A192" s="82"/>
      <c r="B192" s="82"/>
      <c r="C192" s="82">
        <v>4110</v>
      </c>
      <c r="D192" s="75" t="s">
        <v>153</v>
      </c>
      <c r="E192" s="85">
        <v>11940</v>
      </c>
      <c r="F192" s="51"/>
      <c r="G192" s="51">
        <f t="shared" si="65"/>
        <v>11940</v>
      </c>
      <c r="H192" s="123"/>
      <c r="I192" s="123">
        <f t="shared" si="66"/>
        <v>11940</v>
      </c>
      <c r="J192" s="123"/>
      <c r="K192" s="123">
        <f t="shared" si="67"/>
        <v>11940</v>
      </c>
      <c r="L192" s="123"/>
      <c r="M192" s="123">
        <f t="shared" si="67"/>
        <v>11940</v>
      </c>
      <c r="N192" s="123"/>
      <c r="O192" s="123">
        <f t="shared" si="67"/>
        <v>11940</v>
      </c>
      <c r="P192" s="123"/>
      <c r="Q192" s="123"/>
      <c r="R192" s="123"/>
      <c r="S192" s="123"/>
      <c r="T192" s="123"/>
      <c r="U192" s="123"/>
      <c r="V192" s="123"/>
      <c r="W192" s="123"/>
      <c r="X192" s="123"/>
      <c r="Y192" s="123"/>
      <c r="Z192" s="123"/>
      <c r="AA192" s="122"/>
      <c r="AB192" s="9"/>
    </row>
    <row r="193" spans="1:28" ht="15">
      <c r="A193" s="82"/>
      <c r="B193" s="82"/>
      <c r="C193" s="82">
        <v>4120</v>
      </c>
      <c r="D193" s="75" t="s">
        <v>154</v>
      </c>
      <c r="E193" s="85">
        <v>1700</v>
      </c>
      <c r="F193" s="51"/>
      <c r="G193" s="51">
        <f t="shared" si="65"/>
        <v>1700</v>
      </c>
      <c r="H193" s="123"/>
      <c r="I193" s="123">
        <f t="shared" si="66"/>
        <v>1700</v>
      </c>
      <c r="J193" s="123"/>
      <c r="K193" s="123">
        <f t="shared" si="67"/>
        <v>1700</v>
      </c>
      <c r="L193" s="123"/>
      <c r="M193" s="123">
        <f t="shared" si="67"/>
        <v>1700</v>
      </c>
      <c r="N193" s="123"/>
      <c r="O193" s="123">
        <f t="shared" si="67"/>
        <v>1700</v>
      </c>
      <c r="P193" s="123"/>
      <c r="Q193" s="123"/>
      <c r="R193" s="123"/>
      <c r="S193" s="123"/>
      <c r="T193" s="123"/>
      <c r="U193" s="123"/>
      <c r="V193" s="123"/>
      <c r="W193" s="123"/>
      <c r="X193" s="123"/>
      <c r="Y193" s="123"/>
      <c r="Z193" s="123"/>
      <c r="AA193" s="122"/>
      <c r="AB193" s="9"/>
    </row>
    <row r="194" spans="1:28" ht="15">
      <c r="A194" s="82"/>
      <c r="B194" s="82"/>
      <c r="C194" s="82">
        <v>4170</v>
      </c>
      <c r="D194" s="75" t="s">
        <v>160</v>
      </c>
      <c r="E194" s="85">
        <v>800</v>
      </c>
      <c r="F194" s="51"/>
      <c r="G194" s="51">
        <f t="shared" si="65"/>
        <v>800</v>
      </c>
      <c r="H194" s="123"/>
      <c r="I194" s="123">
        <f t="shared" si="66"/>
        <v>800</v>
      </c>
      <c r="J194" s="123"/>
      <c r="K194" s="123">
        <f t="shared" si="67"/>
        <v>800</v>
      </c>
      <c r="L194" s="123"/>
      <c r="M194" s="123">
        <f t="shared" si="67"/>
        <v>800</v>
      </c>
      <c r="N194" s="123"/>
      <c r="O194" s="123">
        <f t="shared" si="67"/>
        <v>800</v>
      </c>
      <c r="P194" s="123"/>
      <c r="Q194" s="123"/>
      <c r="R194" s="123"/>
      <c r="S194" s="123"/>
      <c r="T194" s="123"/>
      <c r="U194" s="123"/>
      <c r="V194" s="123"/>
      <c r="W194" s="123"/>
      <c r="X194" s="123"/>
      <c r="Y194" s="123"/>
      <c r="Z194" s="123"/>
      <c r="AA194" s="122"/>
      <c r="AB194" s="9"/>
    </row>
    <row r="195" spans="1:28" ht="15">
      <c r="A195" s="82"/>
      <c r="B195" s="82"/>
      <c r="C195" s="82">
        <v>4210</v>
      </c>
      <c r="D195" s="75" t="s">
        <v>138</v>
      </c>
      <c r="E195" s="85">
        <v>4700</v>
      </c>
      <c r="F195" s="51"/>
      <c r="G195" s="51">
        <f t="shared" si="65"/>
        <v>4700</v>
      </c>
      <c r="H195" s="123"/>
      <c r="I195" s="123">
        <f t="shared" si="66"/>
        <v>4700</v>
      </c>
      <c r="J195" s="123">
        <v>3000</v>
      </c>
      <c r="K195" s="123">
        <f t="shared" si="67"/>
        <v>7700</v>
      </c>
      <c r="L195" s="123"/>
      <c r="M195" s="123">
        <f t="shared" si="67"/>
        <v>7700</v>
      </c>
      <c r="N195" s="123"/>
      <c r="O195" s="123">
        <f t="shared" si="67"/>
        <v>7700</v>
      </c>
      <c r="P195" s="123"/>
      <c r="Q195" s="123"/>
      <c r="R195" s="123"/>
      <c r="S195" s="123"/>
      <c r="T195" s="123"/>
      <c r="U195" s="123"/>
      <c r="V195" s="123"/>
      <c r="W195" s="123"/>
      <c r="X195" s="123"/>
      <c r="Y195" s="123"/>
      <c r="Z195" s="123"/>
      <c r="AA195" s="122"/>
      <c r="AB195" s="9"/>
    </row>
    <row r="196" spans="1:28" ht="15">
      <c r="A196" s="82"/>
      <c r="B196" s="82"/>
      <c r="C196" s="82">
        <v>4300</v>
      </c>
      <c r="D196" s="75" t="s">
        <v>140</v>
      </c>
      <c r="E196" s="85">
        <v>1800</v>
      </c>
      <c r="F196" s="51"/>
      <c r="G196" s="51">
        <f t="shared" si="65"/>
        <v>1800</v>
      </c>
      <c r="H196" s="123"/>
      <c r="I196" s="123">
        <f t="shared" si="66"/>
        <v>1800</v>
      </c>
      <c r="J196" s="123"/>
      <c r="K196" s="123">
        <f t="shared" si="67"/>
        <v>1800</v>
      </c>
      <c r="L196" s="123"/>
      <c r="M196" s="123">
        <f t="shared" si="67"/>
        <v>1800</v>
      </c>
      <c r="N196" s="123">
        <v>29344</v>
      </c>
      <c r="O196" s="123">
        <f t="shared" si="67"/>
        <v>31144</v>
      </c>
      <c r="P196" s="123"/>
      <c r="Q196" s="123"/>
      <c r="R196" s="123"/>
      <c r="S196" s="123"/>
      <c r="T196" s="123"/>
      <c r="U196" s="123"/>
      <c r="V196" s="123"/>
      <c r="W196" s="123"/>
      <c r="X196" s="123"/>
      <c r="Y196" s="123"/>
      <c r="Z196" s="123"/>
      <c r="AA196" s="122"/>
      <c r="AB196" s="9"/>
    </row>
    <row r="197" spans="1:28" ht="15">
      <c r="A197" s="82"/>
      <c r="B197" s="82"/>
      <c r="C197" s="82">
        <v>4410</v>
      </c>
      <c r="D197" s="75" t="s">
        <v>155</v>
      </c>
      <c r="E197" s="85">
        <v>700</v>
      </c>
      <c r="F197" s="51"/>
      <c r="G197" s="51">
        <f t="shared" si="65"/>
        <v>700</v>
      </c>
      <c r="H197" s="123"/>
      <c r="I197" s="123">
        <f t="shared" si="66"/>
        <v>700</v>
      </c>
      <c r="J197" s="123"/>
      <c r="K197" s="123">
        <f t="shared" si="67"/>
        <v>700</v>
      </c>
      <c r="L197" s="123"/>
      <c r="M197" s="123">
        <f t="shared" si="67"/>
        <v>700</v>
      </c>
      <c r="N197" s="123"/>
      <c r="O197" s="123">
        <f t="shared" si="67"/>
        <v>700</v>
      </c>
      <c r="P197" s="123"/>
      <c r="Q197" s="123"/>
      <c r="R197" s="123"/>
      <c r="S197" s="123"/>
      <c r="T197" s="123"/>
      <c r="U197" s="123"/>
      <c r="V197" s="123"/>
      <c r="W197" s="123"/>
      <c r="X197" s="123"/>
      <c r="Y197" s="123"/>
      <c r="Z197" s="123"/>
      <c r="AA197" s="122"/>
      <c r="AB197" s="9"/>
    </row>
    <row r="198" spans="1:28" ht="17.25" customHeight="1">
      <c r="A198" s="82"/>
      <c r="B198" s="82"/>
      <c r="C198" s="82">
        <v>4440</v>
      </c>
      <c r="D198" s="75" t="s">
        <v>156</v>
      </c>
      <c r="E198" s="85">
        <v>28350</v>
      </c>
      <c r="F198" s="51"/>
      <c r="G198" s="51">
        <f t="shared" si="65"/>
        <v>28350</v>
      </c>
      <c r="H198" s="123"/>
      <c r="I198" s="123">
        <f t="shared" si="66"/>
        <v>28350</v>
      </c>
      <c r="J198" s="123">
        <v>-3000</v>
      </c>
      <c r="K198" s="123">
        <f t="shared" si="67"/>
        <v>25350</v>
      </c>
      <c r="L198" s="123"/>
      <c r="M198" s="123">
        <f t="shared" si="67"/>
        <v>25350</v>
      </c>
      <c r="N198" s="123"/>
      <c r="O198" s="123">
        <f t="shared" si="67"/>
        <v>25350</v>
      </c>
      <c r="P198" s="123"/>
      <c r="Q198" s="123"/>
      <c r="R198" s="123"/>
      <c r="S198" s="123"/>
      <c r="T198" s="123"/>
      <c r="U198" s="123"/>
      <c r="V198" s="123"/>
      <c r="W198" s="123"/>
      <c r="X198" s="123"/>
      <c r="Y198" s="123"/>
      <c r="Z198" s="123"/>
      <c r="AA198" s="122"/>
      <c r="AB198" s="9"/>
    </row>
    <row r="199" spans="1:31" ht="14.25">
      <c r="A199" s="80">
        <v>851</v>
      </c>
      <c r="B199" s="80"/>
      <c r="C199" s="80"/>
      <c r="D199" s="76" t="s">
        <v>189</v>
      </c>
      <c r="E199" s="89">
        <f>E200+E210</f>
        <v>304200</v>
      </c>
      <c r="F199" s="89">
        <f aca="true" t="shared" si="68" ref="F199:AE199">F200+F210</f>
        <v>200000</v>
      </c>
      <c r="G199" s="89">
        <f t="shared" si="68"/>
        <v>504200</v>
      </c>
      <c r="H199" s="89">
        <f t="shared" si="68"/>
        <v>0</v>
      </c>
      <c r="I199" s="89">
        <f t="shared" si="68"/>
        <v>504200</v>
      </c>
      <c r="J199" s="89">
        <f t="shared" si="68"/>
        <v>0</v>
      </c>
      <c r="K199" s="89">
        <f t="shared" si="68"/>
        <v>504200</v>
      </c>
      <c r="L199" s="89">
        <f t="shared" si="68"/>
        <v>0</v>
      </c>
      <c r="M199" s="89">
        <f>M200+M210</f>
        <v>504200</v>
      </c>
      <c r="N199" s="89">
        <f t="shared" si="68"/>
        <v>60000</v>
      </c>
      <c r="O199" s="89">
        <f>O200+O210</f>
        <v>564200</v>
      </c>
      <c r="P199" s="89">
        <f t="shared" si="68"/>
        <v>0</v>
      </c>
      <c r="Q199" s="89">
        <f t="shared" si="68"/>
        <v>0</v>
      </c>
      <c r="R199" s="89">
        <f t="shared" si="68"/>
        <v>0</v>
      </c>
      <c r="S199" s="89">
        <f t="shared" si="68"/>
        <v>0</v>
      </c>
      <c r="T199" s="89">
        <f t="shared" si="68"/>
        <v>0</v>
      </c>
      <c r="U199" s="89">
        <f t="shared" si="68"/>
        <v>0</v>
      </c>
      <c r="V199" s="89">
        <f t="shared" si="68"/>
        <v>0</v>
      </c>
      <c r="W199" s="89">
        <f t="shared" si="68"/>
        <v>0</v>
      </c>
      <c r="X199" s="89">
        <f t="shared" si="68"/>
        <v>0</v>
      </c>
      <c r="Y199" s="89">
        <f t="shared" si="68"/>
        <v>0</v>
      </c>
      <c r="Z199" s="89">
        <f t="shared" si="68"/>
        <v>0</v>
      </c>
      <c r="AA199" s="89">
        <f t="shared" si="68"/>
        <v>0</v>
      </c>
      <c r="AB199" s="89">
        <f t="shared" si="68"/>
        <v>0</v>
      </c>
      <c r="AC199" s="89">
        <f t="shared" si="68"/>
        <v>0</v>
      </c>
      <c r="AD199" s="89">
        <f t="shared" si="68"/>
        <v>0</v>
      </c>
      <c r="AE199" s="89">
        <f t="shared" si="68"/>
        <v>0</v>
      </c>
    </row>
    <row r="200" spans="1:31" ht="15">
      <c r="A200" s="82"/>
      <c r="B200" s="82">
        <v>85154</v>
      </c>
      <c r="C200" s="82"/>
      <c r="D200" s="75" t="s">
        <v>190</v>
      </c>
      <c r="E200" s="85">
        <f>SUM(E204:E208)</f>
        <v>84200</v>
      </c>
      <c r="F200" s="85">
        <f aca="true" t="shared" si="69" ref="F200:AE200">SUM(F204:F208)</f>
        <v>0</v>
      </c>
      <c r="G200" s="85">
        <f t="shared" si="69"/>
        <v>84200</v>
      </c>
      <c r="H200" s="85">
        <f t="shared" si="69"/>
        <v>0</v>
      </c>
      <c r="I200" s="85">
        <f t="shared" si="69"/>
        <v>84200</v>
      </c>
      <c r="J200" s="85">
        <f t="shared" si="69"/>
        <v>0</v>
      </c>
      <c r="K200" s="85">
        <f t="shared" si="69"/>
        <v>84200</v>
      </c>
      <c r="L200" s="85">
        <f t="shared" si="69"/>
        <v>0</v>
      </c>
      <c r="M200" s="85">
        <f>SUM(M204:M208)</f>
        <v>84200</v>
      </c>
      <c r="N200" s="85">
        <f>SUM(N201:N209)</f>
        <v>0</v>
      </c>
      <c r="O200" s="85">
        <f>SUM(O201:O209)</f>
        <v>84200</v>
      </c>
      <c r="P200" s="85">
        <f t="shared" si="69"/>
        <v>0</v>
      </c>
      <c r="Q200" s="85">
        <f t="shared" si="69"/>
        <v>0</v>
      </c>
      <c r="R200" s="85">
        <f t="shared" si="69"/>
        <v>0</v>
      </c>
      <c r="S200" s="85">
        <f t="shared" si="69"/>
        <v>0</v>
      </c>
      <c r="T200" s="85">
        <f t="shared" si="69"/>
        <v>0</v>
      </c>
      <c r="U200" s="85">
        <f t="shared" si="69"/>
        <v>0</v>
      </c>
      <c r="V200" s="85">
        <f t="shared" si="69"/>
        <v>0</v>
      </c>
      <c r="W200" s="85">
        <f t="shared" si="69"/>
        <v>0</v>
      </c>
      <c r="X200" s="85">
        <f t="shared" si="69"/>
        <v>0</v>
      </c>
      <c r="Y200" s="85">
        <f t="shared" si="69"/>
        <v>0</v>
      </c>
      <c r="Z200" s="85">
        <f t="shared" si="69"/>
        <v>0</v>
      </c>
      <c r="AA200" s="85">
        <f t="shared" si="69"/>
        <v>0</v>
      </c>
      <c r="AB200" s="85">
        <f t="shared" si="69"/>
        <v>0</v>
      </c>
      <c r="AC200" s="85">
        <f t="shared" si="69"/>
        <v>0</v>
      </c>
      <c r="AD200" s="85">
        <f t="shared" si="69"/>
        <v>0</v>
      </c>
      <c r="AE200" s="85">
        <f t="shared" si="69"/>
        <v>0</v>
      </c>
    </row>
    <row r="201" spans="1:31" ht="15">
      <c r="A201" s="82"/>
      <c r="B201" s="82"/>
      <c r="C201" s="82">
        <v>4010</v>
      </c>
      <c r="D201" s="75" t="s">
        <v>151</v>
      </c>
      <c r="E201" s="85"/>
      <c r="F201" s="85"/>
      <c r="G201" s="85"/>
      <c r="H201" s="125"/>
      <c r="I201" s="125"/>
      <c r="J201" s="125"/>
      <c r="K201" s="125"/>
      <c r="L201" s="125"/>
      <c r="M201" s="125"/>
      <c r="N201" s="125">
        <v>4181</v>
      </c>
      <c r="O201" s="125">
        <f>N201+M201</f>
        <v>4181</v>
      </c>
      <c r="P201" s="125"/>
      <c r="Q201" s="125"/>
      <c r="R201" s="125"/>
      <c r="S201" s="125"/>
      <c r="T201" s="125"/>
      <c r="U201" s="125"/>
      <c r="V201" s="125"/>
      <c r="W201" s="125"/>
      <c r="X201" s="125"/>
      <c r="Y201" s="125"/>
      <c r="Z201" s="125"/>
      <c r="AA201" s="125"/>
      <c r="AB201" s="125"/>
      <c r="AC201" s="125"/>
      <c r="AD201" s="125"/>
      <c r="AE201" s="125"/>
    </row>
    <row r="202" spans="1:31" ht="15">
      <c r="A202" s="82"/>
      <c r="B202" s="82"/>
      <c r="C202" s="82">
        <v>4110</v>
      </c>
      <c r="D202" s="75" t="s">
        <v>153</v>
      </c>
      <c r="E202" s="85"/>
      <c r="F202" s="85"/>
      <c r="G202" s="85"/>
      <c r="H202" s="125"/>
      <c r="I202" s="125"/>
      <c r="J202" s="125"/>
      <c r="K202" s="125"/>
      <c r="L202" s="125"/>
      <c r="M202" s="125"/>
      <c r="N202" s="125">
        <v>761</v>
      </c>
      <c r="O202" s="125">
        <f>N202+M202</f>
        <v>761</v>
      </c>
      <c r="P202" s="125"/>
      <c r="Q202" s="125"/>
      <c r="R202" s="125"/>
      <c r="S202" s="125"/>
      <c r="T202" s="125"/>
      <c r="U202" s="125"/>
      <c r="V202" s="125"/>
      <c r="W202" s="125"/>
      <c r="X202" s="125"/>
      <c r="Y202" s="125"/>
      <c r="Z202" s="125"/>
      <c r="AA202" s="125"/>
      <c r="AB202" s="125"/>
      <c r="AC202" s="125"/>
      <c r="AD202" s="125"/>
      <c r="AE202" s="125"/>
    </row>
    <row r="203" spans="1:31" ht="15">
      <c r="A203" s="82"/>
      <c r="B203" s="82"/>
      <c r="C203" s="82">
        <v>4120</v>
      </c>
      <c r="D203" s="75" t="s">
        <v>154</v>
      </c>
      <c r="E203" s="85"/>
      <c r="F203" s="85"/>
      <c r="G203" s="85"/>
      <c r="H203" s="125"/>
      <c r="I203" s="125"/>
      <c r="J203" s="125"/>
      <c r="K203" s="125"/>
      <c r="L203" s="125"/>
      <c r="M203" s="125"/>
      <c r="N203" s="125">
        <v>103</v>
      </c>
      <c r="O203" s="125">
        <f aca="true" t="shared" si="70" ref="O203:O209">N203+M203</f>
        <v>103</v>
      </c>
      <c r="P203" s="125"/>
      <c r="Q203" s="125"/>
      <c r="R203" s="125"/>
      <c r="S203" s="125"/>
      <c r="T203" s="125"/>
      <c r="U203" s="125"/>
      <c r="V203" s="125"/>
      <c r="W203" s="125"/>
      <c r="X203" s="125"/>
      <c r="Y203" s="125"/>
      <c r="Z203" s="125"/>
      <c r="AA203" s="125"/>
      <c r="AB203" s="125"/>
      <c r="AC203" s="125"/>
      <c r="AD203" s="125"/>
      <c r="AE203" s="125"/>
    </row>
    <row r="204" spans="1:28" ht="15">
      <c r="A204" s="82"/>
      <c r="B204" s="82"/>
      <c r="C204" s="82">
        <v>4170</v>
      </c>
      <c r="D204" s="75" t="s">
        <v>160</v>
      </c>
      <c r="E204" s="85">
        <v>15400</v>
      </c>
      <c r="F204" s="51"/>
      <c r="G204" s="51">
        <f>E204+F204</f>
        <v>15400</v>
      </c>
      <c r="H204" s="123"/>
      <c r="I204" s="123">
        <f>G204+H204</f>
        <v>15400</v>
      </c>
      <c r="J204" s="123"/>
      <c r="K204" s="123">
        <f>I204+J204</f>
        <v>15400</v>
      </c>
      <c r="L204" s="123"/>
      <c r="M204" s="123">
        <f>K204+L204</f>
        <v>15400</v>
      </c>
      <c r="N204" s="123"/>
      <c r="O204" s="125">
        <f t="shared" si="70"/>
        <v>15400</v>
      </c>
      <c r="P204" s="123"/>
      <c r="Q204" s="123"/>
      <c r="R204" s="123"/>
      <c r="S204" s="123"/>
      <c r="T204" s="123"/>
      <c r="U204" s="123"/>
      <c r="V204" s="123"/>
      <c r="W204" s="123"/>
      <c r="X204" s="123"/>
      <c r="Y204" s="123"/>
      <c r="Z204" s="123"/>
      <c r="AA204" s="122"/>
      <c r="AB204" s="9"/>
    </row>
    <row r="205" spans="1:28" ht="57.75" customHeight="1">
      <c r="A205" s="82"/>
      <c r="B205" s="82"/>
      <c r="C205" s="82">
        <v>2830</v>
      </c>
      <c r="D205" s="75" t="s">
        <v>191</v>
      </c>
      <c r="E205" s="58">
        <v>2000</v>
      </c>
      <c r="F205" s="58"/>
      <c r="G205" s="58">
        <f>E205+F205</f>
        <v>2000</v>
      </c>
      <c r="H205" s="123"/>
      <c r="I205" s="123">
        <f>G205+H205</f>
        <v>2000</v>
      </c>
      <c r="J205" s="123"/>
      <c r="K205" s="123">
        <f>I205+J205</f>
        <v>2000</v>
      </c>
      <c r="L205" s="123"/>
      <c r="M205" s="123">
        <f>K205+L205</f>
        <v>2000</v>
      </c>
      <c r="N205" s="123"/>
      <c r="O205" s="125">
        <f t="shared" si="70"/>
        <v>2000</v>
      </c>
      <c r="P205" s="123"/>
      <c r="Q205" s="123"/>
      <c r="R205" s="123"/>
      <c r="S205" s="123"/>
      <c r="T205" s="123"/>
      <c r="U205" s="123"/>
      <c r="V205" s="123"/>
      <c r="W205" s="123"/>
      <c r="X205" s="123"/>
      <c r="Y205" s="123"/>
      <c r="Z205" s="123"/>
      <c r="AA205" s="122"/>
      <c r="AB205" s="9"/>
    </row>
    <row r="206" spans="1:28" ht="15">
      <c r="A206" s="82"/>
      <c r="B206" s="82"/>
      <c r="C206" s="82">
        <v>4210</v>
      </c>
      <c r="D206" s="75" t="s">
        <v>138</v>
      </c>
      <c r="E206" s="85">
        <v>20000</v>
      </c>
      <c r="F206" s="51"/>
      <c r="G206" s="51">
        <f>E206+F206</f>
        <v>20000</v>
      </c>
      <c r="H206" s="123"/>
      <c r="I206" s="123">
        <f>G206+H206</f>
        <v>20000</v>
      </c>
      <c r="J206" s="123"/>
      <c r="K206" s="123">
        <f>I206+J206</f>
        <v>20000</v>
      </c>
      <c r="L206" s="123"/>
      <c r="M206" s="123">
        <f>K206+L206</f>
        <v>20000</v>
      </c>
      <c r="N206" s="123"/>
      <c r="O206" s="125">
        <f t="shared" si="70"/>
        <v>20000</v>
      </c>
      <c r="P206" s="123"/>
      <c r="Q206" s="123"/>
      <c r="R206" s="123"/>
      <c r="S206" s="123"/>
      <c r="T206" s="123"/>
      <c r="U206" s="123"/>
      <c r="V206" s="123"/>
      <c r="W206" s="123"/>
      <c r="X206" s="123"/>
      <c r="Y206" s="123"/>
      <c r="Z206" s="123"/>
      <c r="AA206" s="122"/>
      <c r="AB206" s="9"/>
    </row>
    <row r="207" spans="1:28" ht="15">
      <c r="A207" s="82"/>
      <c r="B207" s="82"/>
      <c r="C207" s="82">
        <v>4300</v>
      </c>
      <c r="D207" s="75" t="s">
        <v>140</v>
      </c>
      <c r="E207" s="85">
        <v>45800</v>
      </c>
      <c r="F207" s="51"/>
      <c r="G207" s="51">
        <f>E207+F207</f>
        <v>45800</v>
      </c>
      <c r="H207" s="123"/>
      <c r="I207" s="123">
        <f>G207+H207</f>
        <v>45800</v>
      </c>
      <c r="J207" s="123"/>
      <c r="K207" s="123">
        <f>I207+J207</f>
        <v>45800</v>
      </c>
      <c r="L207" s="123"/>
      <c r="M207" s="123">
        <f>K207+L207</f>
        <v>45800</v>
      </c>
      <c r="N207" s="123">
        <v>-5173</v>
      </c>
      <c r="O207" s="125">
        <f t="shared" si="70"/>
        <v>40627</v>
      </c>
      <c r="P207" s="123"/>
      <c r="Q207" s="123"/>
      <c r="R207" s="123"/>
      <c r="S207" s="123"/>
      <c r="T207" s="123"/>
      <c r="U207" s="123"/>
      <c r="V207" s="123"/>
      <c r="W207" s="123"/>
      <c r="X207" s="123"/>
      <c r="Y207" s="123"/>
      <c r="Z207" s="123"/>
      <c r="AA207" s="122"/>
      <c r="AB207" s="9"/>
    </row>
    <row r="208" spans="1:28" ht="15">
      <c r="A208" s="82"/>
      <c r="B208" s="82"/>
      <c r="C208" s="82">
        <v>4410</v>
      </c>
      <c r="D208" s="75" t="s">
        <v>155</v>
      </c>
      <c r="E208" s="85">
        <v>1000</v>
      </c>
      <c r="F208" s="51"/>
      <c r="G208" s="51">
        <f>E208+F208</f>
        <v>1000</v>
      </c>
      <c r="H208" s="123"/>
      <c r="I208" s="123">
        <f>G208+H208</f>
        <v>1000</v>
      </c>
      <c r="J208" s="123"/>
      <c r="K208" s="123">
        <f>I208+J208</f>
        <v>1000</v>
      </c>
      <c r="L208" s="123"/>
      <c r="M208" s="123">
        <f>K208+L208</f>
        <v>1000</v>
      </c>
      <c r="N208" s="123"/>
      <c r="O208" s="125">
        <f t="shared" si="70"/>
        <v>1000</v>
      </c>
      <c r="P208" s="123"/>
      <c r="Q208" s="123"/>
      <c r="R208" s="123"/>
      <c r="S208" s="123"/>
      <c r="T208" s="123"/>
      <c r="U208" s="123"/>
      <c r="V208" s="123"/>
      <c r="W208" s="123"/>
      <c r="X208" s="123"/>
      <c r="Y208" s="123"/>
      <c r="Z208" s="123"/>
      <c r="AA208" s="122"/>
      <c r="AB208" s="9"/>
    </row>
    <row r="209" spans="1:28" ht="17.25" customHeight="1">
      <c r="A209" s="82"/>
      <c r="B209" s="82"/>
      <c r="C209" s="82">
        <v>4440</v>
      </c>
      <c r="D209" s="75" t="s">
        <v>156</v>
      </c>
      <c r="E209" s="85"/>
      <c r="F209" s="51"/>
      <c r="G209" s="51"/>
      <c r="H209" s="123"/>
      <c r="I209" s="123"/>
      <c r="J209" s="123"/>
      <c r="K209" s="123"/>
      <c r="L209" s="123"/>
      <c r="M209" s="123"/>
      <c r="N209" s="123">
        <v>128</v>
      </c>
      <c r="O209" s="125">
        <f t="shared" si="70"/>
        <v>128</v>
      </c>
      <c r="P209" s="123"/>
      <c r="Q209" s="123"/>
      <c r="R209" s="123"/>
      <c r="S209" s="123"/>
      <c r="T209" s="123"/>
      <c r="U209" s="123"/>
      <c r="V209" s="123"/>
      <c r="W209" s="123"/>
      <c r="X209" s="123"/>
      <c r="Y209" s="123"/>
      <c r="Z209" s="123"/>
      <c r="AA209" s="122"/>
      <c r="AB209" s="9"/>
    </row>
    <row r="210" spans="1:34" ht="15">
      <c r="A210" s="82"/>
      <c r="B210" s="82">
        <v>85195</v>
      </c>
      <c r="C210" s="82"/>
      <c r="D210" s="75" t="s">
        <v>16</v>
      </c>
      <c r="E210" s="85">
        <f>SUM(E211:E213)</f>
        <v>220000</v>
      </c>
      <c r="F210" s="85">
        <f aca="true" t="shared" si="71" ref="F210:AH210">SUM(F211:F213)</f>
        <v>200000</v>
      </c>
      <c r="G210" s="85">
        <f t="shared" si="71"/>
        <v>420000</v>
      </c>
      <c r="H210" s="85">
        <f t="shared" si="71"/>
        <v>0</v>
      </c>
      <c r="I210" s="85">
        <f t="shared" si="71"/>
        <v>420000</v>
      </c>
      <c r="J210" s="85">
        <f t="shared" si="71"/>
        <v>0</v>
      </c>
      <c r="K210" s="85">
        <f t="shared" si="71"/>
        <v>420000</v>
      </c>
      <c r="L210" s="85">
        <f t="shared" si="71"/>
        <v>0</v>
      </c>
      <c r="M210" s="85">
        <f>SUM(M211:M213)</f>
        <v>420000</v>
      </c>
      <c r="N210" s="85">
        <f t="shared" si="71"/>
        <v>60000</v>
      </c>
      <c r="O210" s="85">
        <f>SUM(O211:O213)</f>
        <v>480000</v>
      </c>
      <c r="P210" s="85">
        <f t="shared" si="71"/>
        <v>0</v>
      </c>
      <c r="Q210" s="85">
        <f t="shared" si="71"/>
        <v>0</v>
      </c>
      <c r="R210" s="85">
        <f t="shared" si="71"/>
        <v>0</v>
      </c>
      <c r="S210" s="85">
        <f t="shared" si="71"/>
        <v>0</v>
      </c>
      <c r="T210" s="85">
        <f t="shared" si="71"/>
        <v>0</v>
      </c>
      <c r="U210" s="85">
        <f t="shared" si="71"/>
        <v>0</v>
      </c>
      <c r="V210" s="85">
        <f t="shared" si="71"/>
        <v>0</v>
      </c>
      <c r="W210" s="85">
        <f t="shared" si="71"/>
        <v>0</v>
      </c>
      <c r="X210" s="85">
        <f t="shared" si="71"/>
        <v>0</v>
      </c>
      <c r="Y210" s="85">
        <f t="shared" si="71"/>
        <v>0</v>
      </c>
      <c r="Z210" s="85">
        <f t="shared" si="71"/>
        <v>0</v>
      </c>
      <c r="AA210" s="85">
        <f t="shared" si="71"/>
        <v>0</v>
      </c>
      <c r="AB210" s="85">
        <f t="shared" si="71"/>
        <v>0</v>
      </c>
      <c r="AC210" s="85">
        <f t="shared" si="71"/>
        <v>0</v>
      </c>
      <c r="AD210" s="85">
        <f t="shared" si="71"/>
        <v>0</v>
      </c>
      <c r="AE210" s="85">
        <f t="shared" si="71"/>
        <v>0</v>
      </c>
      <c r="AF210" s="85">
        <f t="shared" si="71"/>
        <v>0</v>
      </c>
      <c r="AG210" s="85">
        <f t="shared" si="71"/>
        <v>0</v>
      </c>
      <c r="AH210" s="85">
        <f t="shared" si="71"/>
        <v>0</v>
      </c>
    </row>
    <row r="211" spans="1:28" ht="15">
      <c r="A211" s="82"/>
      <c r="B211" s="82"/>
      <c r="C211" s="82">
        <v>4210</v>
      </c>
      <c r="D211" s="75" t="s">
        <v>138</v>
      </c>
      <c r="E211" s="85">
        <v>12000</v>
      </c>
      <c r="F211" s="51"/>
      <c r="G211" s="51">
        <f>E211+F211</f>
        <v>12000</v>
      </c>
      <c r="H211" s="123"/>
      <c r="I211" s="123">
        <f>G211+H211</f>
        <v>12000</v>
      </c>
      <c r="J211" s="123"/>
      <c r="K211" s="123">
        <f>I211+J211</f>
        <v>12000</v>
      </c>
      <c r="L211" s="123"/>
      <c r="M211" s="123">
        <f>K211+L211</f>
        <v>12000</v>
      </c>
      <c r="N211" s="123"/>
      <c r="O211" s="123">
        <f>M211+N211</f>
        <v>12000</v>
      </c>
      <c r="P211" s="123"/>
      <c r="Q211" s="123"/>
      <c r="R211" s="123"/>
      <c r="S211" s="123"/>
      <c r="T211" s="123"/>
      <c r="U211" s="123"/>
      <c r="V211" s="123"/>
      <c r="W211" s="123"/>
      <c r="X211" s="123"/>
      <c r="Y211" s="123"/>
      <c r="Z211" s="123"/>
      <c r="AA211" s="122"/>
      <c r="AB211" s="9"/>
    </row>
    <row r="212" spans="1:28" ht="15">
      <c r="A212" s="82"/>
      <c r="B212" s="82"/>
      <c r="C212" s="82">
        <v>4270</v>
      </c>
      <c r="D212" s="75" t="s">
        <v>192</v>
      </c>
      <c r="E212" s="85">
        <v>8000</v>
      </c>
      <c r="F212" s="51"/>
      <c r="G212" s="51">
        <f>E212+F212</f>
        <v>8000</v>
      </c>
      <c r="H212" s="123"/>
      <c r="I212" s="123">
        <f>G212+H212</f>
        <v>8000</v>
      </c>
      <c r="J212" s="123"/>
      <c r="K212" s="123">
        <f>I212+J212</f>
        <v>8000</v>
      </c>
      <c r="L212" s="123"/>
      <c r="M212" s="123">
        <f>K212+L212</f>
        <v>8000</v>
      </c>
      <c r="N212" s="123"/>
      <c r="O212" s="123">
        <f>M212+N212</f>
        <v>8000</v>
      </c>
      <c r="P212" s="123"/>
      <c r="Q212" s="123"/>
      <c r="R212" s="123"/>
      <c r="S212" s="123"/>
      <c r="T212" s="123"/>
      <c r="U212" s="123"/>
      <c r="V212" s="123"/>
      <c r="W212" s="123"/>
      <c r="X212" s="123"/>
      <c r="Y212" s="123"/>
      <c r="Z212" s="123"/>
      <c r="AA212" s="122"/>
      <c r="AB212" s="9"/>
    </row>
    <row r="213" spans="1:28" ht="15">
      <c r="A213" s="82"/>
      <c r="B213" s="82"/>
      <c r="C213" s="82">
        <v>6050</v>
      </c>
      <c r="D213" s="75" t="s">
        <v>141</v>
      </c>
      <c r="E213" s="85">
        <v>200000</v>
      </c>
      <c r="F213" s="51">
        <v>200000</v>
      </c>
      <c r="G213" s="51">
        <f>E213+F213</f>
        <v>400000</v>
      </c>
      <c r="H213" s="123"/>
      <c r="I213" s="123">
        <f>G213+H213</f>
        <v>400000</v>
      </c>
      <c r="J213" s="123"/>
      <c r="K213" s="123">
        <f>I213+J213</f>
        <v>400000</v>
      </c>
      <c r="L213" s="123"/>
      <c r="M213" s="123">
        <f>K213+L213</f>
        <v>400000</v>
      </c>
      <c r="N213" s="123">
        <v>60000</v>
      </c>
      <c r="O213" s="123">
        <f>M213+N213</f>
        <v>460000</v>
      </c>
      <c r="P213" s="123"/>
      <c r="Q213" s="123"/>
      <c r="R213" s="123"/>
      <c r="S213" s="123"/>
      <c r="T213" s="123"/>
      <c r="U213" s="123"/>
      <c r="V213" s="123"/>
      <c r="W213" s="123"/>
      <c r="X213" s="123"/>
      <c r="Y213" s="123"/>
      <c r="Z213" s="123"/>
      <c r="AA213" s="122"/>
      <c r="AB213" s="9"/>
    </row>
    <row r="214" spans="1:34" ht="14.25">
      <c r="A214" s="80">
        <v>852</v>
      </c>
      <c r="B214" s="80"/>
      <c r="C214" s="80"/>
      <c r="D214" s="76" t="s">
        <v>112</v>
      </c>
      <c r="E214" s="89">
        <f>E217+E225+E227+E229+E232+E251+E254</f>
        <v>1769995</v>
      </c>
      <c r="F214" s="89">
        <f>F217+F225+F227+F229+F232+F251+F254+F215</f>
        <v>-196054</v>
      </c>
      <c r="G214" s="89">
        <f aca="true" t="shared" si="72" ref="G214:AH214">G217+G225+G227+G229+G232+G251+G254+G215</f>
        <v>1573941</v>
      </c>
      <c r="H214" s="89">
        <f t="shared" si="72"/>
        <v>10888</v>
      </c>
      <c r="I214" s="89">
        <f t="shared" si="72"/>
        <v>1584829</v>
      </c>
      <c r="J214" s="89">
        <f t="shared" si="72"/>
        <v>-151</v>
      </c>
      <c r="K214" s="89">
        <f t="shared" si="72"/>
        <v>1584678</v>
      </c>
      <c r="L214" s="89">
        <f t="shared" si="72"/>
        <v>0</v>
      </c>
      <c r="M214" s="89">
        <f>M217+M225+M227+M229+M232+M251+M254+M215</f>
        <v>1584678</v>
      </c>
      <c r="N214" s="89">
        <f t="shared" si="72"/>
        <v>136000</v>
      </c>
      <c r="O214" s="89">
        <f>O217+O225+O227+O229+O232+O251+O254+O215</f>
        <v>1720678</v>
      </c>
      <c r="P214" s="89">
        <f t="shared" si="72"/>
        <v>0</v>
      </c>
      <c r="Q214" s="89">
        <f t="shared" si="72"/>
        <v>0</v>
      </c>
      <c r="R214" s="89">
        <f t="shared" si="72"/>
        <v>0</v>
      </c>
      <c r="S214" s="89">
        <f t="shared" si="72"/>
        <v>0</v>
      </c>
      <c r="T214" s="89">
        <f t="shared" si="72"/>
        <v>0</v>
      </c>
      <c r="U214" s="89">
        <f t="shared" si="72"/>
        <v>0</v>
      </c>
      <c r="V214" s="89">
        <f t="shared" si="72"/>
        <v>0</v>
      </c>
      <c r="W214" s="89">
        <f t="shared" si="72"/>
        <v>0</v>
      </c>
      <c r="X214" s="89">
        <f t="shared" si="72"/>
        <v>0</v>
      </c>
      <c r="Y214" s="89">
        <f t="shared" si="72"/>
        <v>0</v>
      </c>
      <c r="Z214" s="89">
        <f t="shared" si="72"/>
        <v>0</v>
      </c>
      <c r="AA214" s="89">
        <f t="shared" si="72"/>
        <v>0</v>
      </c>
      <c r="AB214" s="89">
        <f t="shared" si="72"/>
        <v>0</v>
      </c>
      <c r="AC214" s="89">
        <f t="shared" si="72"/>
        <v>0</v>
      </c>
      <c r="AD214" s="89">
        <f t="shared" si="72"/>
        <v>0</v>
      </c>
      <c r="AE214" s="89">
        <f t="shared" si="72"/>
        <v>0</v>
      </c>
      <c r="AF214" s="89">
        <f t="shared" si="72"/>
        <v>0</v>
      </c>
      <c r="AG214" s="89">
        <f t="shared" si="72"/>
        <v>0</v>
      </c>
      <c r="AH214" s="89">
        <f t="shared" si="72"/>
        <v>0</v>
      </c>
    </row>
    <row r="215" spans="1:34" ht="15">
      <c r="A215" s="80"/>
      <c r="B215" s="82">
        <v>85202</v>
      </c>
      <c r="C215" s="80"/>
      <c r="D215" s="75" t="s">
        <v>266</v>
      </c>
      <c r="E215" s="89"/>
      <c r="F215" s="85">
        <f>F216</f>
        <v>9600</v>
      </c>
      <c r="G215" s="85">
        <f>G216</f>
        <v>9600</v>
      </c>
      <c r="H215" s="85">
        <f aca="true" t="shared" si="73" ref="H215:AH215">H216</f>
        <v>0</v>
      </c>
      <c r="I215" s="85">
        <f t="shared" si="73"/>
        <v>9600</v>
      </c>
      <c r="J215" s="85">
        <f t="shared" si="73"/>
        <v>4145</v>
      </c>
      <c r="K215" s="85">
        <f t="shared" si="73"/>
        <v>13745</v>
      </c>
      <c r="L215" s="85">
        <f t="shared" si="73"/>
        <v>0</v>
      </c>
      <c r="M215" s="85">
        <f t="shared" si="73"/>
        <v>13745</v>
      </c>
      <c r="N215" s="85">
        <f t="shared" si="73"/>
        <v>0</v>
      </c>
      <c r="O215" s="85">
        <f t="shared" si="73"/>
        <v>13745</v>
      </c>
      <c r="P215" s="85">
        <f t="shared" si="73"/>
        <v>0</v>
      </c>
      <c r="Q215" s="85">
        <f t="shared" si="73"/>
        <v>0</v>
      </c>
      <c r="R215" s="85">
        <f t="shared" si="73"/>
        <v>0</v>
      </c>
      <c r="S215" s="85">
        <f t="shared" si="73"/>
        <v>0</v>
      </c>
      <c r="T215" s="85">
        <f t="shared" si="73"/>
        <v>0</v>
      </c>
      <c r="U215" s="85">
        <f t="shared" si="73"/>
        <v>0</v>
      </c>
      <c r="V215" s="85">
        <f t="shared" si="73"/>
        <v>0</v>
      </c>
      <c r="W215" s="85">
        <f t="shared" si="73"/>
        <v>0</v>
      </c>
      <c r="X215" s="85">
        <f t="shared" si="73"/>
        <v>0</v>
      </c>
      <c r="Y215" s="85">
        <f t="shared" si="73"/>
        <v>0</v>
      </c>
      <c r="Z215" s="85">
        <f t="shared" si="73"/>
        <v>0</v>
      </c>
      <c r="AA215" s="85">
        <f t="shared" si="73"/>
        <v>0</v>
      </c>
      <c r="AB215" s="85">
        <f t="shared" si="73"/>
        <v>0</v>
      </c>
      <c r="AC215" s="85">
        <f t="shared" si="73"/>
        <v>0</v>
      </c>
      <c r="AD215" s="85">
        <f t="shared" si="73"/>
        <v>0</v>
      </c>
      <c r="AE215" s="85">
        <f t="shared" si="73"/>
        <v>0</v>
      </c>
      <c r="AF215" s="85">
        <f t="shared" si="73"/>
        <v>0</v>
      </c>
      <c r="AG215" s="85">
        <f t="shared" si="73"/>
        <v>0</v>
      </c>
      <c r="AH215" s="85">
        <f t="shared" si="73"/>
        <v>0</v>
      </c>
    </row>
    <row r="216" spans="1:34" ht="15">
      <c r="A216" s="80"/>
      <c r="B216" s="80"/>
      <c r="C216" s="82">
        <v>3110</v>
      </c>
      <c r="D216" s="75" t="s">
        <v>194</v>
      </c>
      <c r="E216" s="89"/>
      <c r="F216" s="85">
        <v>9600</v>
      </c>
      <c r="G216" s="85">
        <f>E216+F216</f>
        <v>9600</v>
      </c>
      <c r="H216" s="89"/>
      <c r="I216" s="85">
        <f>G216+H216</f>
        <v>9600</v>
      </c>
      <c r="J216" s="89">
        <v>4145</v>
      </c>
      <c r="K216" s="89">
        <f>I216+J216</f>
        <v>13745</v>
      </c>
      <c r="L216" s="89"/>
      <c r="M216" s="89">
        <f>K216+L216</f>
        <v>13745</v>
      </c>
      <c r="N216" s="89"/>
      <c r="O216" s="89">
        <f>M216+N216</f>
        <v>13745</v>
      </c>
      <c r="P216" s="89"/>
      <c r="Q216" s="89"/>
      <c r="R216" s="89"/>
      <c r="S216" s="89"/>
      <c r="T216" s="89"/>
      <c r="U216" s="89"/>
      <c r="V216" s="89"/>
      <c r="W216" s="89"/>
      <c r="X216" s="89"/>
      <c r="Y216" s="89"/>
      <c r="Z216" s="89"/>
      <c r="AA216" s="89"/>
      <c r="AB216" s="89"/>
      <c r="AC216" s="89"/>
      <c r="AD216" s="89"/>
      <c r="AE216" s="89"/>
      <c r="AF216" s="89"/>
      <c r="AG216" s="89"/>
      <c r="AH216" s="89"/>
    </row>
    <row r="217" spans="1:34" ht="32.25" customHeight="1">
      <c r="A217" s="82"/>
      <c r="B217" s="82">
        <v>85212</v>
      </c>
      <c r="C217" s="82"/>
      <c r="D217" s="75" t="s">
        <v>193</v>
      </c>
      <c r="E217" s="85">
        <f aca="true" t="shared" si="74" ref="E217:AH217">SUM(E218:E224)</f>
        <v>1177000</v>
      </c>
      <c r="F217" s="85">
        <f t="shared" si="74"/>
        <v>-223500</v>
      </c>
      <c r="G217" s="85">
        <f t="shared" si="74"/>
        <v>953500</v>
      </c>
      <c r="H217" s="85">
        <f t="shared" si="74"/>
        <v>0</v>
      </c>
      <c r="I217" s="85">
        <f t="shared" si="74"/>
        <v>953500</v>
      </c>
      <c r="J217" s="85">
        <f t="shared" si="74"/>
        <v>0</v>
      </c>
      <c r="K217" s="85">
        <f t="shared" si="74"/>
        <v>953500</v>
      </c>
      <c r="L217" s="85">
        <f t="shared" si="74"/>
        <v>0</v>
      </c>
      <c r="M217" s="85">
        <f>SUM(M218:M224)</f>
        <v>953500</v>
      </c>
      <c r="N217" s="85">
        <f t="shared" si="74"/>
        <v>133200</v>
      </c>
      <c r="O217" s="85">
        <f>SUM(O218:O224)</f>
        <v>1086700</v>
      </c>
      <c r="P217" s="85">
        <f t="shared" si="74"/>
        <v>0</v>
      </c>
      <c r="Q217" s="85">
        <f t="shared" si="74"/>
        <v>0</v>
      </c>
      <c r="R217" s="85">
        <f t="shared" si="74"/>
        <v>0</v>
      </c>
      <c r="S217" s="85">
        <f t="shared" si="74"/>
        <v>0</v>
      </c>
      <c r="T217" s="85">
        <f t="shared" si="74"/>
        <v>0</v>
      </c>
      <c r="U217" s="85">
        <f t="shared" si="74"/>
        <v>0</v>
      </c>
      <c r="V217" s="85">
        <f t="shared" si="74"/>
        <v>0</v>
      </c>
      <c r="W217" s="85">
        <f t="shared" si="74"/>
        <v>0</v>
      </c>
      <c r="X217" s="85">
        <f t="shared" si="74"/>
        <v>0</v>
      </c>
      <c r="Y217" s="85">
        <f t="shared" si="74"/>
        <v>0</v>
      </c>
      <c r="Z217" s="85">
        <f t="shared" si="74"/>
        <v>0</v>
      </c>
      <c r="AA217" s="85">
        <f t="shared" si="74"/>
        <v>0</v>
      </c>
      <c r="AB217" s="85">
        <f t="shared" si="74"/>
        <v>0</v>
      </c>
      <c r="AC217" s="85">
        <f t="shared" si="74"/>
        <v>0</v>
      </c>
      <c r="AD217" s="85">
        <f t="shared" si="74"/>
        <v>0</v>
      </c>
      <c r="AE217" s="85">
        <f t="shared" si="74"/>
        <v>0</v>
      </c>
      <c r="AF217" s="85">
        <f t="shared" si="74"/>
        <v>0</v>
      </c>
      <c r="AG217" s="85">
        <f t="shared" si="74"/>
        <v>0</v>
      </c>
      <c r="AH217" s="85">
        <f t="shared" si="74"/>
        <v>0</v>
      </c>
    </row>
    <row r="218" spans="1:28" ht="15">
      <c r="A218" s="82"/>
      <c r="B218" s="82"/>
      <c r="C218" s="82">
        <v>3110</v>
      </c>
      <c r="D218" s="75" t="s">
        <v>194</v>
      </c>
      <c r="E218" s="85">
        <v>1128690</v>
      </c>
      <c r="F218" s="51">
        <v>-216795</v>
      </c>
      <c r="G218" s="51">
        <f aca="true" t="shared" si="75" ref="G218:G224">E218+F218</f>
        <v>911895</v>
      </c>
      <c r="H218" s="123"/>
      <c r="I218" s="123">
        <f>G218+H218</f>
        <v>911895</v>
      </c>
      <c r="J218" s="123"/>
      <c r="K218" s="123">
        <f>I218+J218</f>
        <v>911895</v>
      </c>
      <c r="L218" s="123"/>
      <c r="M218" s="123">
        <f>K218+L218</f>
        <v>911895</v>
      </c>
      <c r="N218" s="123">
        <v>124081</v>
      </c>
      <c r="O218" s="123">
        <f>M218+N218</f>
        <v>1035976</v>
      </c>
      <c r="P218" s="123"/>
      <c r="Q218" s="123"/>
      <c r="R218" s="123"/>
      <c r="S218" s="123"/>
      <c r="T218" s="123"/>
      <c r="U218" s="123"/>
      <c r="V218" s="123"/>
      <c r="W218" s="123"/>
      <c r="X218" s="123"/>
      <c r="Y218" s="123"/>
      <c r="Z218" s="123"/>
      <c r="AA218" s="122"/>
      <c r="AB218" s="9"/>
    </row>
    <row r="219" spans="1:28" ht="15">
      <c r="A219" s="82"/>
      <c r="B219" s="82"/>
      <c r="C219" s="82">
        <v>4010</v>
      </c>
      <c r="D219" s="75" t="s">
        <v>151</v>
      </c>
      <c r="E219" s="85">
        <v>21366</v>
      </c>
      <c r="F219" s="51">
        <v>-4057</v>
      </c>
      <c r="G219" s="51">
        <f t="shared" si="75"/>
        <v>17309</v>
      </c>
      <c r="H219" s="123"/>
      <c r="I219" s="123">
        <f aca="true" t="shared" si="76" ref="I219:I224">G219+H219</f>
        <v>17309</v>
      </c>
      <c r="J219" s="123"/>
      <c r="K219" s="123">
        <f aca="true" t="shared" si="77" ref="K219:O224">I219+J219</f>
        <v>17309</v>
      </c>
      <c r="L219" s="123"/>
      <c r="M219" s="123">
        <f t="shared" si="77"/>
        <v>17309</v>
      </c>
      <c r="N219" s="123">
        <v>2000</v>
      </c>
      <c r="O219" s="123">
        <f t="shared" si="77"/>
        <v>19309</v>
      </c>
      <c r="P219" s="123"/>
      <c r="Q219" s="123"/>
      <c r="R219" s="123"/>
      <c r="S219" s="123"/>
      <c r="T219" s="123"/>
      <c r="U219" s="123"/>
      <c r="V219" s="123"/>
      <c r="W219" s="123"/>
      <c r="X219" s="123"/>
      <c r="Y219" s="123"/>
      <c r="Z219" s="123"/>
      <c r="AA219" s="122"/>
      <c r="AB219" s="9"/>
    </row>
    <row r="220" spans="1:28" ht="15">
      <c r="A220" s="82"/>
      <c r="B220" s="82"/>
      <c r="C220" s="82">
        <v>4110</v>
      </c>
      <c r="D220" s="75" t="s">
        <v>153</v>
      </c>
      <c r="E220" s="85">
        <v>16886</v>
      </c>
      <c r="F220" s="51">
        <v>-738</v>
      </c>
      <c r="G220" s="51">
        <f t="shared" si="75"/>
        <v>16148</v>
      </c>
      <c r="H220" s="123"/>
      <c r="I220" s="123">
        <f t="shared" si="76"/>
        <v>16148</v>
      </c>
      <c r="J220" s="123"/>
      <c r="K220" s="123">
        <f t="shared" si="77"/>
        <v>16148</v>
      </c>
      <c r="L220" s="123"/>
      <c r="M220" s="123">
        <f t="shared" si="77"/>
        <v>16148</v>
      </c>
      <c r="N220" s="123">
        <v>6572</v>
      </c>
      <c r="O220" s="123">
        <f t="shared" si="77"/>
        <v>22720</v>
      </c>
      <c r="P220" s="123"/>
      <c r="Q220" s="123"/>
      <c r="R220" s="123"/>
      <c r="S220" s="123"/>
      <c r="T220" s="123"/>
      <c r="U220" s="123"/>
      <c r="V220" s="123"/>
      <c r="W220" s="123"/>
      <c r="X220" s="123"/>
      <c r="Y220" s="123"/>
      <c r="Z220" s="123"/>
      <c r="AA220" s="122"/>
      <c r="AB220" s="9"/>
    </row>
    <row r="221" spans="1:28" ht="15">
      <c r="A221" s="82"/>
      <c r="B221" s="82"/>
      <c r="C221" s="82">
        <v>4120</v>
      </c>
      <c r="D221" s="75" t="s">
        <v>154</v>
      </c>
      <c r="E221" s="85">
        <v>524</v>
      </c>
      <c r="F221" s="51">
        <v>-99</v>
      </c>
      <c r="G221" s="51">
        <f t="shared" si="75"/>
        <v>425</v>
      </c>
      <c r="H221" s="123"/>
      <c r="I221" s="123">
        <f t="shared" si="76"/>
        <v>425</v>
      </c>
      <c r="J221" s="123"/>
      <c r="K221" s="123">
        <f t="shared" si="77"/>
        <v>425</v>
      </c>
      <c r="L221" s="123"/>
      <c r="M221" s="123">
        <f t="shared" si="77"/>
        <v>425</v>
      </c>
      <c r="N221" s="123">
        <v>196</v>
      </c>
      <c r="O221" s="123">
        <f t="shared" si="77"/>
        <v>621</v>
      </c>
      <c r="P221" s="123"/>
      <c r="Q221" s="123"/>
      <c r="R221" s="123"/>
      <c r="S221" s="123"/>
      <c r="T221" s="123"/>
      <c r="U221" s="123"/>
      <c r="V221" s="123"/>
      <c r="W221" s="123"/>
      <c r="X221" s="123"/>
      <c r="Y221" s="123"/>
      <c r="Z221" s="123"/>
      <c r="AA221" s="122"/>
      <c r="AB221" s="9"/>
    </row>
    <row r="222" spans="1:28" ht="15">
      <c r="A222" s="82"/>
      <c r="B222" s="82"/>
      <c r="C222" s="82">
        <v>4210</v>
      </c>
      <c r="D222" s="75" t="s">
        <v>138</v>
      </c>
      <c r="E222" s="85">
        <v>3234</v>
      </c>
      <c r="F222" s="51">
        <v>-614</v>
      </c>
      <c r="G222" s="51">
        <f t="shared" si="75"/>
        <v>2620</v>
      </c>
      <c r="H222" s="123"/>
      <c r="I222" s="123">
        <f t="shared" si="76"/>
        <v>2620</v>
      </c>
      <c r="J222" s="123"/>
      <c r="K222" s="123">
        <f t="shared" si="77"/>
        <v>2620</v>
      </c>
      <c r="L222" s="123"/>
      <c r="M222" s="123">
        <f t="shared" si="77"/>
        <v>2620</v>
      </c>
      <c r="N222" s="123"/>
      <c r="O222" s="123">
        <f t="shared" si="77"/>
        <v>2620</v>
      </c>
      <c r="P222" s="123"/>
      <c r="Q222" s="123"/>
      <c r="R222" s="123"/>
      <c r="S222" s="123"/>
      <c r="T222" s="123"/>
      <c r="U222" s="123"/>
      <c r="V222" s="123"/>
      <c r="W222" s="123"/>
      <c r="X222" s="123"/>
      <c r="Y222" s="123"/>
      <c r="Z222" s="123"/>
      <c r="AA222" s="122"/>
      <c r="AB222" s="9"/>
    </row>
    <row r="223" spans="1:28" ht="15">
      <c r="A223" s="82"/>
      <c r="B223" s="82"/>
      <c r="C223" s="82">
        <v>4260</v>
      </c>
      <c r="D223" s="75" t="s">
        <v>161</v>
      </c>
      <c r="E223" s="85">
        <v>300</v>
      </c>
      <c r="F223" s="51"/>
      <c r="G223" s="51">
        <f t="shared" si="75"/>
        <v>300</v>
      </c>
      <c r="H223" s="123"/>
      <c r="I223" s="123">
        <f t="shared" si="76"/>
        <v>300</v>
      </c>
      <c r="J223" s="123"/>
      <c r="K223" s="123">
        <f t="shared" si="77"/>
        <v>300</v>
      </c>
      <c r="L223" s="123"/>
      <c r="M223" s="123">
        <f t="shared" si="77"/>
        <v>300</v>
      </c>
      <c r="N223" s="123">
        <v>351</v>
      </c>
      <c r="O223" s="123">
        <f t="shared" si="77"/>
        <v>651</v>
      </c>
      <c r="P223" s="123"/>
      <c r="Q223" s="123"/>
      <c r="R223" s="123"/>
      <c r="S223" s="123"/>
      <c r="T223" s="123"/>
      <c r="U223" s="123"/>
      <c r="V223" s="123"/>
      <c r="W223" s="123"/>
      <c r="X223" s="123"/>
      <c r="Y223" s="123"/>
      <c r="Z223" s="123"/>
      <c r="AA223" s="122"/>
      <c r="AB223" s="9"/>
    </row>
    <row r="224" spans="1:28" ht="15">
      <c r="A224" s="82"/>
      <c r="B224" s="82"/>
      <c r="C224" s="82">
        <v>4300</v>
      </c>
      <c r="D224" s="75" t="s">
        <v>140</v>
      </c>
      <c r="E224" s="85">
        <v>6000</v>
      </c>
      <c r="F224" s="51">
        <v>-1197</v>
      </c>
      <c r="G224" s="51">
        <f t="shared" si="75"/>
        <v>4803</v>
      </c>
      <c r="H224" s="123"/>
      <c r="I224" s="123">
        <f t="shared" si="76"/>
        <v>4803</v>
      </c>
      <c r="J224" s="123"/>
      <c r="K224" s="123">
        <f t="shared" si="77"/>
        <v>4803</v>
      </c>
      <c r="L224" s="123"/>
      <c r="M224" s="123">
        <f t="shared" si="77"/>
        <v>4803</v>
      </c>
      <c r="N224" s="123"/>
      <c r="O224" s="123">
        <f t="shared" si="77"/>
        <v>4803</v>
      </c>
      <c r="P224" s="123"/>
      <c r="Q224" s="123"/>
      <c r="R224" s="123"/>
      <c r="S224" s="123"/>
      <c r="T224" s="123"/>
      <c r="U224" s="123"/>
      <c r="V224" s="123"/>
      <c r="W224" s="123"/>
      <c r="X224" s="123"/>
      <c r="Y224" s="123"/>
      <c r="Z224" s="123"/>
      <c r="AA224" s="122"/>
      <c r="AB224" s="9"/>
    </row>
    <row r="225" spans="1:34" ht="46.5" customHeight="1">
      <c r="A225" s="82"/>
      <c r="B225" s="82">
        <v>85213</v>
      </c>
      <c r="C225" s="82"/>
      <c r="D225" s="75" t="s">
        <v>114</v>
      </c>
      <c r="E225" s="85">
        <f>E226</f>
        <v>7400</v>
      </c>
      <c r="F225" s="85">
        <f>F226</f>
        <v>0</v>
      </c>
      <c r="G225" s="85">
        <f>G226</f>
        <v>7400</v>
      </c>
      <c r="H225" s="85">
        <f aca="true" t="shared" si="78" ref="H225:AH225">H226</f>
        <v>0</v>
      </c>
      <c r="I225" s="85">
        <f t="shared" si="78"/>
        <v>7400</v>
      </c>
      <c r="J225" s="85">
        <f t="shared" si="78"/>
        <v>0</v>
      </c>
      <c r="K225" s="85">
        <f t="shared" si="78"/>
        <v>7400</v>
      </c>
      <c r="L225" s="85">
        <f t="shared" si="78"/>
        <v>0</v>
      </c>
      <c r="M225" s="85">
        <f t="shared" si="78"/>
        <v>7400</v>
      </c>
      <c r="N225" s="85">
        <f t="shared" si="78"/>
        <v>895</v>
      </c>
      <c r="O225" s="85">
        <f t="shared" si="78"/>
        <v>8295</v>
      </c>
      <c r="P225" s="85">
        <f t="shared" si="78"/>
        <v>0</v>
      </c>
      <c r="Q225" s="85">
        <f t="shared" si="78"/>
        <v>0</v>
      </c>
      <c r="R225" s="85">
        <f t="shared" si="78"/>
        <v>0</v>
      </c>
      <c r="S225" s="85">
        <f t="shared" si="78"/>
        <v>0</v>
      </c>
      <c r="T225" s="85">
        <f t="shared" si="78"/>
        <v>0</v>
      </c>
      <c r="U225" s="85">
        <f t="shared" si="78"/>
        <v>0</v>
      </c>
      <c r="V225" s="85">
        <f t="shared" si="78"/>
        <v>0</v>
      </c>
      <c r="W225" s="85">
        <f t="shared" si="78"/>
        <v>0</v>
      </c>
      <c r="X225" s="85">
        <f t="shared" si="78"/>
        <v>0</v>
      </c>
      <c r="Y225" s="85">
        <f t="shared" si="78"/>
        <v>0</v>
      </c>
      <c r="Z225" s="85">
        <f t="shared" si="78"/>
        <v>0</v>
      </c>
      <c r="AA225" s="85">
        <f t="shared" si="78"/>
        <v>0</v>
      </c>
      <c r="AB225" s="85">
        <f t="shared" si="78"/>
        <v>0</v>
      </c>
      <c r="AC225" s="85">
        <f t="shared" si="78"/>
        <v>0</v>
      </c>
      <c r="AD225" s="85">
        <f t="shared" si="78"/>
        <v>0</v>
      </c>
      <c r="AE225" s="85">
        <f t="shared" si="78"/>
        <v>0</v>
      </c>
      <c r="AF225" s="85">
        <f t="shared" si="78"/>
        <v>0</v>
      </c>
      <c r="AG225" s="85">
        <f t="shared" si="78"/>
        <v>0</v>
      </c>
      <c r="AH225" s="85">
        <f t="shared" si="78"/>
        <v>0</v>
      </c>
    </row>
    <row r="226" spans="1:34" ht="17.25" customHeight="1">
      <c r="A226" s="82"/>
      <c r="B226" s="82"/>
      <c r="C226" s="82">
        <v>4130</v>
      </c>
      <c r="D226" s="75" t="s">
        <v>195</v>
      </c>
      <c r="E226" s="85">
        <v>7400</v>
      </c>
      <c r="F226" s="51"/>
      <c r="G226" s="51">
        <f>E226+F226</f>
        <v>7400</v>
      </c>
      <c r="H226" s="125"/>
      <c r="I226" s="125">
        <f>G226+H226</f>
        <v>7400</v>
      </c>
      <c r="J226" s="125"/>
      <c r="K226" s="125">
        <f>I226+J226</f>
        <v>7400</v>
      </c>
      <c r="L226" s="125"/>
      <c r="M226" s="125">
        <f>K226+L226</f>
        <v>7400</v>
      </c>
      <c r="N226" s="125">
        <v>895</v>
      </c>
      <c r="O226" s="125">
        <f>M226+N226</f>
        <v>8295</v>
      </c>
      <c r="P226" s="125"/>
      <c r="Q226" s="125"/>
      <c r="R226" s="125"/>
      <c r="S226" s="125"/>
      <c r="T226" s="125"/>
      <c r="U226" s="125"/>
      <c r="V226" s="125"/>
      <c r="W226" s="125"/>
      <c r="X226" s="125"/>
      <c r="Y226" s="125"/>
      <c r="Z226" s="125"/>
      <c r="AA226" s="125"/>
      <c r="AB226" s="125"/>
      <c r="AC226" s="125"/>
      <c r="AD226" s="125"/>
      <c r="AE226" s="125"/>
      <c r="AF226" s="125"/>
      <c r="AG226" s="125"/>
      <c r="AH226" s="125"/>
    </row>
    <row r="227" spans="1:34" ht="30">
      <c r="A227" s="82"/>
      <c r="B227" s="82">
        <v>85214</v>
      </c>
      <c r="C227" s="82"/>
      <c r="D227" s="31" t="s">
        <v>237</v>
      </c>
      <c r="E227" s="85">
        <f>E228</f>
        <v>184100</v>
      </c>
      <c r="F227" s="85">
        <f aca="true" t="shared" si="79" ref="F227:AH227">F228</f>
        <v>-9600</v>
      </c>
      <c r="G227" s="85">
        <f t="shared" si="79"/>
        <v>174500</v>
      </c>
      <c r="H227" s="85">
        <f t="shared" si="79"/>
        <v>0</v>
      </c>
      <c r="I227" s="85">
        <f t="shared" si="79"/>
        <v>174500</v>
      </c>
      <c r="J227" s="85">
        <f t="shared" si="79"/>
        <v>7599</v>
      </c>
      <c r="K227" s="85">
        <f t="shared" si="79"/>
        <v>182099</v>
      </c>
      <c r="L227" s="85">
        <f t="shared" si="79"/>
        <v>0</v>
      </c>
      <c r="M227" s="85">
        <f t="shared" si="79"/>
        <v>182099</v>
      </c>
      <c r="N227" s="85">
        <f t="shared" si="79"/>
        <v>-5530</v>
      </c>
      <c r="O227" s="85">
        <f t="shared" si="79"/>
        <v>176569</v>
      </c>
      <c r="P227" s="85">
        <f t="shared" si="79"/>
        <v>0</v>
      </c>
      <c r="Q227" s="85">
        <f t="shared" si="79"/>
        <v>0</v>
      </c>
      <c r="R227" s="85">
        <f t="shared" si="79"/>
        <v>0</v>
      </c>
      <c r="S227" s="85">
        <f t="shared" si="79"/>
        <v>0</v>
      </c>
      <c r="T227" s="85">
        <f t="shared" si="79"/>
        <v>0</v>
      </c>
      <c r="U227" s="85">
        <f t="shared" si="79"/>
        <v>0</v>
      </c>
      <c r="V227" s="85">
        <f t="shared" si="79"/>
        <v>0</v>
      </c>
      <c r="W227" s="85">
        <f t="shared" si="79"/>
        <v>0</v>
      </c>
      <c r="X227" s="85">
        <f t="shared" si="79"/>
        <v>0</v>
      </c>
      <c r="Y227" s="85">
        <f t="shared" si="79"/>
        <v>0</v>
      </c>
      <c r="Z227" s="85">
        <f t="shared" si="79"/>
        <v>0</v>
      </c>
      <c r="AA227" s="85">
        <f t="shared" si="79"/>
        <v>0</v>
      </c>
      <c r="AB227" s="85">
        <f t="shared" si="79"/>
        <v>0</v>
      </c>
      <c r="AC227" s="85">
        <f t="shared" si="79"/>
        <v>0</v>
      </c>
      <c r="AD227" s="85">
        <f t="shared" si="79"/>
        <v>0</v>
      </c>
      <c r="AE227" s="85">
        <f t="shared" si="79"/>
        <v>0</v>
      </c>
      <c r="AF227" s="85">
        <f t="shared" si="79"/>
        <v>0</v>
      </c>
      <c r="AG227" s="85">
        <f t="shared" si="79"/>
        <v>0</v>
      </c>
      <c r="AH227" s="85">
        <f t="shared" si="79"/>
        <v>0</v>
      </c>
    </row>
    <row r="228" spans="1:28" ht="15">
      <c r="A228" s="82"/>
      <c r="B228" s="82"/>
      <c r="C228" s="82">
        <v>3110</v>
      </c>
      <c r="D228" s="75" t="s">
        <v>194</v>
      </c>
      <c r="E228" s="85">
        <v>184100</v>
      </c>
      <c r="F228" s="51">
        <v>-9600</v>
      </c>
      <c r="G228" s="51">
        <f>E228+F228</f>
        <v>174500</v>
      </c>
      <c r="H228" s="123"/>
      <c r="I228" s="123">
        <f>G228+H228</f>
        <v>174500</v>
      </c>
      <c r="J228" s="123">
        <v>7599</v>
      </c>
      <c r="K228" s="123">
        <f>I228+J228</f>
        <v>182099</v>
      </c>
      <c r="L228" s="123"/>
      <c r="M228" s="123">
        <f>K228+L228</f>
        <v>182099</v>
      </c>
      <c r="N228" s="123">
        <v>-5530</v>
      </c>
      <c r="O228" s="123">
        <f>M228+N228</f>
        <v>176569</v>
      </c>
      <c r="P228" s="123"/>
      <c r="Q228" s="123"/>
      <c r="R228" s="123"/>
      <c r="S228" s="123"/>
      <c r="T228" s="123"/>
      <c r="U228" s="123"/>
      <c r="V228" s="123"/>
      <c r="W228" s="123"/>
      <c r="X228" s="123"/>
      <c r="Y228" s="123"/>
      <c r="Z228" s="123"/>
      <c r="AA228" s="122"/>
      <c r="AB228" s="9"/>
    </row>
    <row r="229" spans="1:34" ht="15">
      <c r="A229" s="82"/>
      <c r="B229" s="82">
        <v>85215</v>
      </c>
      <c r="C229" s="82"/>
      <c r="D229" s="75" t="s">
        <v>196</v>
      </c>
      <c r="E229" s="85">
        <f>SUM(E230:E231)</f>
        <v>108350</v>
      </c>
      <c r="F229" s="85">
        <f aca="true" t="shared" si="80" ref="F229:AH229">SUM(F230:F231)</f>
        <v>0</v>
      </c>
      <c r="G229" s="85">
        <f t="shared" si="80"/>
        <v>108350</v>
      </c>
      <c r="H229" s="85">
        <f t="shared" si="80"/>
        <v>0</v>
      </c>
      <c r="I229" s="85">
        <f t="shared" si="80"/>
        <v>108350</v>
      </c>
      <c r="J229" s="85">
        <f t="shared" si="80"/>
        <v>-8145</v>
      </c>
      <c r="K229" s="85">
        <f t="shared" si="80"/>
        <v>100205</v>
      </c>
      <c r="L229" s="85">
        <f t="shared" si="80"/>
        <v>0</v>
      </c>
      <c r="M229" s="85">
        <f>SUM(M230:M231)</f>
        <v>100205</v>
      </c>
      <c r="N229" s="85">
        <f t="shared" si="80"/>
        <v>0</v>
      </c>
      <c r="O229" s="85">
        <f>SUM(O230:O231)</f>
        <v>100205</v>
      </c>
      <c r="P229" s="85">
        <f t="shared" si="80"/>
        <v>0</v>
      </c>
      <c r="Q229" s="85">
        <f t="shared" si="80"/>
        <v>0</v>
      </c>
      <c r="R229" s="85">
        <f t="shared" si="80"/>
        <v>0</v>
      </c>
      <c r="S229" s="85">
        <f t="shared" si="80"/>
        <v>0</v>
      </c>
      <c r="T229" s="85">
        <f t="shared" si="80"/>
        <v>0</v>
      </c>
      <c r="U229" s="85">
        <f t="shared" si="80"/>
        <v>0</v>
      </c>
      <c r="V229" s="85">
        <f t="shared" si="80"/>
        <v>0</v>
      </c>
      <c r="W229" s="85">
        <f t="shared" si="80"/>
        <v>0</v>
      </c>
      <c r="X229" s="85">
        <f t="shared" si="80"/>
        <v>0</v>
      </c>
      <c r="Y229" s="85">
        <f t="shared" si="80"/>
        <v>0</v>
      </c>
      <c r="Z229" s="85">
        <f t="shared" si="80"/>
        <v>0</v>
      </c>
      <c r="AA229" s="85">
        <f t="shared" si="80"/>
        <v>0</v>
      </c>
      <c r="AB229" s="85">
        <f t="shared" si="80"/>
        <v>0</v>
      </c>
      <c r="AC229" s="85">
        <f t="shared" si="80"/>
        <v>0</v>
      </c>
      <c r="AD229" s="85">
        <f t="shared" si="80"/>
        <v>0</v>
      </c>
      <c r="AE229" s="85">
        <f t="shared" si="80"/>
        <v>0</v>
      </c>
      <c r="AF229" s="85">
        <f t="shared" si="80"/>
        <v>0</v>
      </c>
      <c r="AG229" s="85">
        <f t="shared" si="80"/>
        <v>0</v>
      </c>
      <c r="AH229" s="85">
        <f t="shared" si="80"/>
        <v>0</v>
      </c>
    </row>
    <row r="230" spans="1:28" ht="15">
      <c r="A230" s="82"/>
      <c r="B230" s="82"/>
      <c r="C230" s="82">
        <v>3110</v>
      </c>
      <c r="D230" s="75" t="s">
        <v>194</v>
      </c>
      <c r="E230" s="85">
        <v>107570</v>
      </c>
      <c r="F230" s="51">
        <v>-300</v>
      </c>
      <c r="G230" s="51">
        <f>E230+F230</f>
        <v>107270</v>
      </c>
      <c r="H230" s="123"/>
      <c r="I230" s="123">
        <f>G230+H230</f>
        <v>107270</v>
      </c>
      <c r="J230" s="123">
        <v>-8145</v>
      </c>
      <c r="K230" s="123">
        <f>I230+J230</f>
        <v>99125</v>
      </c>
      <c r="L230" s="123"/>
      <c r="M230" s="123">
        <f>K230+L230</f>
        <v>99125</v>
      </c>
      <c r="N230" s="123"/>
      <c r="O230" s="123">
        <f>M230+N230</f>
        <v>99125</v>
      </c>
      <c r="P230" s="123"/>
      <c r="Q230" s="123"/>
      <c r="R230" s="123"/>
      <c r="S230" s="123"/>
      <c r="T230" s="123"/>
      <c r="U230" s="123"/>
      <c r="V230" s="123"/>
      <c r="W230" s="123"/>
      <c r="X230" s="123"/>
      <c r="Y230" s="123"/>
      <c r="Z230" s="123"/>
      <c r="AA230" s="122"/>
      <c r="AB230" s="9"/>
    </row>
    <row r="231" spans="1:28" ht="15">
      <c r="A231" s="82"/>
      <c r="B231" s="82"/>
      <c r="C231" s="82">
        <v>4300</v>
      </c>
      <c r="D231" s="75" t="s">
        <v>140</v>
      </c>
      <c r="E231" s="85">
        <v>780</v>
      </c>
      <c r="F231" s="51">
        <v>300</v>
      </c>
      <c r="G231" s="51">
        <f>E231+F231</f>
        <v>1080</v>
      </c>
      <c r="H231" s="123"/>
      <c r="I231" s="123">
        <f>G231+H231</f>
        <v>1080</v>
      </c>
      <c r="J231" s="123"/>
      <c r="K231" s="123">
        <f>I231+J231</f>
        <v>1080</v>
      </c>
      <c r="L231" s="123"/>
      <c r="M231" s="123">
        <f>K231+L231</f>
        <v>1080</v>
      </c>
      <c r="N231" s="123"/>
      <c r="O231" s="123">
        <f>M231+N231</f>
        <v>1080</v>
      </c>
      <c r="P231" s="123"/>
      <c r="Q231" s="123"/>
      <c r="R231" s="123"/>
      <c r="S231" s="123"/>
      <c r="T231" s="123"/>
      <c r="U231" s="123"/>
      <c r="V231" s="123"/>
      <c r="W231" s="123"/>
      <c r="X231" s="123"/>
      <c r="Y231" s="123"/>
      <c r="Z231" s="123"/>
      <c r="AA231" s="122"/>
      <c r="AB231" s="9"/>
    </row>
    <row r="232" spans="1:34" ht="15">
      <c r="A232" s="82"/>
      <c r="B232" s="82">
        <v>85219</v>
      </c>
      <c r="C232" s="82"/>
      <c r="D232" s="75" t="s">
        <v>115</v>
      </c>
      <c r="E232" s="85">
        <f>SUM(E233:E250)</f>
        <v>237045</v>
      </c>
      <c r="F232" s="85">
        <f>SUM(F233:F250)</f>
        <v>27446</v>
      </c>
      <c r="G232" s="85">
        <f aca="true" t="shared" si="81" ref="G232:AH232">SUM(G233:G250)</f>
        <v>264491</v>
      </c>
      <c r="H232" s="85">
        <f t="shared" si="81"/>
        <v>6000</v>
      </c>
      <c r="I232" s="85">
        <f t="shared" si="81"/>
        <v>270491</v>
      </c>
      <c r="J232" s="85">
        <f t="shared" si="81"/>
        <v>-3750</v>
      </c>
      <c r="K232" s="85">
        <f t="shared" si="81"/>
        <v>266741</v>
      </c>
      <c r="L232" s="85">
        <f t="shared" si="81"/>
        <v>0</v>
      </c>
      <c r="M232" s="85">
        <f>SUM(M233:M250)</f>
        <v>266741</v>
      </c>
      <c r="N232" s="85">
        <f t="shared" si="81"/>
        <v>-2250</v>
      </c>
      <c r="O232" s="85">
        <f>SUM(O233:O250)</f>
        <v>264491</v>
      </c>
      <c r="P232" s="85">
        <f t="shared" si="81"/>
        <v>0</v>
      </c>
      <c r="Q232" s="85">
        <f t="shared" si="81"/>
        <v>0</v>
      </c>
      <c r="R232" s="85">
        <f t="shared" si="81"/>
        <v>0</v>
      </c>
      <c r="S232" s="85">
        <f t="shared" si="81"/>
        <v>0</v>
      </c>
      <c r="T232" s="85">
        <f t="shared" si="81"/>
        <v>0</v>
      </c>
      <c r="U232" s="85">
        <f t="shared" si="81"/>
        <v>0</v>
      </c>
      <c r="V232" s="85">
        <f t="shared" si="81"/>
        <v>0</v>
      </c>
      <c r="W232" s="85">
        <f t="shared" si="81"/>
        <v>0</v>
      </c>
      <c r="X232" s="85">
        <f t="shared" si="81"/>
        <v>0</v>
      </c>
      <c r="Y232" s="85">
        <f t="shared" si="81"/>
        <v>0</v>
      </c>
      <c r="Z232" s="85">
        <f t="shared" si="81"/>
        <v>0</v>
      </c>
      <c r="AA232" s="85">
        <f t="shared" si="81"/>
        <v>0</v>
      </c>
      <c r="AB232" s="85">
        <f t="shared" si="81"/>
        <v>0</v>
      </c>
      <c r="AC232" s="85">
        <f t="shared" si="81"/>
        <v>0</v>
      </c>
      <c r="AD232" s="85">
        <f t="shared" si="81"/>
        <v>0</v>
      </c>
      <c r="AE232" s="85">
        <f t="shared" si="81"/>
        <v>0</v>
      </c>
      <c r="AF232" s="85">
        <f t="shared" si="81"/>
        <v>0</v>
      </c>
      <c r="AG232" s="85">
        <f t="shared" si="81"/>
        <v>0</v>
      </c>
      <c r="AH232" s="85">
        <f t="shared" si="81"/>
        <v>0</v>
      </c>
    </row>
    <row r="233" spans="1:28" ht="17.25" customHeight="1">
      <c r="A233" s="82"/>
      <c r="B233" s="82"/>
      <c r="C233" s="82">
        <v>3020</v>
      </c>
      <c r="D233" s="75" t="s">
        <v>159</v>
      </c>
      <c r="E233" s="85">
        <v>345</v>
      </c>
      <c r="F233" s="51"/>
      <c r="G233" s="51">
        <f aca="true" t="shared" si="82" ref="G233:G250">E233+F233</f>
        <v>345</v>
      </c>
      <c r="H233" s="123"/>
      <c r="I233" s="123">
        <f>G233+H233</f>
        <v>345</v>
      </c>
      <c r="J233" s="123"/>
      <c r="K233" s="123">
        <f>I233+J233</f>
        <v>345</v>
      </c>
      <c r="L233" s="123"/>
      <c r="M233" s="123">
        <f>K233+L233</f>
        <v>345</v>
      </c>
      <c r="N233" s="123"/>
      <c r="O233" s="123">
        <f>M233+N233</f>
        <v>345</v>
      </c>
      <c r="P233" s="123"/>
      <c r="Q233" s="123"/>
      <c r="R233" s="123"/>
      <c r="S233" s="123"/>
      <c r="T233" s="123"/>
      <c r="U233" s="123"/>
      <c r="V233" s="123"/>
      <c r="W233" s="123"/>
      <c r="X233" s="123"/>
      <c r="Y233" s="123"/>
      <c r="Z233" s="123"/>
      <c r="AA233" s="122"/>
      <c r="AB233" s="9"/>
    </row>
    <row r="234" spans="1:28" ht="15">
      <c r="A234" s="82"/>
      <c r="B234" s="82"/>
      <c r="C234" s="82">
        <v>4010</v>
      </c>
      <c r="D234" s="75" t="s">
        <v>151</v>
      </c>
      <c r="E234" s="85">
        <v>146743</v>
      </c>
      <c r="F234" s="51">
        <v>19295</v>
      </c>
      <c r="G234" s="51">
        <f t="shared" si="82"/>
        <v>166038</v>
      </c>
      <c r="H234" s="123">
        <v>6000</v>
      </c>
      <c r="I234" s="123">
        <f aca="true" t="shared" si="83" ref="I234:I250">G234+H234</f>
        <v>172038</v>
      </c>
      <c r="J234" s="123">
        <v>-6000</v>
      </c>
      <c r="K234" s="123">
        <f aca="true" t="shared" si="84" ref="K234:O250">I234+J234</f>
        <v>166038</v>
      </c>
      <c r="L234" s="123"/>
      <c r="M234" s="123">
        <f t="shared" si="84"/>
        <v>166038</v>
      </c>
      <c r="N234" s="123"/>
      <c r="O234" s="123">
        <f t="shared" si="84"/>
        <v>166038</v>
      </c>
      <c r="P234" s="123"/>
      <c r="Q234" s="123"/>
      <c r="R234" s="123"/>
      <c r="S234" s="123"/>
      <c r="T234" s="123"/>
      <c r="U234" s="123"/>
      <c r="V234" s="123"/>
      <c r="W234" s="123"/>
      <c r="X234" s="123"/>
      <c r="Y234" s="123"/>
      <c r="Z234" s="123"/>
      <c r="AA234" s="122"/>
      <c r="AB234" s="9"/>
    </row>
    <row r="235" spans="1:28" ht="15">
      <c r="A235" s="82"/>
      <c r="B235" s="82"/>
      <c r="C235" s="82">
        <v>4040</v>
      </c>
      <c r="D235" s="75" t="s">
        <v>152</v>
      </c>
      <c r="E235" s="85">
        <v>11616</v>
      </c>
      <c r="F235" s="51"/>
      <c r="G235" s="51">
        <f t="shared" si="82"/>
        <v>11616</v>
      </c>
      <c r="H235" s="123"/>
      <c r="I235" s="123">
        <f t="shared" si="83"/>
        <v>11616</v>
      </c>
      <c r="J235" s="123">
        <v>-800</v>
      </c>
      <c r="K235" s="123">
        <f t="shared" si="84"/>
        <v>10816</v>
      </c>
      <c r="L235" s="123"/>
      <c r="M235" s="123">
        <f t="shared" si="84"/>
        <v>10816</v>
      </c>
      <c r="N235" s="123"/>
      <c r="O235" s="123">
        <f t="shared" si="84"/>
        <v>10816</v>
      </c>
      <c r="P235" s="123"/>
      <c r="Q235" s="123"/>
      <c r="R235" s="123"/>
      <c r="S235" s="123"/>
      <c r="T235" s="123"/>
      <c r="U235" s="123"/>
      <c r="V235" s="123"/>
      <c r="W235" s="123"/>
      <c r="X235" s="123"/>
      <c r="Y235" s="123"/>
      <c r="Z235" s="123"/>
      <c r="AA235" s="122"/>
      <c r="AB235" s="9"/>
    </row>
    <row r="236" spans="1:28" ht="15">
      <c r="A236" s="82"/>
      <c r="B236" s="82"/>
      <c r="C236" s="82">
        <v>4110</v>
      </c>
      <c r="D236" s="75" t="s">
        <v>153</v>
      </c>
      <c r="E236" s="85">
        <v>28307</v>
      </c>
      <c r="F236" s="51">
        <v>4056</v>
      </c>
      <c r="G236" s="51">
        <f t="shared" si="82"/>
        <v>32363</v>
      </c>
      <c r="H236" s="123"/>
      <c r="I236" s="123">
        <f t="shared" si="83"/>
        <v>32363</v>
      </c>
      <c r="J236" s="123">
        <v>2250</v>
      </c>
      <c r="K236" s="123">
        <f t="shared" si="84"/>
        <v>34613</v>
      </c>
      <c r="L236" s="123"/>
      <c r="M236" s="123">
        <f t="shared" si="84"/>
        <v>34613</v>
      </c>
      <c r="N236" s="123">
        <v>-2250</v>
      </c>
      <c r="O236" s="123">
        <f t="shared" si="84"/>
        <v>32363</v>
      </c>
      <c r="P236" s="123"/>
      <c r="Q236" s="123"/>
      <c r="R236" s="123"/>
      <c r="S236" s="123"/>
      <c r="T236" s="123"/>
      <c r="U236" s="123"/>
      <c r="V236" s="123"/>
      <c r="W236" s="123"/>
      <c r="X236" s="123"/>
      <c r="Y236" s="123"/>
      <c r="Z236" s="123"/>
      <c r="AA236" s="122"/>
      <c r="AB236" s="9"/>
    </row>
    <row r="237" spans="1:28" ht="15">
      <c r="A237" s="82"/>
      <c r="B237" s="82"/>
      <c r="C237" s="82">
        <v>4120</v>
      </c>
      <c r="D237" s="75" t="s">
        <v>154</v>
      </c>
      <c r="E237" s="85">
        <v>3812</v>
      </c>
      <c r="F237" s="51">
        <v>545</v>
      </c>
      <c r="G237" s="51">
        <f t="shared" si="82"/>
        <v>4357</v>
      </c>
      <c r="H237" s="123"/>
      <c r="I237" s="123">
        <f t="shared" si="83"/>
        <v>4357</v>
      </c>
      <c r="J237" s="123"/>
      <c r="K237" s="123">
        <f t="shared" si="84"/>
        <v>4357</v>
      </c>
      <c r="L237" s="123"/>
      <c r="M237" s="123">
        <f t="shared" si="84"/>
        <v>4357</v>
      </c>
      <c r="N237" s="123"/>
      <c r="O237" s="123">
        <f t="shared" si="84"/>
        <v>4357</v>
      </c>
      <c r="P237" s="123"/>
      <c r="Q237" s="123"/>
      <c r="R237" s="123"/>
      <c r="S237" s="123"/>
      <c r="T237" s="123"/>
      <c r="U237" s="123"/>
      <c r="V237" s="123"/>
      <c r="W237" s="123"/>
      <c r="X237" s="123"/>
      <c r="Y237" s="123"/>
      <c r="Z237" s="123"/>
      <c r="AA237" s="122"/>
      <c r="AB237" s="9"/>
    </row>
    <row r="238" spans="1:28" ht="15" hidden="1">
      <c r="A238" s="82"/>
      <c r="B238" s="82"/>
      <c r="C238" s="82">
        <v>4170</v>
      </c>
      <c r="D238" s="75" t="s">
        <v>160</v>
      </c>
      <c r="E238" s="85">
        <v>0</v>
      </c>
      <c r="F238" s="51"/>
      <c r="G238" s="51">
        <f t="shared" si="82"/>
        <v>0</v>
      </c>
      <c r="H238" s="123"/>
      <c r="I238" s="123">
        <f t="shared" si="83"/>
        <v>0</v>
      </c>
      <c r="J238" s="123"/>
      <c r="K238" s="123">
        <f t="shared" si="84"/>
        <v>0</v>
      </c>
      <c r="L238" s="123"/>
      <c r="M238" s="123">
        <f t="shared" si="84"/>
        <v>0</v>
      </c>
      <c r="N238" s="123"/>
      <c r="O238" s="123">
        <f t="shared" si="84"/>
        <v>0</v>
      </c>
      <c r="P238" s="123"/>
      <c r="Q238" s="123"/>
      <c r="R238" s="123"/>
      <c r="S238" s="123"/>
      <c r="T238" s="123"/>
      <c r="U238" s="123"/>
      <c r="V238" s="123"/>
      <c r="W238" s="123"/>
      <c r="X238" s="123"/>
      <c r="Y238" s="123"/>
      <c r="Z238" s="123"/>
      <c r="AA238" s="122"/>
      <c r="AB238" s="9"/>
    </row>
    <row r="239" spans="1:28" ht="15">
      <c r="A239" s="82"/>
      <c r="B239" s="82"/>
      <c r="C239" s="82">
        <v>4170</v>
      </c>
      <c r="D239" s="75" t="s">
        <v>160</v>
      </c>
      <c r="E239" s="85"/>
      <c r="F239" s="51">
        <v>3000</v>
      </c>
      <c r="G239" s="51">
        <f t="shared" si="82"/>
        <v>3000</v>
      </c>
      <c r="H239" s="123"/>
      <c r="I239" s="123">
        <f t="shared" si="83"/>
        <v>3000</v>
      </c>
      <c r="J239" s="123"/>
      <c r="K239" s="123">
        <f t="shared" si="84"/>
        <v>3000</v>
      </c>
      <c r="L239" s="123"/>
      <c r="M239" s="123">
        <f t="shared" si="84"/>
        <v>3000</v>
      </c>
      <c r="N239" s="123"/>
      <c r="O239" s="123">
        <f t="shared" si="84"/>
        <v>3000</v>
      </c>
      <c r="P239" s="123"/>
      <c r="Q239" s="123"/>
      <c r="R239" s="123"/>
      <c r="S239" s="123"/>
      <c r="T239" s="123"/>
      <c r="U239" s="123"/>
      <c r="V239" s="123"/>
      <c r="W239" s="123"/>
      <c r="X239" s="123"/>
      <c r="Y239" s="123"/>
      <c r="Z239" s="123"/>
      <c r="AA239" s="122"/>
      <c r="AB239" s="9"/>
    </row>
    <row r="240" spans="1:28" ht="15">
      <c r="A240" s="82"/>
      <c r="B240" s="82"/>
      <c r="C240" s="82">
        <v>4210</v>
      </c>
      <c r="D240" s="75" t="s">
        <v>138</v>
      </c>
      <c r="E240" s="85">
        <v>15089</v>
      </c>
      <c r="F240" s="51"/>
      <c r="G240" s="51">
        <f t="shared" si="82"/>
        <v>15089</v>
      </c>
      <c r="H240" s="123"/>
      <c r="I240" s="123">
        <f t="shared" si="83"/>
        <v>15089</v>
      </c>
      <c r="J240" s="123">
        <v>500</v>
      </c>
      <c r="K240" s="123">
        <f t="shared" si="84"/>
        <v>15589</v>
      </c>
      <c r="L240" s="123"/>
      <c r="M240" s="123">
        <f t="shared" si="84"/>
        <v>15589</v>
      </c>
      <c r="N240" s="123"/>
      <c r="O240" s="123">
        <f t="shared" si="84"/>
        <v>15589</v>
      </c>
      <c r="P240" s="123"/>
      <c r="Q240" s="123"/>
      <c r="R240" s="123"/>
      <c r="S240" s="123"/>
      <c r="T240" s="123"/>
      <c r="U240" s="123"/>
      <c r="V240" s="123"/>
      <c r="W240" s="123"/>
      <c r="X240" s="123"/>
      <c r="Y240" s="123"/>
      <c r="Z240" s="123"/>
      <c r="AA240" s="122"/>
      <c r="AB240" s="9"/>
    </row>
    <row r="241" spans="1:28" ht="15">
      <c r="A241" s="82"/>
      <c r="B241" s="82"/>
      <c r="C241" s="82">
        <v>4260</v>
      </c>
      <c r="D241" s="75" t="s">
        <v>161</v>
      </c>
      <c r="E241" s="85">
        <v>4213</v>
      </c>
      <c r="F241" s="51"/>
      <c r="G241" s="51">
        <f t="shared" si="82"/>
        <v>4213</v>
      </c>
      <c r="H241" s="123"/>
      <c r="I241" s="123">
        <f t="shared" si="83"/>
        <v>4213</v>
      </c>
      <c r="J241" s="123">
        <v>1800</v>
      </c>
      <c r="K241" s="123">
        <f t="shared" si="84"/>
        <v>6013</v>
      </c>
      <c r="L241" s="123"/>
      <c r="M241" s="123">
        <f t="shared" si="84"/>
        <v>6013</v>
      </c>
      <c r="N241" s="123"/>
      <c r="O241" s="123">
        <f t="shared" si="84"/>
        <v>6013</v>
      </c>
      <c r="P241" s="123"/>
      <c r="Q241" s="123"/>
      <c r="R241" s="123"/>
      <c r="S241" s="123"/>
      <c r="T241" s="123"/>
      <c r="U241" s="123"/>
      <c r="V241" s="123"/>
      <c r="W241" s="123"/>
      <c r="X241" s="123"/>
      <c r="Y241" s="123"/>
      <c r="Z241" s="123"/>
      <c r="AA241" s="122"/>
      <c r="AB241" s="9"/>
    </row>
    <row r="242" spans="1:28" ht="15">
      <c r="A242" s="82"/>
      <c r="B242" s="82"/>
      <c r="C242" s="82">
        <v>4270</v>
      </c>
      <c r="D242" s="75" t="s">
        <v>192</v>
      </c>
      <c r="E242" s="85">
        <v>2400</v>
      </c>
      <c r="F242" s="51">
        <v>-53</v>
      </c>
      <c r="G242" s="51">
        <f t="shared" si="82"/>
        <v>2347</v>
      </c>
      <c r="H242" s="123"/>
      <c r="I242" s="123">
        <f t="shared" si="83"/>
        <v>2347</v>
      </c>
      <c r="J242" s="123">
        <v>-1000</v>
      </c>
      <c r="K242" s="123">
        <f t="shared" si="84"/>
        <v>1347</v>
      </c>
      <c r="L242" s="123"/>
      <c r="M242" s="123">
        <f t="shared" si="84"/>
        <v>1347</v>
      </c>
      <c r="N242" s="123"/>
      <c r="O242" s="123">
        <f t="shared" si="84"/>
        <v>1347</v>
      </c>
      <c r="P242" s="123"/>
      <c r="Q242" s="123"/>
      <c r="R242" s="123"/>
      <c r="S242" s="123"/>
      <c r="T242" s="123"/>
      <c r="U242" s="123"/>
      <c r="V242" s="123"/>
      <c r="W242" s="123"/>
      <c r="X242" s="123"/>
      <c r="Y242" s="123"/>
      <c r="Z242" s="123"/>
      <c r="AA242" s="122"/>
      <c r="AB242" s="9"/>
    </row>
    <row r="243" spans="1:28" ht="15">
      <c r="A243" s="82"/>
      <c r="B243" s="82"/>
      <c r="C243" s="82">
        <v>4280</v>
      </c>
      <c r="D243" s="75" t="s">
        <v>162</v>
      </c>
      <c r="E243" s="85">
        <v>513</v>
      </c>
      <c r="F243" s="51"/>
      <c r="G243" s="51">
        <f t="shared" si="82"/>
        <v>513</v>
      </c>
      <c r="H243" s="123"/>
      <c r="I243" s="123">
        <f t="shared" si="83"/>
        <v>513</v>
      </c>
      <c r="J243" s="123">
        <v>-280</v>
      </c>
      <c r="K243" s="123">
        <f t="shared" si="84"/>
        <v>233</v>
      </c>
      <c r="L243" s="123"/>
      <c r="M243" s="123">
        <f t="shared" si="84"/>
        <v>233</v>
      </c>
      <c r="N243" s="123"/>
      <c r="O243" s="123">
        <f t="shared" si="84"/>
        <v>233</v>
      </c>
      <c r="P243" s="123"/>
      <c r="Q243" s="123"/>
      <c r="R243" s="123"/>
      <c r="S243" s="123"/>
      <c r="T243" s="123"/>
      <c r="U243" s="123"/>
      <c r="V243" s="123"/>
      <c r="W243" s="123"/>
      <c r="X243" s="123"/>
      <c r="Y243" s="123"/>
      <c r="Z243" s="123"/>
      <c r="AA243" s="122"/>
      <c r="AB243" s="9"/>
    </row>
    <row r="244" spans="1:28" ht="15">
      <c r="A244" s="82"/>
      <c r="B244" s="82"/>
      <c r="C244" s="82">
        <v>4300</v>
      </c>
      <c r="D244" s="75" t="s">
        <v>140</v>
      </c>
      <c r="E244" s="85">
        <v>11322</v>
      </c>
      <c r="F244" s="51"/>
      <c r="G244" s="51">
        <f t="shared" si="82"/>
        <v>11322</v>
      </c>
      <c r="H244" s="123"/>
      <c r="I244" s="123">
        <f t="shared" si="83"/>
        <v>11322</v>
      </c>
      <c r="J244" s="123"/>
      <c r="K244" s="123">
        <f t="shared" si="84"/>
        <v>11322</v>
      </c>
      <c r="L244" s="123"/>
      <c r="M244" s="123">
        <f t="shared" si="84"/>
        <v>11322</v>
      </c>
      <c r="N244" s="123"/>
      <c r="O244" s="123">
        <f t="shared" si="84"/>
        <v>11322</v>
      </c>
      <c r="P244" s="123"/>
      <c r="Q244" s="123"/>
      <c r="R244" s="123"/>
      <c r="S244" s="123"/>
      <c r="T244" s="123"/>
      <c r="U244" s="123"/>
      <c r="V244" s="123"/>
      <c r="W244" s="123"/>
      <c r="X244" s="123"/>
      <c r="Y244" s="123"/>
      <c r="Z244" s="123"/>
      <c r="AA244" s="122"/>
      <c r="AB244" s="9"/>
    </row>
    <row r="245" spans="1:28" ht="15">
      <c r="A245" s="82"/>
      <c r="B245" s="82"/>
      <c r="C245" s="82">
        <v>4350</v>
      </c>
      <c r="D245" s="75" t="s">
        <v>163</v>
      </c>
      <c r="E245" s="85">
        <v>1746</v>
      </c>
      <c r="F245" s="51"/>
      <c r="G245" s="51">
        <f t="shared" si="82"/>
        <v>1746</v>
      </c>
      <c r="H245" s="123"/>
      <c r="I245" s="123">
        <f t="shared" si="83"/>
        <v>1746</v>
      </c>
      <c r="J245" s="123"/>
      <c r="K245" s="123">
        <f t="shared" si="84"/>
        <v>1746</v>
      </c>
      <c r="L245" s="123"/>
      <c r="M245" s="123">
        <f t="shared" si="84"/>
        <v>1746</v>
      </c>
      <c r="N245" s="123"/>
      <c r="O245" s="123">
        <f t="shared" si="84"/>
        <v>1746</v>
      </c>
      <c r="P245" s="123"/>
      <c r="Q245" s="123"/>
      <c r="R245" s="123"/>
      <c r="S245" s="123"/>
      <c r="T245" s="123"/>
      <c r="U245" s="123"/>
      <c r="V245" s="123"/>
      <c r="W245" s="123"/>
      <c r="X245" s="123"/>
      <c r="Y245" s="123"/>
      <c r="Z245" s="123"/>
      <c r="AA245" s="122"/>
      <c r="AB245" s="9"/>
    </row>
    <row r="246" spans="1:28" ht="15">
      <c r="A246" s="82"/>
      <c r="B246" s="82"/>
      <c r="C246" s="82">
        <v>4410</v>
      </c>
      <c r="D246" s="75" t="s">
        <v>155</v>
      </c>
      <c r="E246" s="85">
        <v>1469</v>
      </c>
      <c r="F246" s="51"/>
      <c r="G246" s="51">
        <f t="shared" si="82"/>
        <v>1469</v>
      </c>
      <c r="H246" s="123"/>
      <c r="I246" s="123">
        <f t="shared" si="83"/>
        <v>1469</v>
      </c>
      <c r="J246" s="123"/>
      <c r="K246" s="123">
        <f t="shared" si="84"/>
        <v>1469</v>
      </c>
      <c r="L246" s="123"/>
      <c r="M246" s="123">
        <f t="shared" si="84"/>
        <v>1469</v>
      </c>
      <c r="N246" s="123"/>
      <c r="O246" s="123">
        <f t="shared" si="84"/>
        <v>1469</v>
      </c>
      <c r="P246" s="123"/>
      <c r="Q246" s="123"/>
      <c r="R246" s="123"/>
      <c r="S246" s="123"/>
      <c r="T246" s="123"/>
      <c r="U246" s="123"/>
      <c r="V246" s="123"/>
      <c r="W246" s="123"/>
      <c r="X246" s="123"/>
      <c r="Y246" s="123"/>
      <c r="Z246" s="123"/>
      <c r="AA246" s="122"/>
      <c r="AB246" s="9"/>
    </row>
    <row r="247" spans="1:28" ht="15">
      <c r="A247" s="82"/>
      <c r="B247" s="82"/>
      <c r="C247" s="82">
        <v>4430</v>
      </c>
      <c r="D247" s="75" t="s">
        <v>146</v>
      </c>
      <c r="E247" s="85">
        <v>428</v>
      </c>
      <c r="F247" s="51"/>
      <c r="G247" s="51">
        <f t="shared" si="82"/>
        <v>428</v>
      </c>
      <c r="H247" s="123"/>
      <c r="I247" s="123">
        <f t="shared" si="83"/>
        <v>428</v>
      </c>
      <c r="J247" s="123"/>
      <c r="K247" s="123">
        <f t="shared" si="84"/>
        <v>428</v>
      </c>
      <c r="L247" s="123"/>
      <c r="M247" s="123">
        <f t="shared" si="84"/>
        <v>428</v>
      </c>
      <c r="N247" s="123"/>
      <c r="O247" s="123">
        <f t="shared" si="84"/>
        <v>428</v>
      </c>
      <c r="P247" s="123"/>
      <c r="Q247" s="123"/>
      <c r="R247" s="123"/>
      <c r="S247" s="123"/>
      <c r="T247" s="123"/>
      <c r="U247" s="123"/>
      <c r="V247" s="123"/>
      <c r="W247" s="123"/>
      <c r="X247" s="123"/>
      <c r="Y247" s="123"/>
      <c r="Z247" s="123"/>
      <c r="AA247" s="122"/>
      <c r="AB247" s="9"/>
    </row>
    <row r="248" spans="1:28" ht="17.25" customHeight="1">
      <c r="A248" s="82"/>
      <c r="B248" s="82"/>
      <c r="C248" s="82">
        <v>4440</v>
      </c>
      <c r="D248" s="75" t="s">
        <v>156</v>
      </c>
      <c r="E248" s="85">
        <v>4042</v>
      </c>
      <c r="F248" s="51">
        <v>550</v>
      </c>
      <c r="G248" s="51">
        <f t="shared" si="82"/>
        <v>4592</v>
      </c>
      <c r="H248" s="123"/>
      <c r="I248" s="123">
        <f t="shared" si="83"/>
        <v>4592</v>
      </c>
      <c r="J248" s="123"/>
      <c r="K248" s="123">
        <f t="shared" si="84"/>
        <v>4592</v>
      </c>
      <c r="L248" s="123"/>
      <c r="M248" s="123">
        <f t="shared" si="84"/>
        <v>4592</v>
      </c>
      <c r="N248" s="123"/>
      <c r="O248" s="123">
        <f t="shared" si="84"/>
        <v>4592</v>
      </c>
      <c r="P248" s="123"/>
      <c r="Q248" s="123"/>
      <c r="R248" s="123"/>
      <c r="S248" s="123"/>
      <c r="T248" s="123"/>
      <c r="U248" s="123"/>
      <c r="V248" s="123"/>
      <c r="W248" s="123"/>
      <c r="X248" s="123"/>
      <c r="Y248" s="123"/>
      <c r="Z248" s="123"/>
      <c r="AA248" s="122"/>
      <c r="AB248" s="9"/>
    </row>
    <row r="249" spans="1:28" ht="17.25" customHeight="1">
      <c r="A249" s="82"/>
      <c r="B249" s="82"/>
      <c r="C249" s="73">
        <v>4580</v>
      </c>
      <c r="D249" s="75" t="s">
        <v>39</v>
      </c>
      <c r="E249" s="85"/>
      <c r="F249" s="51">
        <v>53</v>
      </c>
      <c r="G249" s="51">
        <f t="shared" si="82"/>
        <v>53</v>
      </c>
      <c r="H249" s="123"/>
      <c r="I249" s="123">
        <f t="shared" si="83"/>
        <v>53</v>
      </c>
      <c r="J249" s="123"/>
      <c r="K249" s="123">
        <f t="shared" si="84"/>
        <v>53</v>
      </c>
      <c r="L249" s="123"/>
      <c r="M249" s="123">
        <f t="shared" si="84"/>
        <v>53</v>
      </c>
      <c r="N249" s="123"/>
      <c r="O249" s="123">
        <f t="shared" si="84"/>
        <v>53</v>
      </c>
      <c r="P249" s="123"/>
      <c r="Q249" s="123"/>
      <c r="R249" s="123"/>
      <c r="S249" s="123"/>
      <c r="T249" s="123"/>
      <c r="U249" s="123"/>
      <c r="V249" s="123"/>
      <c r="W249" s="123"/>
      <c r="X249" s="123"/>
      <c r="Y249" s="123"/>
      <c r="Z249" s="123"/>
      <c r="AA249" s="122"/>
      <c r="AB249" s="9"/>
    </row>
    <row r="250" spans="1:28" ht="15.75" customHeight="1">
      <c r="A250" s="82"/>
      <c r="B250" s="82"/>
      <c r="C250" s="82">
        <v>6060</v>
      </c>
      <c r="D250" s="75" t="s">
        <v>165</v>
      </c>
      <c r="E250" s="85">
        <v>5000</v>
      </c>
      <c r="F250" s="51"/>
      <c r="G250" s="51">
        <f t="shared" si="82"/>
        <v>5000</v>
      </c>
      <c r="H250" s="123"/>
      <c r="I250" s="123">
        <f t="shared" si="83"/>
        <v>5000</v>
      </c>
      <c r="J250" s="123">
        <v>-220</v>
      </c>
      <c r="K250" s="123">
        <f t="shared" si="84"/>
        <v>4780</v>
      </c>
      <c r="L250" s="123"/>
      <c r="M250" s="123">
        <f t="shared" si="84"/>
        <v>4780</v>
      </c>
      <c r="N250" s="123"/>
      <c r="O250" s="123">
        <f t="shared" si="84"/>
        <v>4780</v>
      </c>
      <c r="P250" s="123"/>
      <c r="Q250" s="123"/>
      <c r="R250" s="123"/>
      <c r="S250" s="123"/>
      <c r="T250" s="123"/>
      <c r="U250" s="123"/>
      <c r="V250" s="123"/>
      <c r="W250" s="123"/>
      <c r="X250" s="123"/>
      <c r="Y250" s="123"/>
      <c r="Z250" s="123"/>
      <c r="AA250" s="122"/>
      <c r="AB250" s="9"/>
    </row>
    <row r="251" spans="1:34" ht="15" customHeight="1">
      <c r="A251" s="82"/>
      <c r="B251" s="82">
        <v>85228</v>
      </c>
      <c r="C251" s="82"/>
      <c r="D251" s="75" t="s">
        <v>197</v>
      </c>
      <c r="E251" s="85">
        <f>SUM(E252:E253)</f>
        <v>17520</v>
      </c>
      <c r="F251" s="85">
        <f aca="true" t="shared" si="85" ref="F251:AH251">SUM(F252:F253)</f>
        <v>0</v>
      </c>
      <c r="G251" s="85">
        <f t="shared" si="85"/>
        <v>17520</v>
      </c>
      <c r="H251" s="85">
        <f t="shared" si="85"/>
        <v>0</v>
      </c>
      <c r="I251" s="85">
        <f t="shared" si="85"/>
        <v>17520</v>
      </c>
      <c r="J251" s="85">
        <f t="shared" si="85"/>
        <v>0</v>
      </c>
      <c r="K251" s="85">
        <f t="shared" si="85"/>
        <v>17520</v>
      </c>
      <c r="L251" s="85">
        <f t="shared" si="85"/>
        <v>0</v>
      </c>
      <c r="M251" s="85">
        <f>SUM(M252:M253)</f>
        <v>17520</v>
      </c>
      <c r="N251" s="85">
        <f t="shared" si="85"/>
        <v>0</v>
      </c>
      <c r="O251" s="85">
        <f>SUM(O252:O253)</f>
        <v>17520</v>
      </c>
      <c r="P251" s="85">
        <f t="shared" si="85"/>
        <v>0</v>
      </c>
      <c r="Q251" s="85">
        <f t="shared" si="85"/>
        <v>0</v>
      </c>
      <c r="R251" s="85">
        <f t="shared" si="85"/>
        <v>0</v>
      </c>
      <c r="S251" s="85">
        <f t="shared" si="85"/>
        <v>0</v>
      </c>
      <c r="T251" s="85">
        <f t="shared" si="85"/>
        <v>0</v>
      </c>
      <c r="U251" s="85">
        <f t="shared" si="85"/>
        <v>0</v>
      </c>
      <c r="V251" s="85">
        <f t="shared" si="85"/>
        <v>0</v>
      </c>
      <c r="W251" s="85">
        <f t="shared" si="85"/>
        <v>0</v>
      </c>
      <c r="X251" s="85">
        <f t="shared" si="85"/>
        <v>0</v>
      </c>
      <c r="Y251" s="85">
        <f t="shared" si="85"/>
        <v>0</v>
      </c>
      <c r="Z251" s="85">
        <f t="shared" si="85"/>
        <v>0</v>
      </c>
      <c r="AA251" s="85">
        <f t="shared" si="85"/>
        <v>0</v>
      </c>
      <c r="AB251" s="85">
        <f t="shared" si="85"/>
        <v>0</v>
      </c>
      <c r="AC251" s="85">
        <f t="shared" si="85"/>
        <v>0</v>
      </c>
      <c r="AD251" s="85">
        <f t="shared" si="85"/>
        <v>0</v>
      </c>
      <c r="AE251" s="85">
        <f t="shared" si="85"/>
        <v>0</v>
      </c>
      <c r="AF251" s="85">
        <f t="shared" si="85"/>
        <v>0</v>
      </c>
      <c r="AG251" s="85">
        <f t="shared" si="85"/>
        <v>0</v>
      </c>
      <c r="AH251" s="85">
        <f t="shared" si="85"/>
        <v>0</v>
      </c>
    </row>
    <row r="252" spans="1:28" ht="15">
      <c r="A252" s="82"/>
      <c r="B252" s="82"/>
      <c r="C252" s="82">
        <v>4110</v>
      </c>
      <c r="D252" s="75" t="s">
        <v>153</v>
      </c>
      <c r="E252" s="85">
        <v>2450</v>
      </c>
      <c r="F252" s="51"/>
      <c r="G252" s="51">
        <f>E252+F252</f>
        <v>2450</v>
      </c>
      <c r="H252" s="123"/>
      <c r="I252" s="123">
        <f>G252+H252</f>
        <v>2450</v>
      </c>
      <c r="J252" s="123"/>
      <c r="K252" s="123">
        <f>I252+J252</f>
        <v>2450</v>
      </c>
      <c r="L252" s="123"/>
      <c r="M252" s="123">
        <f>K252+L252</f>
        <v>2450</v>
      </c>
      <c r="N252" s="123"/>
      <c r="O252" s="123">
        <f>M252+N252</f>
        <v>2450</v>
      </c>
      <c r="P252" s="123"/>
      <c r="Q252" s="123"/>
      <c r="R252" s="123"/>
      <c r="S252" s="123"/>
      <c r="T252" s="123"/>
      <c r="U252" s="123"/>
      <c r="V252" s="123"/>
      <c r="W252" s="123"/>
      <c r="X252" s="123"/>
      <c r="Y252" s="123"/>
      <c r="Z252" s="123"/>
      <c r="AA252" s="122"/>
      <c r="AB252" s="9"/>
    </row>
    <row r="253" spans="1:28" ht="15">
      <c r="A253" s="82"/>
      <c r="B253" s="82"/>
      <c r="C253" s="82">
        <v>4170</v>
      </c>
      <c r="D253" s="75" t="s">
        <v>160</v>
      </c>
      <c r="E253" s="85">
        <v>15070</v>
      </c>
      <c r="F253" s="51"/>
      <c r="G253" s="51">
        <f>E253+F253</f>
        <v>15070</v>
      </c>
      <c r="H253" s="123"/>
      <c r="I253" s="123">
        <f>G253+H253</f>
        <v>15070</v>
      </c>
      <c r="J253" s="123"/>
      <c r="K253" s="123">
        <f>I253+J253</f>
        <v>15070</v>
      </c>
      <c r="L253" s="123"/>
      <c r="M253" s="123">
        <f>K253+L253</f>
        <v>15070</v>
      </c>
      <c r="N253" s="123"/>
      <c r="O253" s="123">
        <f>M253+N253</f>
        <v>15070</v>
      </c>
      <c r="P253" s="123"/>
      <c r="Q253" s="123"/>
      <c r="R253" s="123"/>
      <c r="S253" s="123"/>
      <c r="T253" s="123"/>
      <c r="U253" s="123"/>
      <c r="V253" s="123"/>
      <c r="W253" s="123"/>
      <c r="X253" s="123"/>
      <c r="Y253" s="123"/>
      <c r="Z253" s="123"/>
      <c r="AA253" s="122"/>
      <c r="AB253" s="9"/>
    </row>
    <row r="254" spans="1:34" ht="15">
      <c r="A254" s="82"/>
      <c r="B254" s="82">
        <v>85295</v>
      </c>
      <c r="C254" s="82"/>
      <c r="D254" s="75" t="s">
        <v>16</v>
      </c>
      <c r="E254" s="85">
        <f>SUM(E255:E256)</f>
        <v>38580</v>
      </c>
      <c r="F254" s="85">
        <f aca="true" t="shared" si="86" ref="F254:AH254">SUM(F255:F256)</f>
        <v>0</v>
      </c>
      <c r="G254" s="85">
        <f t="shared" si="86"/>
        <v>38580</v>
      </c>
      <c r="H254" s="85">
        <f t="shared" si="86"/>
        <v>4888</v>
      </c>
      <c r="I254" s="85">
        <f t="shared" si="86"/>
        <v>43468</v>
      </c>
      <c r="J254" s="85">
        <f t="shared" si="86"/>
        <v>0</v>
      </c>
      <c r="K254" s="85">
        <f t="shared" si="86"/>
        <v>43468</v>
      </c>
      <c r="L254" s="85">
        <f t="shared" si="86"/>
        <v>0</v>
      </c>
      <c r="M254" s="85">
        <f>SUM(M255:M256)</f>
        <v>43468</v>
      </c>
      <c r="N254" s="85">
        <f t="shared" si="86"/>
        <v>9685</v>
      </c>
      <c r="O254" s="85">
        <f>SUM(O255:O256)</f>
        <v>53153</v>
      </c>
      <c r="P254" s="85">
        <f t="shared" si="86"/>
        <v>0</v>
      </c>
      <c r="Q254" s="85">
        <f t="shared" si="86"/>
        <v>0</v>
      </c>
      <c r="R254" s="85">
        <f t="shared" si="86"/>
        <v>0</v>
      </c>
      <c r="S254" s="85">
        <f t="shared" si="86"/>
        <v>0</v>
      </c>
      <c r="T254" s="85">
        <f t="shared" si="86"/>
        <v>0</v>
      </c>
      <c r="U254" s="85">
        <f t="shared" si="86"/>
        <v>0</v>
      </c>
      <c r="V254" s="85">
        <f t="shared" si="86"/>
        <v>0</v>
      </c>
      <c r="W254" s="85">
        <f t="shared" si="86"/>
        <v>0</v>
      </c>
      <c r="X254" s="85">
        <f t="shared" si="86"/>
        <v>0</v>
      </c>
      <c r="Y254" s="85">
        <f t="shared" si="86"/>
        <v>0</v>
      </c>
      <c r="Z254" s="85">
        <f t="shared" si="86"/>
        <v>0</v>
      </c>
      <c r="AA254" s="85">
        <f t="shared" si="86"/>
        <v>0</v>
      </c>
      <c r="AB254" s="85">
        <f t="shared" si="86"/>
        <v>0</v>
      </c>
      <c r="AC254" s="85">
        <f t="shared" si="86"/>
        <v>0</v>
      </c>
      <c r="AD254" s="85">
        <f t="shared" si="86"/>
        <v>0</v>
      </c>
      <c r="AE254" s="85">
        <f t="shared" si="86"/>
        <v>0</v>
      </c>
      <c r="AF254" s="85">
        <f t="shared" si="86"/>
        <v>0</v>
      </c>
      <c r="AG254" s="85">
        <f t="shared" si="86"/>
        <v>0</v>
      </c>
      <c r="AH254" s="85">
        <f t="shared" si="86"/>
        <v>0</v>
      </c>
    </row>
    <row r="255" spans="1:28" ht="15">
      <c r="A255" s="82"/>
      <c r="B255" s="82"/>
      <c r="C255" s="82">
        <v>3110</v>
      </c>
      <c r="D255" s="75" t="s">
        <v>198</v>
      </c>
      <c r="E255" s="85">
        <v>32896</v>
      </c>
      <c r="F255" s="51"/>
      <c r="G255" s="51">
        <f>E255+F255</f>
        <v>32896</v>
      </c>
      <c r="H255" s="123">
        <v>4888</v>
      </c>
      <c r="I255" s="123">
        <f>G255+H255</f>
        <v>37784</v>
      </c>
      <c r="J255" s="123"/>
      <c r="K255" s="123">
        <f>I255+J255</f>
        <v>37784</v>
      </c>
      <c r="L255" s="123"/>
      <c r="M255" s="123">
        <f>K255+L255</f>
        <v>37784</v>
      </c>
      <c r="N255" s="123">
        <v>9685</v>
      </c>
      <c r="O255" s="123">
        <f>M255+N255</f>
        <v>47469</v>
      </c>
      <c r="P255" s="123"/>
      <c r="Q255" s="123"/>
      <c r="R255" s="123"/>
      <c r="S255" s="123"/>
      <c r="T255" s="123"/>
      <c r="U255" s="123"/>
      <c r="V255" s="123"/>
      <c r="W255" s="123"/>
      <c r="X255" s="123"/>
      <c r="Y255" s="123"/>
      <c r="Z255" s="123"/>
      <c r="AA255" s="122"/>
      <c r="AB255" s="9"/>
    </row>
    <row r="256" spans="1:28" ht="15">
      <c r="A256" s="82"/>
      <c r="B256" s="82"/>
      <c r="C256" s="82">
        <v>4300</v>
      </c>
      <c r="D256" s="75" t="s">
        <v>140</v>
      </c>
      <c r="E256" s="85">
        <v>5684</v>
      </c>
      <c r="F256" s="51"/>
      <c r="G256" s="51">
        <f>E256+F256</f>
        <v>5684</v>
      </c>
      <c r="H256" s="123"/>
      <c r="I256" s="123">
        <f>G256+H256</f>
        <v>5684</v>
      </c>
      <c r="J256" s="123"/>
      <c r="K256" s="123">
        <f>I256+J256</f>
        <v>5684</v>
      </c>
      <c r="L256" s="123"/>
      <c r="M256" s="123">
        <f>K256+L256</f>
        <v>5684</v>
      </c>
      <c r="N256" s="123"/>
      <c r="O256" s="123">
        <f>M256+N256</f>
        <v>5684</v>
      </c>
      <c r="P256" s="123"/>
      <c r="Q256" s="123"/>
      <c r="R256" s="123"/>
      <c r="S256" s="123"/>
      <c r="T256" s="123"/>
      <c r="U256" s="123"/>
      <c r="V256" s="123"/>
      <c r="W256" s="123"/>
      <c r="X256" s="123"/>
      <c r="Y256" s="123"/>
      <c r="Z256" s="123"/>
      <c r="AA256" s="122"/>
      <c r="AB256" s="9"/>
    </row>
    <row r="257" spans="1:35" ht="14.25">
      <c r="A257" s="80">
        <v>854</v>
      </c>
      <c r="B257" s="80"/>
      <c r="C257" s="80"/>
      <c r="D257" s="76" t="s">
        <v>117</v>
      </c>
      <c r="E257" s="89">
        <f>E258+E270+E272+E274</f>
        <v>328892</v>
      </c>
      <c r="F257" s="89">
        <f aca="true" t="shared" si="87" ref="F257:AI257">F258+F270+F272+F274</f>
        <v>57005</v>
      </c>
      <c r="G257" s="89">
        <f t="shared" si="87"/>
        <v>385897</v>
      </c>
      <c r="H257" s="89">
        <f t="shared" si="87"/>
        <v>15021</v>
      </c>
      <c r="I257" s="89">
        <f t="shared" si="87"/>
        <v>400918</v>
      </c>
      <c r="J257" s="89">
        <f t="shared" si="87"/>
        <v>0</v>
      </c>
      <c r="K257" s="89">
        <f t="shared" si="87"/>
        <v>400918</v>
      </c>
      <c r="L257" s="89">
        <f t="shared" si="87"/>
        <v>0</v>
      </c>
      <c r="M257" s="89">
        <f>M258+M270+M272+M274</f>
        <v>400918</v>
      </c>
      <c r="N257" s="89">
        <f t="shared" si="87"/>
        <v>5600</v>
      </c>
      <c r="O257" s="89">
        <f>O258+O270+O272+O274</f>
        <v>406518</v>
      </c>
      <c r="P257" s="89">
        <f t="shared" si="87"/>
        <v>0</v>
      </c>
      <c r="Q257" s="89">
        <f t="shared" si="87"/>
        <v>0</v>
      </c>
      <c r="R257" s="89">
        <f t="shared" si="87"/>
        <v>0</v>
      </c>
      <c r="S257" s="89">
        <f t="shared" si="87"/>
        <v>0</v>
      </c>
      <c r="T257" s="89">
        <f t="shared" si="87"/>
        <v>0</v>
      </c>
      <c r="U257" s="89">
        <f t="shared" si="87"/>
        <v>0</v>
      </c>
      <c r="V257" s="89">
        <f t="shared" si="87"/>
        <v>0</v>
      </c>
      <c r="W257" s="89">
        <f t="shared" si="87"/>
        <v>0</v>
      </c>
      <c r="X257" s="89">
        <f t="shared" si="87"/>
        <v>0</v>
      </c>
      <c r="Y257" s="89">
        <f t="shared" si="87"/>
        <v>0</v>
      </c>
      <c r="Z257" s="89">
        <f t="shared" si="87"/>
        <v>0</v>
      </c>
      <c r="AA257" s="89">
        <f t="shared" si="87"/>
        <v>0</v>
      </c>
      <c r="AB257" s="89">
        <f t="shared" si="87"/>
        <v>0</v>
      </c>
      <c r="AC257" s="89">
        <f t="shared" si="87"/>
        <v>0</v>
      </c>
      <c r="AD257" s="89">
        <f t="shared" si="87"/>
        <v>0</v>
      </c>
      <c r="AE257" s="89">
        <f t="shared" si="87"/>
        <v>0</v>
      </c>
      <c r="AF257" s="89">
        <f t="shared" si="87"/>
        <v>0</v>
      </c>
      <c r="AG257" s="89">
        <f t="shared" si="87"/>
        <v>0</v>
      </c>
      <c r="AH257" s="89">
        <f t="shared" si="87"/>
        <v>0</v>
      </c>
      <c r="AI257" s="89">
        <f t="shared" si="87"/>
        <v>0</v>
      </c>
    </row>
    <row r="258" spans="1:28" ht="15">
      <c r="A258" s="82"/>
      <c r="B258" s="82">
        <v>85401</v>
      </c>
      <c r="C258" s="82"/>
      <c r="D258" s="75" t="s">
        <v>199</v>
      </c>
      <c r="E258" s="85">
        <f>SUM(E259:E269)</f>
        <v>222222</v>
      </c>
      <c r="F258" s="51"/>
      <c r="G258" s="51">
        <f>SUM(G259:G269)</f>
        <v>222222</v>
      </c>
      <c r="H258" s="51">
        <f aca="true" t="shared" si="88" ref="H258:AA258">SUM(H259:H269)</f>
        <v>0</v>
      </c>
      <c r="I258" s="51">
        <f t="shared" si="88"/>
        <v>222222</v>
      </c>
      <c r="J258" s="51">
        <f t="shared" si="88"/>
        <v>0</v>
      </c>
      <c r="K258" s="51">
        <f t="shared" si="88"/>
        <v>222222</v>
      </c>
      <c r="L258" s="51">
        <f t="shared" si="88"/>
        <v>0</v>
      </c>
      <c r="M258" s="51">
        <f>SUM(M259:M269)</f>
        <v>222222</v>
      </c>
      <c r="N258" s="51">
        <f t="shared" si="88"/>
        <v>5600</v>
      </c>
      <c r="O258" s="51">
        <f>SUM(O259:O269)</f>
        <v>227822</v>
      </c>
      <c r="P258" s="51">
        <f t="shared" si="88"/>
        <v>0</v>
      </c>
      <c r="Q258" s="51">
        <f t="shared" si="88"/>
        <v>0</v>
      </c>
      <c r="R258" s="51">
        <f t="shared" si="88"/>
        <v>0</v>
      </c>
      <c r="S258" s="51">
        <f t="shared" si="88"/>
        <v>0</v>
      </c>
      <c r="T258" s="51">
        <f t="shared" si="88"/>
        <v>0</v>
      </c>
      <c r="U258" s="51">
        <f t="shared" si="88"/>
        <v>0</v>
      </c>
      <c r="V258" s="51">
        <f t="shared" si="88"/>
        <v>0</v>
      </c>
      <c r="W258" s="51">
        <f t="shared" si="88"/>
        <v>0</v>
      </c>
      <c r="X258" s="51">
        <f t="shared" si="88"/>
        <v>0</v>
      </c>
      <c r="Y258" s="51">
        <f t="shared" si="88"/>
        <v>0</v>
      </c>
      <c r="Z258" s="51">
        <f t="shared" si="88"/>
        <v>0</v>
      </c>
      <c r="AA258" s="51">
        <f t="shared" si="88"/>
        <v>0</v>
      </c>
      <c r="AB258" s="9"/>
    </row>
    <row r="259" spans="1:28" ht="17.25" customHeight="1">
      <c r="A259" s="82"/>
      <c r="B259" s="82"/>
      <c r="C259" s="82">
        <v>3020</v>
      </c>
      <c r="D259" s="75" t="s">
        <v>159</v>
      </c>
      <c r="E259" s="85">
        <v>5556</v>
      </c>
      <c r="F259" s="51"/>
      <c r="G259" s="51">
        <f aca="true" t="shared" si="89" ref="G259:G271">E259+F259</f>
        <v>5556</v>
      </c>
      <c r="H259" s="123"/>
      <c r="I259" s="123">
        <f>G259+H259</f>
        <v>5556</v>
      </c>
      <c r="J259" s="123"/>
      <c r="K259" s="123">
        <f>I259+J259</f>
        <v>5556</v>
      </c>
      <c r="L259" s="123"/>
      <c r="M259" s="123">
        <f>K259+L259</f>
        <v>5556</v>
      </c>
      <c r="N259" s="123"/>
      <c r="O259" s="123">
        <f>M259+N259</f>
        <v>5556</v>
      </c>
      <c r="P259" s="123"/>
      <c r="Q259" s="123"/>
      <c r="R259" s="123"/>
      <c r="S259" s="123"/>
      <c r="T259" s="123"/>
      <c r="U259" s="123"/>
      <c r="V259" s="123"/>
      <c r="W259" s="123"/>
      <c r="X259" s="123"/>
      <c r="Y259" s="123"/>
      <c r="Z259" s="123"/>
      <c r="AA259" s="122"/>
      <c r="AB259" s="9"/>
    </row>
    <row r="260" spans="1:28" ht="15">
      <c r="A260" s="82"/>
      <c r="B260" s="82"/>
      <c r="C260" s="82">
        <v>4010</v>
      </c>
      <c r="D260" s="75" t="s">
        <v>151</v>
      </c>
      <c r="E260" s="85">
        <v>152974</v>
      </c>
      <c r="F260" s="51"/>
      <c r="G260" s="51">
        <f t="shared" si="89"/>
        <v>152974</v>
      </c>
      <c r="H260" s="123"/>
      <c r="I260" s="123">
        <f aca="true" t="shared" si="90" ref="I260:I269">G260+H260</f>
        <v>152974</v>
      </c>
      <c r="J260" s="123"/>
      <c r="K260" s="123">
        <f aca="true" t="shared" si="91" ref="K260:O269">I260+J260</f>
        <v>152974</v>
      </c>
      <c r="L260" s="123"/>
      <c r="M260" s="123">
        <f t="shared" si="91"/>
        <v>152974</v>
      </c>
      <c r="N260" s="123"/>
      <c r="O260" s="123">
        <f t="shared" si="91"/>
        <v>152974</v>
      </c>
      <c r="P260" s="123"/>
      <c r="Q260" s="123"/>
      <c r="R260" s="123"/>
      <c r="S260" s="123"/>
      <c r="T260" s="123"/>
      <c r="U260" s="123"/>
      <c r="V260" s="123"/>
      <c r="W260" s="123"/>
      <c r="X260" s="123"/>
      <c r="Y260" s="123"/>
      <c r="Z260" s="123"/>
      <c r="AA260" s="122"/>
      <c r="AB260" s="9"/>
    </row>
    <row r="261" spans="1:28" ht="15">
      <c r="A261" s="82"/>
      <c r="B261" s="82"/>
      <c r="C261" s="82">
        <v>4040</v>
      </c>
      <c r="D261" s="75" t="s">
        <v>152</v>
      </c>
      <c r="E261" s="85">
        <v>11959</v>
      </c>
      <c r="F261" s="51"/>
      <c r="G261" s="51">
        <f t="shared" si="89"/>
        <v>11959</v>
      </c>
      <c r="H261" s="123"/>
      <c r="I261" s="123">
        <f t="shared" si="90"/>
        <v>11959</v>
      </c>
      <c r="J261" s="123"/>
      <c r="K261" s="123">
        <f t="shared" si="91"/>
        <v>11959</v>
      </c>
      <c r="L261" s="123"/>
      <c r="M261" s="123">
        <f t="shared" si="91"/>
        <v>11959</v>
      </c>
      <c r="N261" s="123">
        <v>-700</v>
      </c>
      <c r="O261" s="123">
        <f t="shared" si="91"/>
        <v>11259</v>
      </c>
      <c r="P261" s="123"/>
      <c r="Q261" s="123"/>
      <c r="R261" s="123"/>
      <c r="S261" s="123"/>
      <c r="T261" s="123"/>
      <c r="U261" s="123"/>
      <c r="V261" s="123"/>
      <c r="W261" s="123"/>
      <c r="X261" s="123"/>
      <c r="Y261" s="123"/>
      <c r="Z261" s="123"/>
      <c r="AA261" s="122"/>
      <c r="AB261" s="9"/>
    </row>
    <row r="262" spans="1:28" ht="15">
      <c r="A262" s="82"/>
      <c r="B262" s="82"/>
      <c r="C262" s="82">
        <v>4110</v>
      </c>
      <c r="D262" s="75" t="s">
        <v>153</v>
      </c>
      <c r="E262" s="85">
        <v>30667</v>
      </c>
      <c r="F262" s="51"/>
      <c r="G262" s="51">
        <f t="shared" si="89"/>
        <v>30667</v>
      </c>
      <c r="H262" s="123"/>
      <c r="I262" s="123">
        <f t="shared" si="90"/>
        <v>30667</v>
      </c>
      <c r="J262" s="123"/>
      <c r="K262" s="123">
        <f t="shared" si="91"/>
        <v>30667</v>
      </c>
      <c r="L262" s="123"/>
      <c r="M262" s="123">
        <f t="shared" si="91"/>
        <v>30667</v>
      </c>
      <c r="N262" s="123"/>
      <c r="O262" s="123">
        <f t="shared" si="91"/>
        <v>30667</v>
      </c>
      <c r="P262" s="123"/>
      <c r="Q262" s="123"/>
      <c r="R262" s="123"/>
      <c r="S262" s="123"/>
      <c r="T262" s="123"/>
      <c r="U262" s="123"/>
      <c r="V262" s="123"/>
      <c r="W262" s="123"/>
      <c r="X262" s="123"/>
      <c r="Y262" s="123"/>
      <c r="Z262" s="123"/>
      <c r="AA262" s="122"/>
      <c r="AB262" s="9"/>
    </row>
    <row r="263" spans="1:28" ht="15">
      <c r="A263" s="82"/>
      <c r="B263" s="82"/>
      <c r="C263" s="82">
        <v>4120</v>
      </c>
      <c r="D263" s="75" t="s">
        <v>154</v>
      </c>
      <c r="E263" s="85">
        <v>4175</v>
      </c>
      <c r="F263" s="51"/>
      <c r="G263" s="51">
        <f t="shared" si="89"/>
        <v>4175</v>
      </c>
      <c r="H263" s="123"/>
      <c r="I263" s="123">
        <f t="shared" si="90"/>
        <v>4175</v>
      </c>
      <c r="J263" s="123"/>
      <c r="K263" s="123">
        <f t="shared" si="91"/>
        <v>4175</v>
      </c>
      <c r="L263" s="123"/>
      <c r="M263" s="123">
        <f t="shared" si="91"/>
        <v>4175</v>
      </c>
      <c r="N263" s="123"/>
      <c r="O263" s="123">
        <f t="shared" si="91"/>
        <v>4175</v>
      </c>
      <c r="P263" s="123"/>
      <c r="Q263" s="123"/>
      <c r="R263" s="123"/>
      <c r="S263" s="123"/>
      <c r="T263" s="123"/>
      <c r="U263" s="123"/>
      <c r="V263" s="123"/>
      <c r="W263" s="123"/>
      <c r="X263" s="123"/>
      <c r="Y263" s="123"/>
      <c r="Z263" s="123"/>
      <c r="AA263" s="122"/>
      <c r="AB263" s="9"/>
    </row>
    <row r="264" spans="1:28" ht="14.25" customHeight="1">
      <c r="A264" s="82"/>
      <c r="B264" s="82"/>
      <c r="C264" s="82">
        <v>4140</v>
      </c>
      <c r="D264" s="75" t="s">
        <v>181</v>
      </c>
      <c r="E264" s="85">
        <v>852</v>
      </c>
      <c r="F264" s="51"/>
      <c r="G264" s="51">
        <f t="shared" si="89"/>
        <v>852</v>
      </c>
      <c r="H264" s="123"/>
      <c r="I264" s="123">
        <f t="shared" si="90"/>
        <v>852</v>
      </c>
      <c r="J264" s="123"/>
      <c r="K264" s="123">
        <f t="shared" si="91"/>
        <v>852</v>
      </c>
      <c r="L264" s="123"/>
      <c r="M264" s="123">
        <f t="shared" si="91"/>
        <v>852</v>
      </c>
      <c r="N264" s="123"/>
      <c r="O264" s="123">
        <f t="shared" si="91"/>
        <v>852</v>
      </c>
      <c r="P264" s="123"/>
      <c r="Q264" s="123"/>
      <c r="R264" s="123"/>
      <c r="S264" s="123"/>
      <c r="T264" s="123"/>
      <c r="U264" s="123"/>
      <c r="V264" s="123"/>
      <c r="W264" s="123"/>
      <c r="X264" s="123"/>
      <c r="Y264" s="123"/>
      <c r="Z264" s="123"/>
      <c r="AA264" s="122"/>
      <c r="AB264" s="9"/>
    </row>
    <row r="265" spans="1:28" ht="15">
      <c r="A265" s="82"/>
      <c r="B265" s="82"/>
      <c r="C265" s="82">
        <v>4210</v>
      </c>
      <c r="D265" s="75" t="s">
        <v>138</v>
      </c>
      <c r="E265" s="85">
        <v>4420</v>
      </c>
      <c r="F265" s="51"/>
      <c r="G265" s="51">
        <f t="shared" si="89"/>
        <v>4420</v>
      </c>
      <c r="H265" s="123"/>
      <c r="I265" s="123">
        <f t="shared" si="90"/>
        <v>4420</v>
      </c>
      <c r="J265" s="123"/>
      <c r="K265" s="123">
        <f t="shared" si="91"/>
        <v>4420</v>
      </c>
      <c r="L265" s="123">
        <v>-300</v>
      </c>
      <c r="M265" s="123">
        <f t="shared" si="91"/>
        <v>4120</v>
      </c>
      <c r="N265" s="123">
        <v>6000</v>
      </c>
      <c r="O265" s="123">
        <f t="shared" si="91"/>
        <v>10120</v>
      </c>
      <c r="P265" s="123"/>
      <c r="Q265" s="123"/>
      <c r="R265" s="123"/>
      <c r="S265" s="123"/>
      <c r="T265" s="123"/>
      <c r="U265" s="123"/>
      <c r="V265" s="123"/>
      <c r="W265" s="123"/>
      <c r="X265" s="123"/>
      <c r="Y265" s="123"/>
      <c r="Z265" s="123"/>
      <c r="AA265" s="122"/>
      <c r="AB265" s="9"/>
    </row>
    <row r="266" spans="1:28" ht="15">
      <c r="A266" s="82"/>
      <c r="B266" s="82"/>
      <c r="C266" s="82">
        <v>4260</v>
      </c>
      <c r="D266" s="75" t="s">
        <v>161</v>
      </c>
      <c r="E266" s="85">
        <v>1451</v>
      </c>
      <c r="F266" s="51"/>
      <c r="G266" s="51">
        <f t="shared" si="89"/>
        <v>1451</v>
      </c>
      <c r="H266" s="123"/>
      <c r="I266" s="123">
        <f t="shared" si="90"/>
        <v>1451</v>
      </c>
      <c r="J266" s="123"/>
      <c r="K266" s="123">
        <f t="shared" si="91"/>
        <v>1451</v>
      </c>
      <c r="L266" s="123">
        <v>300</v>
      </c>
      <c r="M266" s="123">
        <f t="shared" si="91"/>
        <v>1751</v>
      </c>
      <c r="N266" s="123"/>
      <c r="O266" s="123">
        <f t="shared" si="91"/>
        <v>1751</v>
      </c>
      <c r="P266" s="123"/>
      <c r="Q266" s="123"/>
      <c r="R266" s="123"/>
      <c r="S266" s="123"/>
      <c r="T266" s="123"/>
      <c r="U266" s="123"/>
      <c r="V266" s="123"/>
      <c r="W266" s="123"/>
      <c r="X266" s="123"/>
      <c r="Y266" s="123"/>
      <c r="Z266" s="123"/>
      <c r="AA266" s="122"/>
      <c r="AB266" s="9"/>
    </row>
    <row r="267" spans="1:28" ht="15">
      <c r="A267" s="82"/>
      <c r="B267" s="82"/>
      <c r="C267" s="82">
        <v>4300</v>
      </c>
      <c r="D267" s="75" t="s">
        <v>140</v>
      </c>
      <c r="E267" s="85">
        <v>1280</v>
      </c>
      <c r="F267" s="51"/>
      <c r="G267" s="51">
        <f t="shared" si="89"/>
        <v>1280</v>
      </c>
      <c r="H267" s="123"/>
      <c r="I267" s="123">
        <f t="shared" si="90"/>
        <v>1280</v>
      </c>
      <c r="J267" s="123"/>
      <c r="K267" s="123">
        <f t="shared" si="91"/>
        <v>1280</v>
      </c>
      <c r="L267" s="123"/>
      <c r="M267" s="123">
        <f t="shared" si="91"/>
        <v>1280</v>
      </c>
      <c r="N267" s="123"/>
      <c r="O267" s="123">
        <f t="shared" si="91"/>
        <v>1280</v>
      </c>
      <c r="P267" s="123"/>
      <c r="Q267" s="123"/>
      <c r="R267" s="123"/>
      <c r="S267" s="123"/>
      <c r="T267" s="123"/>
      <c r="U267" s="123"/>
      <c r="V267" s="123"/>
      <c r="W267" s="123"/>
      <c r="X267" s="123"/>
      <c r="Y267" s="123"/>
      <c r="Z267" s="123"/>
      <c r="AA267" s="122"/>
      <c r="AB267" s="9"/>
    </row>
    <row r="268" spans="1:28" ht="15">
      <c r="A268" s="82"/>
      <c r="B268" s="82"/>
      <c r="C268" s="82">
        <v>4410</v>
      </c>
      <c r="D268" s="75" t="s">
        <v>155</v>
      </c>
      <c r="E268" s="85">
        <v>1916</v>
      </c>
      <c r="F268" s="51"/>
      <c r="G268" s="51">
        <f t="shared" si="89"/>
        <v>1916</v>
      </c>
      <c r="H268" s="123"/>
      <c r="I268" s="123">
        <f t="shared" si="90"/>
        <v>1916</v>
      </c>
      <c r="J268" s="123"/>
      <c r="K268" s="123">
        <f t="shared" si="91"/>
        <v>1916</v>
      </c>
      <c r="L268" s="123"/>
      <c r="M268" s="123">
        <f t="shared" si="91"/>
        <v>1916</v>
      </c>
      <c r="N268" s="123">
        <v>300</v>
      </c>
      <c r="O268" s="123">
        <f t="shared" si="91"/>
        <v>2216</v>
      </c>
      <c r="P268" s="123"/>
      <c r="Q268" s="123"/>
      <c r="R268" s="123"/>
      <c r="S268" s="123"/>
      <c r="T268" s="123"/>
      <c r="U268" s="123"/>
      <c r="V268" s="123"/>
      <c r="W268" s="123"/>
      <c r="X268" s="123"/>
      <c r="Y268" s="123"/>
      <c r="Z268" s="123"/>
      <c r="AA268" s="122"/>
      <c r="AB268" s="9"/>
    </row>
    <row r="269" spans="1:28" ht="15.75" customHeight="1">
      <c r="A269" s="82"/>
      <c r="B269" s="82"/>
      <c r="C269" s="82">
        <v>4440</v>
      </c>
      <c r="D269" s="75" t="s">
        <v>156</v>
      </c>
      <c r="E269" s="85">
        <v>6972</v>
      </c>
      <c r="F269" s="51"/>
      <c r="G269" s="51">
        <f t="shared" si="89"/>
        <v>6972</v>
      </c>
      <c r="H269" s="123"/>
      <c r="I269" s="123">
        <f t="shared" si="90"/>
        <v>6972</v>
      </c>
      <c r="J269" s="123"/>
      <c r="K269" s="123">
        <f t="shared" si="91"/>
        <v>6972</v>
      </c>
      <c r="L269" s="123"/>
      <c r="M269" s="123">
        <f t="shared" si="91"/>
        <v>6972</v>
      </c>
      <c r="N269" s="123"/>
      <c r="O269" s="123">
        <f t="shared" si="91"/>
        <v>6972</v>
      </c>
      <c r="P269" s="123"/>
      <c r="Q269" s="123"/>
      <c r="R269" s="123"/>
      <c r="S269" s="123"/>
      <c r="T269" s="123"/>
      <c r="U269" s="123"/>
      <c r="V269" s="123"/>
      <c r="W269" s="123"/>
      <c r="X269" s="123"/>
      <c r="Y269" s="123"/>
      <c r="Z269" s="123"/>
      <c r="AA269" s="122"/>
      <c r="AB269" s="9"/>
    </row>
    <row r="270" spans="1:30" ht="15">
      <c r="A270" s="82"/>
      <c r="B270" s="82">
        <v>85415</v>
      </c>
      <c r="C270" s="82"/>
      <c r="D270" s="75" t="s">
        <v>118</v>
      </c>
      <c r="E270" s="85">
        <f>E271</f>
        <v>0</v>
      </c>
      <c r="F270" s="51">
        <f>F271</f>
        <v>5005</v>
      </c>
      <c r="G270" s="51">
        <f t="shared" si="89"/>
        <v>5005</v>
      </c>
      <c r="H270" s="51">
        <f aca="true" t="shared" si="92" ref="H270:AD270">H271</f>
        <v>15021</v>
      </c>
      <c r="I270" s="51">
        <f t="shared" si="92"/>
        <v>20026</v>
      </c>
      <c r="J270" s="51">
        <f t="shared" si="92"/>
        <v>0</v>
      </c>
      <c r="K270" s="51">
        <f t="shared" si="92"/>
        <v>20026</v>
      </c>
      <c r="L270" s="51">
        <f t="shared" si="92"/>
        <v>0</v>
      </c>
      <c r="M270" s="51">
        <f t="shared" si="92"/>
        <v>20026</v>
      </c>
      <c r="N270" s="51">
        <f t="shared" si="92"/>
        <v>0</v>
      </c>
      <c r="O270" s="51">
        <f t="shared" si="92"/>
        <v>20026</v>
      </c>
      <c r="P270" s="51">
        <f t="shared" si="92"/>
        <v>0</v>
      </c>
      <c r="Q270" s="51">
        <f t="shared" si="92"/>
        <v>0</v>
      </c>
      <c r="R270" s="51">
        <f t="shared" si="92"/>
        <v>0</v>
      </c>
      <c r="S270" s="51">
        <f t="shared" si="92"/>
        <v>0</v>
      </c>
      <c r="T270" s="51">
        <f t="shared" si="92"/>
        <v>0</v>
      </c>
      <c r="U270" s="51">
        <f t="shared" si="92"/>
        <v>0</v>
      </c>
      <c r="V270" s="51">
        <f t="shared" si="92"/>
        <v>0</v>
      </c>
      <c r="W270" s="51">
        <f t="shared" si="92"/>
        <v>0</v>
      </c>
      <c r="X270" s="51">
        <f t="shared" si="92"/>
        <v>0</v>
      </c>
      <c r="Y270" s="51">
        <f t="shared" si="92"/>
        <v>0</v>
      </c>
      <c r="Z270" s="51">
        <f t="shared" si="92"/>
        <v>0</v>
      </c>
      <c r="AA270" s="51">
        <f t="shared" si="92"/>
        <v>0</v>
      </c>
      <c r="AB270" s="51">
        <f t="shared" si="92"/>
        <v>0</v>
      </c>
      <c r="AC270" s="51">
        <f t="shared" si="92"/>
        <v>0</v>
      </c>
      <c r="AD270" s="51">
        <f t="shared" si="92"/>
        <v>0</v>
      </c>
    </row>
    <row r="271" spans="1:28" ht="15">
      <c r="A271" s="82"/>
      <c r="B271" s="82"/>
      <c r="C271" s="82">
        <v>3240</v>
      </c>
      <c r="D271" s="75" t="s">
        <v>179</v>
      </c>
      <c r="E271" s="85"/>
      <c r="F271" s="51">
        <v>5005</v>
      </c>
      <c r="G271" s="51">
        <f t="shared" si="89"/>
        <v>5005</v>
      </c>
      <c r="H271" s="123">
        <v>15021</v>
      </c>
      <c r="I271" s="123">
        <f>G271+H271</f>
        <v>20026</v>
      </c>
      <c r="J271" s="123"/>
      <c r="K271" s="123">
        <f>I271+J271</f>
        <v>20026</v>
      </c>
      <c r="L271" s="123"/>
      <c r="M271" s="123">
        <f>K271+L271</f>
        <v>20026</v>
      </c>
      <c r="N271" s="123"/>
      <c r="O271" s="123">
        <f>M271+N271</f>
        <v>20026</v>
      </c>
      <c r="P271" s="123"/>
      <c r="Q271" s="123"/>
      <c r="R271" s="123"/>
      <c r="S271" s="123"/>
      <c r="T271" s="123"/>
      <c r="U271" s="123"/>
      <c r="V271" s="123"/>
      <c r="W271" s="123"/>
      <c r="X271" s="123"/>
      <c r="Y271" s="123"/>
      <c r="Z271" s="123"/>
      <c r="AA271" s="122"/>
      <c r="AB271" s="9"/>
    </row>
    <row r="272" spans="1:35" ht="15">
      <c r="A272" s="82"/>
      <c r="B272" s="82">
        <v>85446</v>
      </c>
      <c r="C272" s="82"/>
      <c r="D272" s="75" t="s">
        <v>188</v>
      </c>
      <c r="E272" s="85">
        <f>E273</f>
        <v>670</v>
      </c>
      <c r="F272" s="85">
        <f aca="true" t="shared" si="93" ref="F272:AI272">F273</f>
        <v>0</v>
      </c>
      <c r="G272" s="85">
        <f t="shared" si="93"/>
        <v>670</v>
      </c>
      <c r="H272" s="85">
        <f t="shared" si="93"/>
        <v>0</v>
      </c>
      <c r="I272" s="85">
        <f t="shared" si="93"/>
        <v>670</v>
      </c>
      <c r="J272" s="85">
        <f t="shared" si="93"/>
        <v>0</v>
      </c>
      <c r="K272" s="85">
        <f t="shared" si="93"/>
        <v>670</v>
      </c>
      <c r="L272" s="85">
        <f t="shared" si="93"/>
        <v>0</v>
      </c>
      <c r="M272" s="85">
        <f t="shared" si="93"/>
        <v>670</v>
      </c>
      <c r="N272" s="85">
        <f t="shared" si="93"/>
        <v>0</v>
      </c>
      <c r="O272" s="85">
        <f t="shared" si="93"/>
        <v>670</v>
      </c>
      <c r="P272" s="85">
        <f t="shared" si="93"/>
        <v>0</v>
      </c>
      <c r="Q272" s="85">
        <f t="shared" si="93"/>
        <v>0</v>
      </c>
      <c r="R272" s="85">
        <f t="shared" si="93"/>
        <v>0</v>
      </c>
      <c r="S272" s="85">
        <f t="shared" si="93"/>
        <v>0</v>
      </c>
      <c r="T272" s="85">
        <f t="shared" si="93"/>
        <v>0</v>
      </c>
      <c r="U272" s="85">
        <f t="shared" si="93"/>
        <v>0</v>
      </c>
      <c r="V272" s="85">
        <f t="shared" si="93"/>
        <v>0</v>
      </c>
      <c r="W272" s="85">
        <f t="shared" si="93"/>
        <v>0</v>
      </c>
      <c r="X272" s="85">
        <f t="shared" si="93"/>
        <v>0</v>
      </c>
      <c r="Y272" s="85">
        <f t="shared" si="93"/>
        <v>0</v>
      </c>
      <c r="Z272" s="85">
        <f t="shared" si="93"/>
        <v>0</v>
      </c>
      <c r="AA272" s="85">
        <f t="shared" si="93"/>
        <v>0</v>
      </c>
      <c r="AB272" s="85">
        <f t="shared" si="93"/>
        <v>0</v>
      </c>
      <c r="AC272" s="85">
        <f t="shared" si="93"/>
        <v>0</v>
      </c>
      <c r="AD272" s="85">
        <f t="shared" si="93"/>
        <v>0</v>
      </c>
      <c r="AE272" s="85">
        <f t="shared" si="93"/>
        <v>0</v>
      </c>
      <c r="AF272" s="85">
        <f t="shared" si="93"/>
        <v>0</v>
      </c>
      <c r="AG272" s="85">
        <f t="shared" si="93"/>
        <v>0</v>
      </c>
      <c r="AH272" s="85">
        <f t="shared" si="93"/>
        <v>0</v>
      </c>
      <c r="AI272" s="85">
        <f t="shared" si="93"/>
        <v>0</v>
      </c>
    </row>
    <row r="273" spans="1:28" ht="15">
      <c r="A273" s="82"/>
      <c r="B273" s="82"/>
      <c r="C273" s="82">
        <v>4300</v>
      </c>
      <c r="D273" s="75" t="s">
        <v>140</v>
      </c>
      <c r="E273" s="85">
        <v>670</v>
      </c>
      <c r="F273" s="51"/>
      <c r="G273" s="51">
        <f>E273+F273</f>
        <v>670</v>
      </c>
      <c r="H273" s="123"/>
      <c r="I273" s="123">
        <f>G273+H273</f>
        <v>670</v>
      </c>
      <c r="J273" s="123"/>
      <c r="K273" s="123">
        <f>I273+J273</f>
        <v>670</v>
      </c>
      <c r="L273" s="123"/>
      <c r="M273" s="123">
        <f>K273+L273</f>
        <v>670</v>
      </c>
      <c r="N273" s="123"/>
      <c r="O273" s="123">
        <f>M273+N273</f>
        <v>670</v>
      </c>
      <c r="P273" s="123"/>
      <c r="Q273" s="123"/>
      <c r="R273" s="123"/>
      <c r="S273" s="123"/>
      <c r="T273" s="123"/>
      <c r="U273" s="123"/>
      <c r="V273" s="123"/>
      <c r="W273" s="123"/>
      <c r="X273" s="123"/>
      <c r="Y273" s="123"/>
      <c r="Z273" s="123"/>
      <c r="AA273" s="122"/>
      <c r="AB273" s="9"/>
    </row>
    <row r="274" spans="1:35" ht="15">
      <c r="A274" s="82"/>
      <c r="B274" s="82">
        <v>85495</v>
      </c>
      <c r="C274" s="82"/>
      <c r="D274" s="75" t="s">
        <v>16</v>
      </c>
      <c r="E274" s="85">
        <f>SUM(E275:E278)</f>
        <v>106000</v>
      </c>
      <c r="F274" s="85">
        <f aca="true" t="shared" si="94" ref="F274:AI274">SUM(F275:F278)</f>
        <v>52000</v>
      </c>
      <c r="G274" s="85">
        <f t="shared" si="94"/>
        <v>158000</v>
      </c>
      <c r="H274" s="85">
        <f t="shared" si="94"/>
        <v>0</v>
      </c>
      <c r="I274" s="85">
        <f t="shared" si="94"/>
        <v>158000</v>
      </c>
      <c r="J274" s="85">
        <f t="shared" si="94"/>
        <v>0</v>
      </c>
      <c r="K274" s="85">
        <f t="shared" si="94"/>
        <v>158000</v>
      </c>
      <c r="L274" s="85">
        <f t="shared" si="94"/>
        <v>0</v>
      </c>
      <c r="M274" s="85">
        <f>SUM(M275:M278)</f>
        <v>158000</v>
      </c>
      <c r="N274" s="85">
        <f t="shared" si="94"/>
        <v>0</v>
      </c>
      <c r="O274" s="85">
        <f>SUM(O275:O278)</f>
        <v>158000</v>
      </c>
      <c r="P274" s="85">
        <f t="shared" si="94"/>
        <v>0</v>
      </c>
      <c r="Q274" s="85">
        <f t="shared" si="94"/>
        <v>0</v>
      </c>
      <c r="R274" s="85">
        <f t="shared" si="94"/>
        <v>0</v>
      </c>
      <c r="S274" s="85">
        <f t="shared" si="94"/>
        <v>0</v>
      </c>
      <c r="T274" s="85">
        <f t="shared" si="94"/>
        <v>0</v>
      </c>
      <c r="U274" s="85">
        <f t="shared" si="94"/>
        <v>0</v>
      </c>
      <c r="V274" s="85">
        <f t="shared" si="94"/>
        <v>0</v>
      </c>
      <c r="W274" s="85">
        <f t="shared" si="94"/>
        <v>0</v>
      </c>
      <c r="X274" s="85">
        <f t="shared" si="94"/>
        <v>0</v>
      </c>
      <c r="Y274" s="85">
        <f t="shared" si="94"/>
        <v>0</v>
      </c>
      <c r="Z274" s="85">
        <f t="shared" si="94"/>
        <v>0</v>
      </c>
      <c r="AA274" s="85">
        <f t="shared" si="94"/>
        <v>0</v>
      </c>
      <c r="AB274" s="85">
        <f t="shared" si="94"/>
        <v>0</v>
      </c>
      <c r="AC274" s="85">
        <f t="shared" si="94"/>
        <v>0</v>
      </c>
      <c r="AD274" s="85">
        <f t="shared" si="94"/>
        <v>0</v>
      </c>
      <c r="AE274" s="85">
        <f t="shared" si="94"/>
        <v>0</v>
      </c>
      <c r="AF274" s="85">
        <f t="shared" si="94"/>
        <v>0</v>
      </c>
      <c r="AG274" s="85">
        <f t="shared" si="94"/>
        <v>0</v>
      </c>
      <c r="AH274" s="85">
        <f t="shared" si="94"/>
        <v>0</v>
      </c>
      <c r="AI274" s="85">
        <f t="shared" si="94"/>
        <v>0</v>
      </c>
    </row>
    <row r="275" spans="1:28" ht="15" hidden="1">
      <c r="A275" s="82"/>
      <c r="B275" s="82"/>
      <c r="C275" s="82">
        <v>4170</v>
      </c>
      <c r="D275" s="75" t="s">
        <v>160</v>
      </c>
      <c r="E275" s="85">
        <v>0</v>
      </c>
      <c r="F275" s="51"/>
      <c r="G275" s="51">
        <f>E275+F275</f>
        <v>0</v>
      </c>
      <c r="H275" s="123"/>
      <c r="I275" s="123"/>
      <c r="J275" s="123"/>
      <c r="K275" s="123"/>
      <c r="L275" s="123"/>
      <c r="M275" s="123"/>
      <c r="N275" s="123"/>
      <c r="O275" s="123"/>
      <c r="P275" s="123"/>
      <c r="Q275" s="123"/>
      <c r="R275" s="123"/>
      <c r="S275" s="123"/>
      <c r="T275" s="123"/>
      <c r="U275" s="123"/>
      <c r="V275" s="123"/>
      <c r="W275" s="123"/>
      <c r="X275" s="123"/>
      <c r="Y275" s="123"/>
      <c r="Z275" s="123"/>
      <c r="AA275" s="122"/>
      <c r="AB275" s="9"/>
    </row>
    <row r="276" spans="1:28" ht="15" hidden="1">
      <c r="A276" s="82"/>
      <c r="B276" s="82"/>
      <c r="C276" s="82">
        <v>4210</v>
      </c>
      <c r="D276" s="75" t="s">
        <v>138</v>
      </c>
      <c r="E276" s="85">
        <v>0</v>
      </c>
      <c r="F276" s="51"/>
      <c r="G276" s="51">
        <f>E276+F276</f>
        <v>0</v>
      </c>
      <c r="H276" s="123"/>
      <c r="I276" s="123"/>
      <c r="J276" s="123"/>
      <c r="K276" s="123"/>
      <c r="L276" s="123"/>
      <c r="M276" s="123"/>
      <c r="N276" s="123"/>
      <c r="O276" s="123"/>
      <c r="P276" s="123"/>
      <c r="Q276" s="123"/>
      <c r="R276" s="123"/>
      <c r="S276" s="123"/>
      <c r="T276" s="123"/>
      <c r="U276" s="123"/>
      <c r="V276" s="123"/>
      <c r="W276" s="123"/>
      <c r="X276" s="123"/>
      <c r="Y276" s="123"/>
      <c r="Z276" s="123"/>
      <c r="AA276" s="122"/>
      <c r="AB276" s="9"/>
    </row>
    <row r="277" spans="1:28" ht="15" hidden="1">
      <c r="A277" s="82"/>
      <c r="B277" s="82"/>
      <c r="C277" s="82">
        <v>4300</v>
      </c>
      <c r="D277" s="75" t="s">
        <v>140</v>
      </c>
      <c r="E277" s="85">
        <v>0</v>
      </c>
      <c r="F277" s="51"/>
      <c r="G277" s="51">
        <f>E277+F277</f>
        <v>0</v>
      </c>
      <c r="H277" s="123"/>
      <c r="I277" s="123"/>
      <c r="J277" s="123"/>
      <c r="K277" s="123"/>
      <c r="L277" s="123"/>
      <c r="M277" s="123"/>
      <c r="N277" s="123"/>
      <c r="O277" s="123"/>
      <c r="P277" s="123"/>
      <c r="Q277" s="123"/>
      <c r="R277" s="123"/>
      <c r="S277" s="123"/>
      <c r="T277" s="123"/>
      <c r="U277" s="123"/>
      <c r="V277" s="123"/>
      <c r="W277" s="123"/>
      <c r="X277" s="123"/>
      <c r="Y277" s="123"/>
      <c r="Z277" s="123"/>
      <c r="AA277" s="122"/>
      <c r="AB277" s="9"/>
    </row>
    <row r="278" spans="1:28" ht="15">
      <c r="A278" s="82"/>
      <c r="B278" s="82"/>
      <c r="C278" s="82">
        <v>4220</v>
      </c>
      <c r="D278" s="75" t="s">
        <v>185</v>
      </c>
      <c r="E278" s="85">
        <v>106000</v>
      </c>
      <c r="F278" s="51">
        <v>52000</v>
      </c>
      <c r="G278" s="51">
        <f>E278+F278</f>
        <v>158000</v>
      </c>
      <c r="H278" s="123"/>
      <c r="I278" s="123">
        <f>G278+H278</f>
        <v>158000</v>
      </c>
      <c r="J278" s="123"/>
      <c r="K278" s="123">
        <f>I278+J278</f>
        <v>158000</v>
      </c>
      <c r="L278" s="123"/>
      <c r="M278" s="123">
        <f>K278+L278</f>
        <v>158000</v>
      </c>
      <c r="N278" s="123"/>
      <c r="O278" s="123">
        <f>M278+N278</f>
        <v>158000</v>
      </c>
      <c r="P278" s="123"/>
      <c r="Q278" s="123"/>
      <c r="R278" s="123"/>
      <c r="S278" s="123"/>
      <c r="T278" s="123"/>
      <c r="U278" s="123"/>
      <c r="V278" s="123"/>
      <c r="W278" s="123"/>
      <c r="X278" s="123"/>
      <c r="Y278" s="123"/>
      <c r="Z278" s="123"/>
      <c r="AA278" s="122"/>
      <c r="AB278" s="9"/>
    </row>
    <row r="279" spans="1:35" ht="15" customHeight="1">
      <c r="A279" s="80">
        <v>900</v>
      </c>
      <c r="B279" s="80"/>
      <c r="C279" s="80"/>
      <c r="D279" s="76" t="s">
        <v>119</v>
      </c>
      <c r="E279" s="89">
        <f>E280+E283+E286+E289+E291+E295+E298</f>
        <v>1125108</v>
      </c>
      <c r="F279" s="89">
        <f aca="true" t="shared" si="95" ref="F279:AI279">F280+F283+F286+F289+F291+F295+F298</f>
        <v>53440</v>
      </c>
      <c r="G279" s="89">
        <f t="shared" si="95"/>
        <v>1178548</v>
      </c>
      <c r="H279" s="89">
        <f t="shared" si="95"/>
        <v>12566</v>
      </c>
      <c r="I279" s="89">
        <f t="shared" si="95"/>
        <v>1191114</v>
      </c>
      <c r="J279" s="89">
        <f t="shared" si="95"/>
        <v>380000</v>
      </c>
      <c r="K279" s="89">
        <f t="shared" si="95"/>
        <v>1571114</v>
      </c>
      <c r="L279" s="89">
        <f t="shared" si="95"/>
        <v>0</v>
      </c>
      <c r="M279" s="89">
        <f>M280+M283+M286+M289+M291+M295+M298</f>
        <v>1571114</v>
      </c>
      <c r="N279" s="89">
        <f t="shared" si="95"/>
        <v>63256</v>
      </c>
      <c r="O279" s="89">
        <f>O280+O283+O286+O289+O291+O295+O298</f>
        <v>1634370</v>
      </c>
      <c r="P279" s="89">
        <f t="shared" si="95"/>
        <v>0</v>
      </c>
      <c r="Q279" s="89">
        <f t="shared" si="95"/>
        <v>0</v>
      </c>
      <c r="R279" s="89">
        <f t="shared" si="95"/>
        <v>0</v>
      </c>
      <c r="S279" s="89">
        <f t="shared" si="95"/>
        <v>0</v>
      </c>
      <c r="T279" s="89">
        <f t="shared" si="95"/>
        <v>0</v>
      </c>
      <c r="U279" s="89">
        <f t="shared" si="95"/>
        <v>0</v>
      </c>
      <c r="V279" s="89">
        <f t="shared" si="95"/>
        <v>0</v>
      </c>
      <c r="W279" s="89">
        <f t="shared" si="95"/>
        <v>0</v>
      </c>
      <c r="X279" s="89">
        <f t="shared" si="95"/>
        <v>0</v>
      </c>
      <c r="Y279" s="89">
        <f t="shared" si="95"/>
        <v>0</v>
      </c>
      <c r="Z279" s="89">
        <f t="shared" si="95"/>
        <v>0</v>
      </c>
      <c r="AA279" s="89">
        <f t="shared" si="95"/>
        <v>0</v>
      </c>
      <c r="AB279" s="89">
        <f t="shared" si="95"/>
        <v>0</v>
      </c>
      <c r="AC279" s="89">
        <f t="shared" si="95"/>
        <v>0</v>
      </c>
      <c r="AD279" s="89">
        <f t="shared" si="95"/>
        <v>0</v>
      </c>
      <c r="AE279" s="89">
        <f t="shared" si="95"/>
        <v>0</v>
      </c>
      <c r="AF279" s="89">
        <f t="shared" si="95"/>
        <v>0</v>
      </c>
      <c r="AG279" s="89">
        <f t="shared" si="95"/>
        <v>0</v>
      </c>
      <c r="AH279" s="89">
        <f t="shared" si="95"/>
        <v>0</v>
      </c>
      <c r="AI279" s="89">
        <f t="shared" si="95"/>
        <v>0</v>
      </c>
    </row>
    <row r="280" spans="1:35" ht="15">
      <c r="A280" s="82"/>
      <c r="B280" s="82">
        <v>90001</v>
      </c>
      <c r="C280" s="82"/>
      <c r="D280" s="75" t="s">
        <v>200</v>
      </c>
      <c r="E280" s="85">
        <f>SUM(E281:E282)</f>
        <v>10120</v>
      </c>
      <c r="F280" s="85">
        <f aca="true" t="shared" si="96" ref="F280:AI280">SUM(F281:F282)</f>
        <v>0</v>
      </c>
      <c r="G280" s="85">
        <f t="shared" si="96"/>
        <v>10120</v>
      </c>
      <c r="H280" s="85">
        <f t="shared" si="96"/>
        <v>-6120</v>
      </c>
      <c r="I280" s="85">
        <f t="shared" si="96"/>
        <v>4000</v>
      </c>
      <c r="J280" s="85">
        <f t="shared" si="96"/>
        <v>0</v>
      </c>
      <c r="K280" s="85">
        <f t="shared" si="96"/>
        <v>4000</v>
      </c>
      <c r="L280" s="85">
        <f t="shared" si="96"/>
        <v>0</v>
      </c>
      <c r="M280" s="85">
        <f>SUM(M281:M282)</f>
        <v>4000</v>
      </c>
      <c r="N280" s="85">
        <f t="shared" si="96"/>
        <v>0</v>
      </c>
      <c r="O280" s="85">
        <f>SUM(O281:O282)</f>
        <v>4000</v>
      </c>
      <c r="P280" s="85">
        <f t="shared" si="96"/>
        <v>0</v>
      </c>
      <c r="Q280" s="85">
        <f t="shared" si="96"/>
        <v>0</v>
      </c>
      <c r="R280" s="85">
        <f t="shared" si="96"/>
        <v>0</v>
      </c>
      <c r="S280" s="85">
        <f t="shared" si="96"/>
        <v>0</v>
      </c>
      <c r="T280" s="85">
        <f t="shared" si="96"/>
        <v>0</v>
      </c>
      <c r="U280" s="85">
        <f t="shared" si="96"/>
        <v>0</v>
      </c>
      <c r="V280" s="85">
        <f t="shared" si="96"/>
        <v>0</v>
      </c>
      <c r="W280" s="85">
        <f t="shared" si="96"/>
        <v>0</v>
      </c>
      <c r="X280" s="85">
        <f t="shared" si="96"/>
        <v>0</v>
      </c>
      <c r="Y280" s="85">
        <f t="shared" si="96"/>
        <v>0</v>
      </c>
      <c r="Z280" s="85">
        <f t="shared" si="96"/>
        <v>0</v>
      </c>
      <c r="AA280" s="85">
        <f t="shared" si="96"/>
        <v>0</v>
      </c>
      <c r="AB280" s="85">
        <f t="shared" si="96"/>
        <v>0</v>
      </c>
      <c r="AC280" s="85">
        <f t="shared" si="96"/>
        <v>0</v>
      </c>
      <c r="AD280" s="85">
        <f t="shared" si="96"/>
        <v>0</v>
      </c>
      <c r="AE280" s="85">
        <f t="shared" si="96"/>
        <v>0</v>
      </c>
      <c r="AF280" s="85">
        <f t="shared" si="96"/>
        <v>0</v>
      </c>
      <c r="AG280" s="85">
        <f t="shared" si="96"/>
        <v>0</v>
      </c>
      <c r="AH280" s="85">
        <f t="shared" si="96"/>
        <v>0</v>
      </c>
      <c r="AI280" s="85">
        <f t="shared" si="96"/>
        <v>0</v>
      </c>
    </row>
    <row r="281" spans="1:40" ht="15">
      <c r="A281" s="82"/>
      <c r="B281" s="82"/>
      <c r="C281" s="82">
        <v>4300</v>
      </c>
      <c r="D281" s="75" t="s">
        <v>140</v>
      </c>
      <c r="E281" s="85">
        <v>5060</v>
      </c>
      <c r="F281" s="51"/>
      <c r="G281" s="51">
        <f>E281+F281</f>
        <v>5060</v>
      </c>
      <c r="H281" s="123">
        <v>-1060</v>
      </c>
      <c r="I281" s="123">
        <f>G281+H281</f>
        <v>4000</v>
      </c>
      <c r="J281" s="123"/>
      <c r="K281" s="123">
        <f>I281+J281</f>
        <v>4000</v>
      </c>
      <c r="L281" s="123"/>
      <c r="M281" s="123">
        <f>K281+L281</f>
        <v>4000</v>
      </c>
      <c r="N281" s="123"/>
      <c r="O281" s="123">
        <f>M281+N281</f>
        <v>4000</v>
      </c>
      <c r="P281" s="123"/>
      <c r="Q281" s="123"/>
      <c r="R281" s="123"/>
      <c r="S281" s="123"/>
      <c r="T281" s="123"/>
      <c r="U281" s="123"/>
      <c r="V281" s="123"/>
      <c r="W281" s="123"/>
      <c r="X281" s="123"/>
      <c r="Y281" s="123"/>
      <c r="Z281" s="123"/>
      <c r="AA281" s="123"/>
      <c r="AB281" s="123"/>
      <c r="AC281" s="124"/>
      <c r="AD281" s="124"/>
      <c r="AE281" s="124"/>
      <c r="AF281" s="124"/>
      <c r="AG281" s="124"/>
      <c r="AH281" s="124"/>
      <c r="AI281" s="124"/>
      <c r="AJ281" s="124"/>
      <c r="AK281" s="124"/>
      <c r="AL281" s="124"/>
      <c r="AM281" s="124"/>
      <c r="AN281" s="124"/>
    </row>
    <row r="282" spans="1:40" ht="15">
      <c r="A282" s="82"/>
      <c r="B282" s="82"/>
      <c r="C282" s="82">
        <v>4430</v>
      </c>
      <c r="D282" s="75" t="s">
        <v>146</v>
      </c>
      <c r="E282" s="85">
        <v>5060</v>
      </c>
      <c r="F282" s="51"/>
      <c r="G282" s="51">
        <f>E282+F282</f>
        <v>5060</v>
      </c>
      <c r="H282" s="123">
        <v>-5060</v>
      </c>
      <c r="I282" s="123">
        <f>G282+H282</f>
        <v>0</v>
      </c>
      <c r="J282" s="123"/>
      <c r="K282" s="123">
        <f>I282+J282</f>
        <v>0</v>
      </c>
      <c r="L282" s="123"/>
      <c r="M282" s="123">
        <f>K282+L282</f>
        <v>0</v>
      </c>
      <c r="N282" s="123"/>
      <c r="O282" s="123">
        <f>M282+N282</f>
        <v>0</v>
      </c>
      <c r="P282" s="123"/>
      <c r="Q282" s="123"/>
      <c r="R282" s="123"/>
      <c r="S282" s="123"/>
      <c r="T282" s="123"/>
      <c r="U282" s="123"/>
      <c r="V282" s="123"/>
      <c r="W282" s="123"/>
      <c r="X282" s="123"/>
      <c r="Y282" s="123"/>
      <c r="Z282" s="123"/>
      <c r="AA282" s="123"/>
      <c r="AB282" s="123"/>
      <c r="AC282" s="124"/>
      <c r="AD282" s="124"/>
      <c r="AE282" s="124"/>
      <c r="AF282" s="124"/>
      <c r="AG282" s="124"/>
      <c r="AH282" s="124"/>
      <c r="AI282" s="124"/>
      <c r="AJ282" s="124"/>
      <c r="AK282" s="124"/>
      <c r="AL282" s="124"/>
      <c r="AM282" s="124"/>
      <c r="AN282" s="124"/>
    </row>
    <row r="283" spans="1:40" ht="15">
      <c r="A283" s="82"/>
      <c r="B283" s="82">
        <v>90003</v>
      </c>
      <c r="C283" s="82"/>
      <c r="D283" s="75" t="s">
        <v>201</v>
      </c>
      <c r="E283" s="85">
        <f>SUM(E284:E285)</f>
        <v>17150</v>
      </c>
      <c r="F283" s="85">
        <f aca="true" t="shared" si="97" ref="F283:AI283">SUM(F284:F285)</f>
        <v>0</v>
      </c>
      <c r="G283" s="85">
        <f t="shared" si="97"/>
        <v>17150</v>
      </c>
      <c r="H283" s="85">
        <f t="shared" si="97"/>
        <v>6120</v>
      </c>
      <c r="I283" s="85">
        <f t="shared" si="97"/>
        <v>23270</v>
      </c>
      <c r="J283" s="85">
        <f t="shared" si="97"/>
        <v>10000</v>
      </c>
      <c r="K283" s="85">
        <f t="shared" si="97"/>
        <v>33270</v>
      </c>
      <c r="L283" s="85">
        <f t="shared" si="97"/>
        <v>0</v>
      </c>
      <c r="M283" s="85">
        <f>SUM(M284:M285)</f>
        <v>33270</v>
      </c>
      <c r="N283" s="85">
        <f t="shared" si="97"/>
        <v>0</v>
      </c>
      <c r="O283" s="85">
        <f>SUM(O284:O285)</f>
        <v>33270</v>
      </c>
      <c r="P283" s="85">
        <f t="shared" si="97"/>
        <v>0</v>
      </c>
      <c r="Q283" s="85">
        <f t="shared" si="97"/>
        <v>0</v>
      </c>
      <c r="R283" s="85">
        <f t="shared" si="97"/>
        <v>0</v>
      </c>
      <c r="S283" s="85">
        <f t="shared" si="97"/>
        <v>0</v>
      </c>
      <c r="T283" s="85">
        <f t="shared" si="97"/>
        <v>0</v>
      </c>
      <c r="U283" s="85">
        <f t="shared" si="97"/>
        <v>0</v>
      </c>
      <c r="V283" s="85">
        <f t="shared" si="97"/>
        <v>0</v>
      </c>
      <c r="W283" s="85">
        <f t="shared" si="97"/>
        <v>0</v>
      </c>
      <c r="X283" s="85">
        <f t="shared" si="97"/>
        <v>0</v>
      </c>
      <c r="Y283" s="85">
        <f t="shared" si="97"/>
        <v>0</v>
      </c>
      <c r="Z283" s="85">
        <f t="shared" si="97"/>
        <v>0</v>
      </c>
      <c r="AA283" s="85">
        <f t="shared" si="97"/>
        <v>0</v>
      </c>
      <c r="AB283" s="85">
        <f t="shared" si="97"/>
        <v>0</v>
      </c>
      <c r="AC283" s="85">
        <f t="shared" si="97"/>
        <v>0</v>
      </c>
      <c r="AD283" s="85">
        <f t="shared" si="97"/>
        <v>0</v>
      </c>
      <c r="AE283" s="85">
        <f t="shared" si="97"/>
        <v>0</v>
      </c>
      <c r="AF283" s="85">
        <f t="shared" si="97"/>
        <v>0</v>
      </c>
      <c r="AG283" s="85">
        <f t="shared" si="97"/>
        <v>0</v>
      </c>
      <c r="AH283" s="85">
        <f t="shared" si="97"/>
        <v>0</v>
      </c>
      <c r="AI283" s="85">
        <f t="shared" si="97"/>
        <v>0</v>
      </c>
      <c r="AJ283" s="124"/>
      <c r="AK283" s="124"/>
      <c r="AL283" s="124"/>
      <c r="AM283" s="124"/>
      <c r="AN283" s="124"/>
    </row>
    <row r="284" spans="1:40" ht="15">
      <c r="A284" s="82"/>
      <c r="B284" s="82"/>
      <c r="C284" s="82">
        <v>4210</v>
      </c>
      <c r="D284" s="75" t="s">
        <v>138</v>
      </c>
      <c r="E284" s="85">
        <v>3150</v>
      </c>
      <c r="F284" s="51"/>
      <c r="G284" s="51">
        <f>E284+F284</f>
        <v>3150</v>
      </c>
      <c r="H284" s="123"/>
      <c r="I284" s="123">
        <f>G284+H284</f>
        <v>3150</v>
      </c>
      <c r="J284" s="123">
        <v>10000</v>
      </c>
      <c r="K284" s="123">
        <f>I284+J284</f>
        <v>13150</v>
      </c>
      <c r="L284" s="123"/>
      <c r="M284" s="123">
        <f>K284+L284</f>
        <v>13150</v>
      </c>
      <c r="N284" s="123"/>
      <c r="O284" s="123">
        <f>M284+N284</f>
        <v>13150</v>
      </c>
      <c r="P284" s="123"/>
      <c r="Q284" s="123"/>
      <c r="R284" s="123"/>
      <c r="S284" s="123"/>
      <c r="T284" s="123"/>
      <c r="U284" s="123"/>
      <c r="V284" s="123"/>
      <c r="W284" s="123"/>
      <c r="X284" s="123"/>
      <c r="Y284" s="123"/>
      <c r="Z284" s="123"/>
      <c r="AA284" s="123"/>
      <c r="AB284" s="123"/>
      <c r="AC284" s="124"/>
      <c r="AD284" s="124"/>
      <c r="AE284" s="124"/>
      <c r="AF284" s="124"/>
      <c r="AG284" s="124"/>
      <c r="AH284" s="124"/>
      <c r="AI284" s="124"/>
      <c r="AJ284" s="124"/>
      <c r="AK284" s="124"/>
      <c r="AL284" s="124"/>
      <c r="AM284" s="124"/>
      <c r="AN284" s="124"/>
    </row>
    <row r="285" spans="1:40" ht="15">
      <c r="A285" s="82"/>
      <c r="B285" s="82"/>
      <c r="C285" s="82">
        <v>4300</v>
      </c>
      <c r="D285" s="75" t="s">
        <v>140</v>
      </c>
      <c r="E285" s="85">
        <v>14000</v>
      </c>
      <c r="F285" s="51"/>
      <c r="G285" s="51">
        <f>E285+F285</f>
        <v>14000</v>
      </c>
      <c r="H285" s="123">
        <v>6120</v>
      </c>
      <c r="I285" s="123">
        <f>G285+H285</f>
        <v>20120</v>
      </c>
      <c r="J285" s="123"/>
      <c r="K285" s="123">
        <f>I285+J285</f>
        <v>20120</v>
      </c>
      <c r="L285" s="123"/>
      <c r="M285" s="123">
        <f>K285+L285</f>
        <v>20120</v>
      </c>
      <c r="N285" s="123"/>
      <c r="O285" s="123">
        <f>M285+N285</f>
        <v>20120</v>
      </c>
      <c r="P285" s="123"/>
      <c r="Q285" s="123"/>
      <c r="R285" s="123"/>
      <c r="S285" s="123"/>
      <c r="T285" s="123"/>
      <c r="U285" s="123"/>
      <c r="V285" s="123"/>
      <c r="W285" s="123"/>
      <c r="X285" s="123"/>
      <c r="Y285" s="123"/>
      <c r="Z285" s="123"/>
      <c r="AA285" s="123"/>
      <c r="AB285" s="123"/>
      <c r="AC285" s="124"/>
      <c r="AD285" s="124"/>
      <c r="AE285" s="124"/>
      <c r="AF285" s="124"/>
      <c r="AG285" s="124"/>
      <c r="AH285" s="124"/>
      <c r="AI285" s="124"/>
      <c r="AJ285" s="124"/>
      <c r="AK285" s="124"/>
      <c r="AL285" s="124"/>
      <c r="AM285" s="124"/>
      <c r="AN285" s="124"/>
    </row>
    <row r="286" spans="1:40" ht="15">
      <c r="A286" s="82"/>
      <c r="B286" s="82">
        <v>90004</v>
      </c>
      <c r="C286" s="82"/>
      <c r="D286" s="75" t="s">
        <v>202</v>
      </c>
      <c r="E286" s="85">
        <f>SUM(E287:E288)</f>
        <v>13850</v>
      </c>
      <c r="F286" s="85">
        <f aca="true" t="shared" si="98" ref="F286:AI286">SUM(F287:F288)</f>
        <v>0</v>
      </c>
      <c r="G286" s="85">
        <f t="shared" si="98"/>
        <v>13850</v>
      </c>
      <c r="H286" s="85">
        <f t="shared" si="98"/>
        <v>0</v>
      </c>
      <c r="I286" s="85">
        <f t="shared" si="98"/>
        <v>13850</v>
      </c>
      <c r="J286" s="85">
        <f t="shared" si="98"/>
        <v>5000</v>
      </c>
      <c r="K286" s="85">
        <f t="shared" si="98"/>
        <v>18850</v>
      </c>
      <c r="L286" s="85">
        <f t="shared" si="98"/>
        <v>0</v>
      </c>
      <c r="M286" s="85">
        <f>SUM(M287:M288)</f>
        <v>18850</v>
      </c>
      <c r="N286" s="85">
        <f t="shared" si="98"/>
        <v>0</v>
      </c>
      <c r="O286" s="85">
        <f>SUM(O287:O288)</f>
        <v>18850</v>
      </c>
      <c r="P286" s="85">
        <f t="shared" si="98"/>
        <v>0</v>
      </c>
      <c r="Q286" s="85">
        <f t="shared" si="98"/>
        <v>0</v>
      </c>
      <c r="R286" s="85">
        <f t="shared" si="98"/>
        <v>0</v>
      </c>
      <c r="S286" s="85">
        <f t="shared" si="98"/>
        <v>0</v>
      </c>
      <c r="T286" s="85">
        <f t="shared" si="98"/>
        <v>0</v>
      </c>
      <c r="U286" s="85">
        <f t="shared" si="98"/>
        <v>0</v>
      </c>
      <c r="V286" s="85">
        <f t="shared" si="98"/>
        <v>0</v>
      </c>
      <c r="W286" s="85">
        <f t="shared" si="98"/>
        <v>0</v>
      </c>
      <c r="X286" s="85">
        <f t="shared" si="98"/>
        <v>0</v>
      </c>
      <c r="Y286" s="85">
        <f t="shared" si="98"/>
        <v>0</v>
      </c>
      <c r="Z286" s="85">
        <f t="shared" si="98"/>
        <v>0</v>
      </c>
      <c r="AA286" s="85">
        <f t="shared" si="98"/>
        <v>0</v>
      </c>
      <c r="AB286" s="85">
        <f t="shared" si="98"/>
        <v>0</v>
      </c>
      <c r="AC286" s="85">
        <f t="shared" si="98"/>
        <v>0</v>
      </c>
      <c r="AD286" s="85">
        <f t="shared" si="98"/>
        <v>0</v>
      </c>
      <c r="AE286" s="85">
        <f t="shared" si="98"/>
        <v>0</v>
      </c>
      <c r="AF286" s="85">
        <f t="shared" si="98"/>
        <v>0</v>
      </c>
      <c r="AG286" s="85">
        <f t="shared" si="98"/>
        <v>0</v>
      </c>
      <c r="AH286" s="85">
        <f t="shared" si="98"/>
        <v>0</v>
      </c>
      <c r="AI286" s="85">
        <f t="shared" si="98"/>
        <v>0</v>
      </c>
      <c r="AJ286" s="124"/>
      <c r="AK286" s="124"/>
      <c r="AL286" s="124"/>
      <c r="AM286" s="124"/>
      <c r="AN286" s="124"/>
    </row>
    <row r="287" spans="1:40" ht="15">
      <c r="A287" s="82"/>
      <c r="B287" s="82"/>
      <c r="C287" s="82">
        <v>4210</v>
      </c>
      <c r="D287" s="75" t="s">
        <v>138</v>
      </c>
      <c r="E287" s="85">
        <v>4150</v>
      </c>
      <c r="F287" s="51"/>
      <c r="G287" s="51">
        <f>E287+F287</f>
        <v>4150</v>
      </c>
      <c r="H287" s="123"/>
      <c r="I287" s="123">
        <f>G287+H287</f>
        <v>4150</v>
      </c>
      <c r="J287" s="123"/>
      <c r="K287" s="123">
        <f>I287+J287</f>
        <v>4150</v>
      </c>
      <c r="L287" s="123"/>
      <c r="M287" s="123">
        <f>K287+L287</f>
        <v>4150</v>
      </c>
      <c r="N287" s="123"/>
      <c r="O287" s="123">
        <f>M287+N287</f>
        <v>4150</v>
      </c>
      <c r="P287" s="123"/>
      <c r="Q287" s="123"/>
      <c r="R287" s="123"/>
      <c r="S287" s="123"/>
      <c r="T287" s="123"/>
      <c r="U287" s="123"/>
      <c r="V287" s="123"/>
      <c r="W287" s="123"/>
      <c r="X287" s="123"/>
      <c r="Y287" s="123"/>
      <c r="Z287" s="123"/>
      <c r="AA287" s="123"/>
      <c r="AB287" s="123"/>
      <c r="AC287" s="124"/>
      <c r="AD287" s="124"/>
      <c r="AE287" s="124"/>
      <c r="AF287" s="124"/>
      <c r="AG287" s="124"/>
      <c r="AH287" s="124"/>
      <c r="AI287" s="124"/>
      <c r="AJ287" s="124"/>
      <c r="AK287" s="124"/>
      <c r="AL287" s="124"/>
      <c r="AM287" s="124"/>
      <c r="AN287" s="124"/>
    </row>
    <row r="288" spans="1:40" ht="15">
      <c r="A288" s="82"/>
      <c r="B288" s="82"/>
      <c r="C288" s="82">
        <v>4300</v>
      </c>
      <c r="D288" s="75" t="s">
        <v>140</v>
      </c>
      <c r="E288" s="85">
        <v>9700</v>
      </c>
      <c r="F288" s="51"/>
      <c r="G288" s="51">
        <f>E288+F288</f>
        <v>9700</v>
      </c>
      <c r="H288" s="123"/>
      <c r="I288" s="123">
        <f>G288+H288</f>
        <v>9700</v>
      </c>
      <c r="J288" s="123">
        <v>5000</v>
      </c>
      <c r="K288" s="123">
        <f>I288+J288</f>
        <v>14700</v>
      </c>
      <c r="L288" s="123"/>
      <c r="M288" s="123">
        <f>K288+L288</f>
        <v>14700</v>
      </c>
      <c r="N288" s="123"/>
      <c r="O288" s="123">
        <f>M288+N288</f>
        <v>14700</v>
      </c>
      <c r="P288" s="123"/>
      <c r="Q288" s="123"/>
      <c r="R288" s="123"/>
      <c r="S288" s="123"/>
      <c r="T288" s="123"/>
      <c r="U288" s="123"/>
      <c r="V288" s="123"/>
      <c r="W288" s="123"/>
      <c r="X288" s="123"/>
      <c r="Y288" s="123"/>
      <c r="Z288" s="123"/>
      <c r="AA288" s="123"/>
      <c r="AB288" s="123"/>
      <c r="AC288" s="124"/>
      <c r="AD288" s="124"/>
      <c r="AE288" s="124"/>
      <c r="AF288" s="124"/>
      <c r="AG288" s="124"/>
      <c r="AH288" s="124"/>
      <c r="AI288" s="124"/>
      <c r="AJ288" s="124"/>
      <c r="AK288" s="124"/>
      <c r="AL288" s="124"/>
      <c r="AM288" s="124"/>
      <c r="AN288" s="124"/>
    </row>
    <row r="289" spans="1:40" ht="15" hidden="1">
      <c r="A289" s="82"/>
      <c r="B289" s="82">
        <v>90013</v>
      </c>
      <c r="C289" s="82"/>
      <c r="D289" s="75" t="s">
        <v>203</v>
      </c>
      <c r="E289" s="85">
        <f>E290</f>
        <v>0</v>
      </c>
      <c r="F289" s="51"/>
      <c r="G289" s="51">
        <f>E289+F289</f>
        <v>0</v>
      </c>
      <c r="H289" s="123"/>
      <c r="I289" s="123"/>
      <c r="J289" s="123"/>
      <c r="K289" s="123"/>
      <c r="L289" s="123"/>
      <c r="M289" s="123"/>
      <c r="N289" s="123"/>
      <c r="O289" s="123"/>
      <c r="P289" s="123"/>
      <c r="Q289" s="123"/>
      <c r="R289" s="123"/>
      <c r="S289" s="123"/>
      <c r="T289" s="123"/>
      <c r="U289" s="123"/>
      <c r="V289" s="123"/>
      <c r="W289" s="123"/>
      <c r="X289" s="123"/>
      <c r="Y289" s="123"/>
      <c r="Z289" s="123"/>
      <c r="AA289" s="123"/>
      <c r="AB289" s="123"/>
      <c r="AC289" s="124"/>
      <c r="AD289" s="124"/>
      <c r="AE289" s="124"/>
      <c r="AF289" s="124"/>
      <c r="AG289" s="124"/>
      <c r="AH289" s="124"/>
      <c r="AI289" s="124"/>
      <c r="AJ289" s="124"/>
      <c r="AK289" s="124"/>
      <c r="AL289" s="124"/>
      <c r="AM289" s="124"/>
      <c r="AN289" s="124"/>
    </row>
    <row r="290" spans="1:40" ht="60" hidden="1">
      <c r="A290" s="82"/>
      <c r="B290" s="82"/>
      <c r="C290" s="82">
        <v>6300</v>
      </c>
      <c r="D290" s="75" t="s">
        <v>204</v>
      </c>
      <c r="E290" s="85">
        <v>0</v>
      </c>
      <c r="F290" s="51"/>
      <c r="G290" s="51">
        <f>E290+F290</f>
        <v>0</v>
      </c>
      <c r="H290" s="123"/>
      <c r="I290" s="123"/>
      <c r="J290" s="123"/>
      <c r="K290" s="123"/>
      <c r="L290" s="123"/>
      <c r="M290" s="123"/>
      <c r="N290" s="123"/>
      <c r="O290" s="123"/>
      <c r="P290" s="123"/>
      <c r="Q290" s="123"/>
      <c r="R290" s="123"/>
      <c r="S290" s="123"/>
      <c r="T290" s="123"/>
      <c r="U290" s="123"/>
      <c r="V290" s="123"/>
      <c r="W290" s="123"/>
      <c r="X290" s="123"/>
      <c r="Y290" s="123"/>
      <c r="Z290" s="123"/>
      <c r="AA290" s="123"/>
      <c r="AB290" s="123"/>
      <c r="AC290" s="124"/>
      <c r="AD290" s="124"/>
      <c r="AE290" s="124"/>
      <c r="AF290" s="124"/>
      <c r="AG290" s="124"/>
      <c r="AH290" s="124"/>
      <c r="AI290" s="124"/>
      <c r="AJ290" s="124"/>
      <c r="AK290" s="124"/>
      <c r="AL290" s="124"/>
      <c r="AM290" s="124"/>
      <c r="AN290" s="124"/>
    </row>
    <row r="291" spans="1:40" ht="15">
      <c r="A291" s="82"/>
      <c r="B291" s="82">
        <v>90015</v>
      </c>
      <c r="C291" s="82"/>
      <c r="D291" s="75" t="s">
        <v>205</v>
      </c>
      <c r="E291" s="85">
        <f>SUM(E292:E294)</f>
        <v>274800</v>
      </c>
      <c r="F291" s="85">
        <f aca="true" t="shared" si="99" ref="F291:AI291">SUM(F292:F294)</f>
        <v>0</v>
      </c>
      <c r="G291" s="85">
        <f t="shared" si="99"/>
        <v>274800</v>
      </c>
      <c r="H291" s="85">
        <f t="shared" si="99"/>
        <v>0</v>
      </c>
      <c r="I291" s="85">
        <f t="shared" si="99"/>
        <v>274800</v>
      </c>
      <c r="J291" s="85">
        <f t="shared" si="99"/>
        <v>350000</v>
      </c>
      <c r="K291" s="85">
        <f t="shared" si="99"/>
        <v>624800</v>
      </c>
      <c r="L291" s="85">
        <f t="shared" si="99"/>
        <v>0</v>
      </c>
      <c r="M291" s="85">
        <f>SUM(M292:M294)</f>
        <v>624800</v>
      </c>
      <c r="N291" s="85">
        <f t="shared" si="99"/>
        <v>0</v>
      </c>
      <c r="O291" s="85">
        <f>SUM(O292:O294)</f>
        <v>624800</v>
      </c>
      <c r="P291" s="85">
        <f t="shared" si="99"/>
        <v>0</v>
      </c>
      <c r="Q291" s="85">
        <f t="shared" si="99"/>
        <v>0</v>
      </c>
      <c r="R291" s="85">
        <f t="shared" si="99"/>
        <v>0</v>
      </c>
      <c r="S291" s="85">
        <f t="shared" si="99"/>
        <v>0</v>
      </c>
      <c r="T291" s="85">
        <f t="shared" si="99"/>
        <v>0</v>
      </c>
      <c r="U291" s="85">
        <f t="shared" si="99"/>
        <v>0</v>
      </c>
      <c r="V291" s="85">
        <f t="shared" si="99"/>
        <v>0</v>
      </c>
      <c r="W291" s="85">
        <f t="shared" si="99"/>
        <v>0</v>
      </c>
      <c r="X291" s="85">
        <f t="shared" si="99"/>
        <v>0</v>
      </c>
      <c r="Y291" s="85">
        <f t="shared" si="99"/>
        <v>0</v>
      </c>
      <c r="Z291" s="85">
        <f t="shared" si="99"/>
        <v>0</v>
      </c>
      <c r="AA291" s="85">
        <f t="shared" si="99"/>
        <v>0</v>
      </c>
      <c r="AB291" s="85">
        <f t="shared" si="99"/>
        <v>0</v>
      </c>
      <c r="AC291" s="85">
        <f t="shared" si="99"/>
        <v>0</v>
      </c>
      <c r="AD291" s="85">
        <f t="shared" si="99"/>
        <v>0</v>
      </c>
      <c r="AE291" s="85">
        <f t="shared" si="99"/>
        <v>0</v>
      </c>
      <c r="AF291" s="85">
        <f t="shared" si="99"/>
        <v>0</v>
      </c>
      <c r="AG291" s="85">
        <f t="shared" si="99"/>
        <v>0</v>
      </c>
      <c r="AH291" s="85">
        <f t="shared" si="99"/>
        <v>0</v>
      </c>
      <c r="AI291" s="85">
        <f t="shared" si="99"/>
        <v>0</v>
      </c>
      <c r="AJ291" s="124"/>
      <c r="AK291" s="124"/>
      <c r="AL291" s="124"/>
      <c r="AM291" s="124"/>
      <c r="AN291" s="124"/>
    </row>
    <row r="292" spans="1:40" ht="15">
      <c r="A292" s="82"/>
      <c r="B292" s="82"/>
      <c r="C292" s="82">
        <v>4260</v>
      </c>
      <c r="D292" s="75" t="s">
        <v>161</v>
      </c>
      <c r="E292" s="85">
        <v>111900</v>
      </c>
      <c r="F292" s="51"/>
      <c r="G292" s="51">
        <f>E292+F292</f>
        <v>111900</v>
      </c>
      <c r="H292" s="123"/>
      <c r="I292" s="123">
        <f>G292+H292</f>
        <v>111900</v>
      </c>
      <c r="J292" s="123"/>
      <c r="K292" s="123">
        <f>I292+J292</f>
        <v>111900</v>
      </c>
      <c r="L292" s="123"/>
      <c r="M292" s="123">
        <f>K292+L292</f>
        <v>111900</v>
      </c>
      <c r="N292" s="123"/>
      <c r="O292" s="123">
        <f>M292+N292</f>
        <v>111900</v>
      </c>
      <c r="P292" s="123"/>
      <c r="Q292" s="123"/>
      <c r="R292" s="123"/>
      <c r="S292" s="123"/>
      <c r="T292" s="123"/>
      <c r="U292" s="123"/>
      <c r="V292" s="123"/>
      <c r="W292" s="123"/>
      <c r="X292" s="123"/>
      <c r="Y292" s="123"/>
      <c r="Z292" s="123"/>
      <c r="AA292" s="123"/>
      <c r="AB292" s="123"/>
      <c r="AC292" s="124"/>
      <c r="AD292" s="124"/>
      <c r="AE292" s="124"/>
      <c r="AF292" s="124"/>
      <c r="AG292" s="124"/>
      <c r="AH292" s="124"/>
      <c r="AI292" s="124"/>
      <c r="AJ292" s="124"/>
      <c r="AK292" s="124"/>
      <c r="AL292" s="124"/>
      <c r="AM292" s="124"/>
      <c r="AN292" s="124"/>
    </row>
    <row r="293" spans="1:40" ht="15">
      <c r="A293" s="82"/>
      <c r="B293" s="82"/>
      <c r="C293" s="82">
        <v>4270</v>
      </c>
      <c r="D293" s="75" t="s">
        <v>139</v>
      </c>
      <c r="E293" s="85">
        <v>162900</v>
      </c>
      <c r="F293" s="51"/>
      <c r="G293" s="51">
        <f>E293+F293</f>
        <v>162900</v>
      </c>
      <c r="H293" s="123"/>
      <c r="I293" s="123">
        <f>G293+H293</f>
        <v>162900</v>
      </c>
      <c r="J293" s="123"/>
      <c r="K293" s="123">
        <f>I293+J293</f>
        <v>162900</v>
      </c>
      <c r="L293" s="123"/>
      <c r="M293" s="123">
        <f>K293+L293</f>
        <v>162900</v>
      </c>
      <c r="N293" s="123"/>
      <c r="O293" s="123">
        <f>M293+N293</f>
        <v>162900</v>
      </c>
      <c r="P293" s="123"/>
      <c r="Q293" s="123"/>
      <c r="R293" s="123"/>
      <c r="S293" s="123"/>
      <c r="T293" s="123"/>
      <c r="U293" s="123"/>
      <c r="V293" s="123"/>
      <c r="W293" s="123"/>
      <c r="X293" s="123"/>
      <c r="Y293" s="123"/>
      <c r="Z293" s="123"/>
      <c r="AA293" s="123"/>
      <c r="AB293" s="123"/>
      <c r="AC293" s="124"/>
      <c r="AD293" s="124"/>
      <c r="AE293" s="124"/>
      <c r="AF293" s="124"/>
      <c r="AG293" s="124"/>
      <c r="AH293" s="124"/>
      <c r="AI293" s="124"/>
      <c r="AJ293" s="124"/>
      <c r="AK293" s="124"/>
      <c r="AL293" s="124"/>
      <c r="AM293" s="124"/>
      <c r="AN293" s="124"/>
    </row>
    <row r="294" spans="1:40" ht="15">
      <c r="A294" s="82"/>
      <c r="B294" s="82"/>
      <c r="C294" s="82">
        <v>6050</v>
      </c>
      <c r="D294" s="75" t="s">
        <v>130</v>
      </c>
      <c r="E294" s="85"/>
      <c r="F294" s="51"/>
      <c r="G294" s="51">
        <f>E294+F294</f>
        <v>0</v>
      </c>
      <c r="H294" s="123"/>
      <c r="I294" s="123"/>
      <c r="J294" s="123">
        <v>350000</v>
      </c>
      <c r="K294" s="123">
        <f>I294+J294</f>
        <v>350000</v>
      </c>
      <c r="L294" s="123"/>
      <c r="M294" s="123">
        <f>K294+L294</f>
        <v>350000</v>
      </c>
      <c r="N294" s="123"/>
      <c r="O294" s="123">
        <f>M294+N294</f>
        <v>350000</v>
      </c>
      <c r="P294" s="123"/>
      <c r="Q294" s="123"/>
      <c r="R294" s="123"/>
      <c r="S294" s="123"/>
      <c r="T294" s="123"/>
      <c r="U294" s="123"/>
      <c r="V294" s="123"/>
      <c r="W294" s="123"/>
      <c r="X294" s="123"/>
      <c r="Y294" s="123"/>
      <c r="Z294" s="123"/>
      <c r="AA294" s="123"/>
      <c r="AB294" s="123"/>
      <c r="AC294" s="124"/>
      <c r="AD294" s="124"/>
      <c r="AE294" s="124"/>
      <c r="AF294" s="124"/>
      <c r="AG294" s="124"/>
      <c r="AH294" s="124"/>
      <c r="AI294" s="124"/>
      <c r="AJ294" s="124"/>
      <c r="AK294" s="124"/>
      <c r="AL294" s="124"/>
      <c r="AM294" s="124"/>
      <c r="AN294" s="124"/>
    </row>
    <row r="295" spans="1:40" ht="15">
      <c r="A295" s="82"/>
      <c r="B295" s="82">
        <v>90017</v>
      </c>
      <c r="C295" s="82"/>
      <c r="D295" s="75" t="s">
        <v>206</v>
      </c>
      <c r="E295" s="85">
        <f>SUM(E296:E297)</f>
        <v>678788</v>
      </c>
      <c r="F295" s="85">
        <f aca="true" t="shared" si="100" ref="F295:AI295">SUM(F296:F297)</f>
        <v>50565</v>
      </c>
      <c r="G295" s="85">
        <f t="shared" si="100"/>
        <v>729353</v>
      </c>
      <c r="H295" s="85">
        <f t="shared" si="100"/>
        <v>4000</v>
      </c>
      <c r="I295" s="85">
        <f t="shared" si="100"/>
        <v>733353</v>
      </c>
      <c r="J295" s="85">
        <f t="shared" si="100"/>
        <v>0</v>
      </c>
      <c r="K295" s="85">
        <f t="shared" si="100"/>
        <v>733353</v>
      </c>
      <c r="L295" s="85">
        <f t="shared" si="100"/>
        <v>0</v>
      </c>
      <c r="M295" s="85">
        <f>SUM(M296:M297)</f>
        <v>733353</v>
      </c>
      <c r="N295" s="85">
        <f t="shared" si="100"/>
        <v>63256</v>
      </c>
      <c r="O295" s="85">
        <f>SUM(O296:O297)</f>
        <v>796609</v>
      </c>
      <c r="P295" s="85">
        <f t="shared" si="100"/>
        <v>0</v>
      </c>
      <c r="Q295" s="85">
        <f t="shared" si="100"/>
        <v>0</v>
      </c>
      <c r="R295" s="85">
        <f t="shared" si="100"/>
        <v>0</v>
      </c>
      <c r="S295" s="85">
        <f t="shared" si="100"/>
        <v>0</v>
      </c>
      <c r="T295" s="85">
        <f t="shared" si="100"/>
        <v>0</v>
      </c>
      <c r="U295" s="85">
        <f t="shared" si="100"/>
        <v>0</v>
      </c>
      <c r="V295" s="85">
        <f t="shared" si="100"/>
        <v>0</v>
      </c>
      <c r="W295" s="85">
        <f t="shared" si="100"/>
        <v>0</v>
      </c>
      <c r="X295" s="85">
        <f t="shared" si="100"/>
        <v>0</v>
      </c>
      <c r="Y295" s="85">
        <f t="shared" si="100"/>
        <v>0</v>
      </c>
      <c r="Z295" s="85">
        <f t="shared" si="100"/>
        <v>0</v>
      </c>
      <c r="AA295" s="85">
        <f t="shared" si="100"/>
        <v>0</v>
      </c>
      <c r="AB295" s="85">
        <f t="shared" si="100"/>
        <v>0</v>
      </c>
      <c r="AC295" s="85">
        <f t="shared" si="100"/>
        <v>0</v>
      </c>
      <c r="AD295" s="85">
        <f t="shared" si="100"/>
        <v>0</v>
      </c>
      <c r="AE295" s="85">
        <f t="shared" si="100"/>
        <v>0</v>
      </c>
      <c r="AF295" s="85">
        <f t="shared" si="100"/>
        <v>0</v>
      </c>
      <c r="AG295" s="85">
        <f t="shared" si="100"/>
        <v>0</v>
      </c>
      <c r="AH295" s="85">
        <f t="shared" si="100"/>
        <v>0</v>
      </c>
      <c r="AI295" s="85">
        <f t="shared" si="100"/>
        <v>0</v>
      </c>
      <c r="AJ295" s="124"/>
      <c r="AK295" s="124"/>
      <c r="AL295" s="124"/>
      <c r="AM295" s="124"/>
      <c r="AN295" s="124"/>
    </row>
    <row r="296" spans="1:40" ht="15" customHeight="1">
      <c r="A296" s="82"/>
      <c r="B296" s="82"/>
      <c r="C296" s="82">
        <v>2650</v>
      </c>
      <c r="D296" s="75" t="s">
        <v>207</v>
      </c>
      <c r="E296" s="85">
        <v>578788</v>
      </c>
      <c r="F296" s="51">
        <v>50565</v>
      </c>
      <c r="G296" s="51">
        <f>E296+F296</f>
        <v>629353</v>
      </c>
      <c r="H296" s="123">
        <v>-129700</v>
      </c>
      <c r="I296" s="123">
        <f>G296+H296</f>
        <v>499653</v>
      </c>
      <c r="J296" s="123"/>
      <c r="K296" s="123">
        <f>I296+J296</f>
        <v>499653</v>
      </c>
      <c r="L296" s="123"/>
      <c r="M296" s="123">
        <f>K296+L296</f>
        <v>499653</v>
      </c>
      <c r="N296" s="123"/>
      <c r="O296" s="123">
        <f>M296+N296</f>
        <v>499653</v>
      </c>
      <c r="P296" s="123"/>
      <c r="Q296" s="123"/>
      <c r="R296" s="123"/>
      <c r="S296" s="123"/>
      <c r="T296" s="123"/>
      <c r="U296" s="123"/>
      <c r="V296" s="123"/>
      <c r="W296" s="123"/>
      <c r="X296" s="123"/>
      <c r="Y296" s="123"/>
      <c r="Z296" s="123"/>
      <c r="AA296" s="123"/>
      <c r="AB296" s="123"/>
      <c r="AC296" s="124"/>
      <c r="AD296" s="124"/>
      <c r="AE296" s="124"/>
      <c r="AF296" s="124"/>
      <c r="AG296" s="124"/>
      <c r="AH296" s="124"/>
      <c r="AI296" s="124"/>
      <c r="AJ296" s="124"/>
      <c r="AK296" s="124"/>
      <c r="AL296" s="124"/>
      <c r="AM296" s="124"/>
      <c r="AN296" s="124"/>
    </row>
    <row r="297" spans="1:40" ht="43.5" customHeight="1">
      <c r="A297" s="82"/>
      <c r="B297" s="82"/>
      <c r="C297" s="82">
        <v>6210</v>
      </c>
      <c r="D297" s="75" t="s">
        <v>208</v>
      </c>
      <c r="E297" s="85">
        <v>100000</v>
      </c>
      <c r="F297" s="51"/>
      <c r="G297" s="51">
        <f>E297+F297</f>
        <v>100000</v>
      </c>
      <c r="H297" s="123">
        <v>133700</v>
      </c>
      <c r="I297" s="123">
        <f>G297+H297</f>
        <v>233700</v>
      </c>
      <c r="J297" s="123"/>
      <c r="K297" s="123">
        <f>I297+J297</f>
        <v>233700</v>
      </c>
      <c r="L297" s="123"/>
      <c r="M297" s="123">
        <f>K297+L297</f>
        <v>233700</v>
      </c>
      <c r="N297" s="123">
        <v>63256</v>
      </c>
      <c r="O297" s="123">
        <f>M297+N297</f>
        <v>296956</v>
      </c>
      <c r="P297" s="123"/>
      <c r="Q297" s="123"/>
      <c r="R297" s="123"/>
      <c r="S297" s="123"/>
      <c r="T297" s="123"/>
      <c r="U297" s="123"/>
      <c r="V297" s="123"/>
      <c r="W297" s="123"/>
      <c r="X297" s="123"/>
      <c r="Y297" s="123"/>
      <c r="Z297" s="123"/>
      <c r="AA297" s="123"/>
      <c r="AB297" s="123"/>
      <c r="AC297" s="124"/>
      <c r="AD297" s="124"/>
      <c r="AE297" s="124"/>
      <c r="AF297" s="124"/>
      <c r="AG297" s="124"/>
      <c r="AH297" s="124"/>
      <c r="AI297" s="124"/>
      <c r="AJ297" s="124"/>
      <c r="AK297" s="124"/>
      <c r="AL297" s="124"/>
      <c r="AM297" s="124"/>
      <c r="AN297" s="124"/>
    </row>
    <row r="298" spans="1:40" ht="15">
      <c r="A298" s="82"/>
      <c r="B298" s="82">
        <v>90095</v>
      </c>
      <c r="C298" s="82"/>
      <c r="D298" s="75" t="s">
        <v>16</v>
      </c>
      <c r="E298" s="85">
        <f>SUM(E302:E305)</f>
        <v>130400</v>
      </c>
      <c r="F298" s="85">
        <f>SUM(F299:F306)</f>
        <v>2875</v>
      </c>
      <c r="G298" s="85">
        <f aca="true" t="shared" si="101" ref="G298:AI298">SUM(G299:G306)</f>
        <v>133275</v>
      </c>
      <c r="H298" s="85">
        <f t="shared" si="101"/>
        <v>8566</v>
      </c>
      <c r="I298" s="85">
        <f t="shared" si="101"/>
        <v>141841</v>
      </c>
      <c r="J298" s="85">
        <f t="shared" si="101"/>
        <v>15000</v>
      </c>
      <c r="K298" s="85">
        <f t="shared" si="101"/>
        <v>156841</v>
      </c>
      <c r="L298" s="85">
        <f t="shared" si="101"/>
        <v>0</v>
      </c>
      <c r="M298" s="85">
        <f>SUM(M299:M306)</f>
        <v>156841</v>
      </c>
      <c r="N298" s="85">
        <f t="shared" si="101"/>
        <v>0</v>
      </c>
      <c r="O298" s="85">
        <f>SUM(O299:O306)</f>
        <v>156841</v>
      </c>
      <c r="P298" s="85">
        <f t="shared" si="101"/>
        <v>0</v>
      </c>
      <c r="Q298" s="85">
        <f t="shared" si="101"/>
        <v>0</v>
      </c>
      <c r="R298" s="85">
        <f t="shared" si="101"/>
        <v>0</v>
      </c>
      <c r="S298" s="85">
        <f t="shared" si="101"/>
        <v>0</v>
      </c>
      <c r="T298" s="85">
        <f t="shared" si="101"/>
        <v>0</v>
      </c>
      <c r="U298" s="85">
        <f t="shared" si="101"/>
        <v>0</v>
      </c>
      <c r="V298" s="85">
        <f t="shared" si="101"/>
        <v>0</v>
      </c>
      <c r="W298" s="85">
        <f t="shared" si="101"/>
        <v>0</v>
      </c>
      <c r="X298" s="85">
        <f t="shared" si="101"/>
        <v>0</v>
      </c>
      <c r="Y298" s="85">
        <f t="shared" si="101"/>
        <v>0</v>
      </c>
      <c r="Z298" s="85">
        <f t="shared" si="101"/>
        <v>0</v>
      </c>
      <c r="AA298" s="85">
        <f t="shared" si="101"/>
        <v>0</v>
      </c>
      <c r="AB298" s="85">
        <f t="shared" si="101"/>
        <v>0</v>
      </c>
      <c r="AC298" s="85">
        <f t="shared" si="101"/>
        <v>0</v>
      </c>
      <c r="AD298" s="85">
        <f t="shared" si="101"/>
        <v>0</v>
      </c>
      <c r="AE298" s="85">
        <f t="shared" si="101"/>
        <v>0</v>
      </c>
      <c r="AF298" s="85">
        <f t="shared" si="101"/>
        <v>0</v>
      </c>
      <c r="AG298" s="85">
        <f t="shared" si="101"/>
        <v>0</v>
      </c>
      <c r="AH298" s="85">
        <f t="shared" si="101"/>
        <v>0</v>
      </c>
      <c r="AI298" s="85">
        <f t="shared" si="101"/>
        <v>0</v>
      </c>
      <c r="AJ298" s="124"/>
      <c r="AK298" s="124"/>
      <c r="AL298" s="124"/>
      <c r="AM298" s="124"/>
      <c r="AN298" s="124"/>
    </row>
    <row r="299" spans="1:40" ht="15">
      <c r="A299" s="82"/>
      <c r="B299" s="82"/>
      <c r="C299" s="82">
        <v>4110</v>
      </c>
      <c r="D299" s="75" t="s">
        <v>153</v>
      </c>
      <c r="E299" s="85"/>
      <c r="F299" s="85">
        <v>415</v>
      </c>
      <c r="G299" s="51">
        <f aca="true" t="shared" si="102" ref="G299:G306">E299+F299</f>
        <v>415</v>
      </c>
      <c r="H299" s="125"/>
      <c r="I299" s="125">
        <f>G299+H299</f>
        <v>415</v>
      </c>
      <c r="J299" s="125"/>
      <c r="K299" s="125">
        <f>I299+J299</f>
        <v>415</v>
      </c>
      <c r="L299" s="125"/>
      <c r="M299" s="125">
        <f>K299+L299</f>
        <v>415</v>
      </c>
      <c r="N299" s="125"/>
      <c r="O299" s="125">
        <f>M299+N299</f>
        <v>415</v>
      </c>
      <c r="P299" s="125"/>
      <c r="Q299" s="125"/>
      <c r="R299" s="125"/>
      <c r="S299" s="125"/>
      <c r="T299" s="125"/>
      <c r="U299" s="125"/>
      <c r="V299" s="125"/>
      <c r="W299" s="125"/>
      <c r="X299" s="125"/>
      <c r="Y299" s="125"/>
      <c r="Z299" s="125"/>
      <c r="AA299" s="125"/>
      <c r="AB299" s="125"/>
      <c r="AC299" s="125"/>
      <c r="AD299" s="125"/>
      <c r="AE299" s="125"/>
      <c r="AF299" s="125"/>
      <c r="AG299" s="125"/>
      <c r="AH299" s="125"/>
      <c r="AI299" s="125"/>
      <c r="AJ299" s="124"/>
      <c r="AK299" s="124"/>
      <c r="AL299" s="124"/>
      <c r="AM299" s="124"/>
      <c r="AN299" s="124"/>
    </row>
    <row r="300" spans="1:40" ht="15">
      <c r="A300" s="82"/>
      <c r="B300" s="82"/>
      <c r="C300" s="82">
        <v>4120</v>
      </c>
      <c r="D300" s="75" t="s">
        <v>154</v>
      </c>
      <c r="E300" s="85"/>
      <c r="F300" s="85">
        <v>60</v>
      </c>
      <c r="G300" s="51">
        <f t="shared" si="102"/>
        <v>60</v>
      </c>
      <c r="H300" s="125"/>
      <c r="I300" s="125">
        <f aca="true" t="shared" si="103" ref="I300:I306">G300+H300</f>
        <v>60</v>
      </c>
      <c r="J300" s="125"/>
      <c r="K300" s="125">
        <f aca="true" t="shared" si="104" ref="K300:O306">I300+J300</f>
        <v>60</v>
      </c>
      <c r="L300" s="125"/>
      <c r="M300" s="125">
        <f t="shared" si="104"/>
        <v>60</v>
      </c>
      <c r="N300" s="125"/>
      <c r="O300" s="125">
        <f t="shared" si="104"/>
        <v>60</v>
      </c>
      <c r="P300" s="125"/>
      <c r="Q300" s="125"/>
      <c r="R300" s="125"/>
      <c r="S300" s="125"/>
      <c r="T300" s="125"/>
      <c r="U300" s="125"/>
      <c r="V300" s="125"/>
      <c r="W300" s="125"/>
      <c r="X300" s="125"/>
      <c r="Y300" s="125"/>
      <c r="Z300" s="125"/>
      <c r="AA300" s="125"/>
      <c r="AB300" s="125"/>
      <c r="AC300" s="125"/>
      <c r="AD300" s="125"/>
      <c r="AE300" s="125"/>
      <c r="AF300" s="125"/>
      <c r="AG300" s="125"/>
      <c r="AH300" s="125"/>
      <c r="AI300" s="125"/>
      <c r="AJ300" s="124"/>
      <c r="AK300" s="124"/>
      <c r="AL300" s="124"/>
      <c r="AM300" s="124"/>
      <c r="AN300" s="124"/>
    </row>
    <row r="301" spans="1:40" ht="15">
      <c r="A301" s="82"/>
      <c r="B301" s="82"/>
      <c r="C301" s="82">
        <v>4170</v>
      </c>
      <c r="D301" s="75" t="s">
        <v>160</v>
      </c>
      <c r="E301" s="85"/>
      <c r="F301" s="85">
        <v>2400</v>
      </c>
      <c r="G301" s="51">
        <f t="shared" si="102"/>
        <v>2400</v>
      </c>
      <c r="H301" s="125"/>
      <c r="I301" s="125">
        <f t="shared" si="103"/>
        <v>2400</v>
      </c>
      <c r="J301" s="125"/>
      <c r="K301" s="125">
        <f t="shared" si="104"/>
        <v>2400</v>
      </c>
      <c r="L301" s="125"/>
      <c r="M301" s="125">
        <f t="shared" si="104"/>
        <v>2400</v>
      </c>
      <c r="N301" s="125"/>
      <c r="O301" s="125">
        <f t="shared" si="104"/>
        <v>2400</v>
      </c>
      <c r="P301" s="125"/>
      <c r="Q301" s="125"/>
      <c r="R301" s="125"/>
      <c r="S301" s="125"/>
      <c r="T301" s="125"/>
      <c r="U301" s="125"/>
      <c r="V301" s="125"/>
      <c r="W301" s="125"/>
      <c r="X301" s="125"/>
      <c r="Y301" s="125"/>
      <c r="Z301" s="125"/>
      <c r="AA301" s="125"/>
      <c r="AB301" s="125"/>
      <c r="AC301" s="125"/>
      <c r="AD301" s="125"/>
      <c r="AE301" s="125"/>
      <c r="AF301" s="125"/>
      <c r="AG301" s="125"/>
      <c r="AH301" s="125"/>
      <c r="AI301" s="125"/>
      <c r="AJ301" s="124"/>
      <c r="AK301" s="124"/>
      <c r="AL301" s="124"/>
      <c r="AM301" s="124"/>
      <c r="AN301" s="124"/>
    </row>
    <row r="302" spans="1:40" ht="15">
      <c r="A302" s="82"/>
      <c r="B302" s="82"/>
      <c r="C302" s="82">
        <v>4210</v>
      </c>
      <c r="D302" s="75" t="s">
        <v>138</v>
      </c>
      <c r="E302" s="85">
        <v>24500</v>
      </c>
      <c r="F302" s="51"/>
      <c r="G302" s="51">
        <f t="shared" si="102"/>
        <v>24500</v>
      </c>
      <c r="H302" s="123">
        <v>6066</v>
      </c>
      <c r="I302" s="125">
        <f t="shared" si="103"/>
        <v>30566</v>
      </c>
      <c r="J302" s="123"/>
      <c r="K302" s="125">
        <f t="shared" si="104"/>
        <v>30566</v>
      </c>
      <c r="L302" s="123"/>
      <c r="M302" s="125">
        <f t="shared" si="104"/>
        <v>30566</v>
      </c>
      <c r="N302" s="123"/>
      <c r="O302" s="125">
        <f t="shared" si="104"/>
        <v>30566</v>
      </c>
      <c r="P302" s="123"/>
      <c r="Q302" s="123"/>
      <c r="R302" s="123"/>
      <c r="S302" s="123"/>
      <c r="T302" s="123"/>
      <c r="U302" s="123"/>
      <c r="V302" s="123"/>
      <c r="W302" s="123"/>
      <c r="X302" s="123"/>
      <c r="Y302" s="123"/>
      <c r="Z302" s="123"/>
      <c r="AA302" s="123"/>
      <c r="AB302" s="123"/>
      <c r="AC302" s="124"/>
      <c r="AD302" s="124"/>
      <c r="AE302" s="124"/>
      <c r="AF302" s="124"/>
      <c r="AG302" s="124"/>
      <c r="AH302" s="124"/>
      <c r="AI302" s="124"/>
      <c r="AJ302" s="124"/>
      <c r="AK302" s="124"/>
      <c r="AL302" s="124"/>
      <c r="AM302" s="124"/>
      <c r="AN302" s="124"/>
    </row>
    <row r="303" spans="1:40" ht="15">
      <c r="A303" s="82"/>
      <c r="B303" s="82"/>
      <c r="C303" s="82">
        <v>4260</v>
      </c>
      <c r="D303" s="75" t="s">
        <v>161</v>
      </c>
      <c r="E303" s="85">
        <v>28000</v>
      </c>
      <c r="F303" s="51"/>
      <c r="G303" s="51">
        <f t="shared" si="102"/>
        <v>28000</v>
      </c>
      <c r="H303" s="123"/>
      <c r="I303" s="125">
        <f t="shared" si="103"/>
        <v>28000</v>
      </c>
      <c r="J303" s="123">
        <v>15000</v>
      </c>
      <c r="K303" s="125">
        <f t="shared" si="104"/>
        <v>43000</v>
      </c>
      <c r="L303" s="123"/>
      <c r="M303" s="125">
        <f t="shared" si="104"/>
        <v>43000</v>
      </c>
      <c r="N303" s="123"/>
      <c r="O303" s="125">
        <f t="shared" si="104"/>
        <v>43000</v>
      </c>
      <c r="P303" s="123"/>
      <c r="Q303" s="123"/>
      <c r="R303" s="123"/>
      <c r="S303" s="123"/>
      <c r="T303" s="123"/>
      <c r="U303" s="123"/>
      <c r="V303" s="123"/>
      <c r="W303" s="123"/>
      <c r="X303" s="123"/>
      <c r="Y303" s="123"/>
      <c r="Z303" s="123"/>
      <c r="AA303" s="123"/>
      <c r="AB303" s="123"/>
      <c r="AC303" s="124"/>
      <c r="AD303" s="124"/>
      <c r="AE303" s="124"/>
      <c r="AF303" s="124"/>
      <c r="AG303" s="124"/>
      <c r="AH303" s="124"/>
      <c r="AI303" s="124"/>
      <c r="AJ303" s="124"/>
      <c r="AK303" s="124"/>
      <c r="AL303" s="124"/>
      <c r="AM303" s="124"/>
      <c r="AN303" s="124"/>
    </row>
    <row r="304" spans="1:40" ht="15">
      <c r="A304" s="82"/>
      <c r="B304" s="82"/>
      <c r="C304" s="82">
        <v>4270</v>
      </c>
      <c r="D304" s="75" t="s">
        <v>139</v>
      </c>
      <c r="E304" s="85">
        <v>27400</v>
      </c>
      <c r="F304" s="51"/>
      <c r="G304" s="51">
        <f t="shared" si="102"/>
        <v>27400</v>
      </c>
      <c r="H304" s="123">
        <v>2500</v>
      </c>
      <c r="I304" s="125">
        <f t="shared" si="103"/>
        <v>29900</v>
      </c>
      <c r="J304" s="123"/>
      <c r="K304" s="125">
        <f t="shared" si="104"/>
        <v>29900</v>
      </c>
      <c r="L304" s="123"/>
      <c r="M304" s="125">
        <f t="shared" si="104"/>
        <v>29900</v>
      </c>
      <c r="N304" s="123"/>
      <c r="O304" s="125">
        <f t="shared" si="104"/>
        <v>29900</v>
      </c>
      <c r="P304" s="123"/>
      <c r="Q304" s="123"/>
      <c r="R304" s="123"/>
      <c r="S304" s="123"/>
      <c r="T304" s="123"/>
      <c r="U304" s="123"/>
      <c r="V304" s="123"/>
      <c r="W304" s="123"/>
      <c r="X304" s="123"/>
      <c r="Y304" s="123"/>
      <c r="Z304" s="123"/>
      <c r="AA304" s="123"/>
      <c r="AB304" s="123"/>
      <c r="AC304" s="124"/>
      <c r="AD304" s="124"/>
      <c r="AE304" s="124"/>
      <c r="AF304" s="124"/>
      <c r="AG304" s="124"/>
      <c r="AH304" s="124"/>
      <c r="AI304" s="124"/>
      <c r="AJ304" s="124"/>
      <c r="AK304" s="124"/>
      <c r="AL304" s="124"/>
      <c r="AM304" s="124"/>
      <c r="AN304" s="124"/>
    </row>
    <row r="305" spans="1:40" ht="15">
      <c r="A305" s="82"/>
      <c r="B305" s="82"/>
      <c r="C305" s="82">
        <v>4300</v>
      </c>
      <c r="D305" s="75" t="s">
        <v>140</v>
      </c>
      <c r="E305" s="85">
        <v>50500</v>
      </c>
      <c r="F305" s="51">
        <v>-300</v>
      </c>
      <c r="G305" s="51">
        <f t="shared" si="102"/>
        <v>50200</v>
      </c>
      <c r="H305" s="123"/>
      <c r="I305" s="125">
        <f t="shared" si="103"/>
        <v>50200</v>
      </c>
      <c r="J305" s="123"/>
      <c r="K305" s="125">
        <f t="shared" si="104"/>
        <v>50200</v>
      </c>
      <c r="L305" s="123"/>
      <c r="M305" s="125">
        <f t="shared" si="104"/>
        <v>50200</v>
      </c>
      <c r="N305" s="123"/>
      <c r="O305" s="125">
        <f t="shared" si="104"/>
        <v>50200</v>
      </c>
      <c r="P305" s="123"/>
      <c r="Q305" s="123"/>
      <c r="R305" s="123"/>
      <c r="S305" s="123"/>
      <c r="T305" s="123"/>
      <c r="U305" s="123"/>
      <c r="V305" s="123"/>
      <c r="W305" s="123"/>
      <c r="X305" s="123"/>
      <c r="Y305" s="123"/>
      <c r="Z305" s="123"/>
      <c r="AA305" s="123"/>
      <c r="AB305" s="123"/>
      <c r="AC305" s="124"/>
      <c r="AD305" s="124"/>
      <c r="AE305" s="124"/>
      <c r="AF305" s="124"/>
      <c r="AG305" s="124"/>
      <c r="AH305" s="124"/>
      <c r="AI305" s="124"/>
      <c r="AJ305" s="124"/>
      <c r="AK305" s="124"/>
      <c r="AL305" s="124"/>
      <c r="AM305" s="124"/>
      <c r="AN305" s="124"/>
    </row>
    <row r="306" spans="1:40" ht="15">
      <c r="A306" s="82"/>
      <c r="B306" s="82"/>
      <c r="C306" s="82">
        <v>4430</v>
      </c>
      <c r="D306" s="75" t="s">
        <v>146</v>
      </c>
      <c r="E306" s="85"/>
      <c r="F306" s="51">
        <v>300</v>
      </c>
      <c r="G306" s="51">
        <f t="shared" si="102"/>
        <v>300</v>
      </c>
      <c r="H306" s="123"/>
      <c r="I306" s="125">
        <f t="shared" si="103"/>
        <v>300</v>
      </c>
      <c r="J306" s="123"/>
      <c r="K306" s="125">
        <f t="shared" si="104"/>
        <v>300</v>
      </c>
      <c r="L306" s="123"/>
      <c r="M306" s="125">
        <f t="shared" si="104"/>
        <v>300</v>
      </c>
      <c r="N306" s="123"/>
      <c r="O306" s="125">
        <f t="shared" si="104"/>
        <v>300</v>
      </c>
      <c r="P306" s="123"/>
      <c r="Q306" s="123"/>
      <c r="R306" s="123"/>
      <c r="S306" s="123"/>
      <c r="T306" s="123"/>
      <c r="U306" s="123"/>
      <c r="V306" s="123"/>
      <c r="W306" s="123"/>
      <c r="X306" s="123"/>
      <c r="Y306" s="123"/>
      <c r="Z306" s="123"/>
      <c r="AA306" s="123"/>
      <c r="AB306" s="123"/>
      <c r="AC306" s="124"/>
      <c r="AD306" s="124"/>
      <c r="AE306" s="124"/>
      <c r="AF306" s="124"/>
      <c r="AG306" s="124"/>
      <c r="AH306" s="124"/>
      <c r="AI306" s="124"/>
      <c r="AJ306" s="124"/>
      <c r="AK306" s="124"/>
      <c r="AL306" s="124"/>
      <c r="AM306" s="124"/>
      <c r="AN306" s="124"/>
    </row>
    <row r="307" spans="1:40" ht="15" customHeight="1">
      <c r="A307" s="80">
        <v>921</v>
      </c>
      <c r="B307" s="80"/>
      <c r="C307" s="80"/>
      <c r="D307" s="76" t="s">
        <v>209</v>
      </c>
      <c r="E307" s="89">
        <f>E308+E310+E312+E315</f>
        <v>468192</v>
      </c>
      <c r="F307" s="89">
        <f aca="true" t="shared" si="105" ref="F307:AI307">F308+F310+F312+F315</f>
        <v>0</v>
      </c>
      <c r="G307" s="89">
        <f t="shared" si="105"/>
        <v>468192</v>
      </c>
      <c r="H307" s="89">
        <f t="shared" si="105"/>
        <v>30167</v>
      </c>
      <c r="I307" s="89">
        <f t="shared" si="105"/>
        <v>498359</v>
      </c>
      <c r="J307" s="89">
        <f t="shared" si="105"/>
        <v>0</v>
      </c>
      <c r="K307" s="89">
        <f t="shared" si="105"/>
        <v>498359</v>
      </c>
      <c r="L307" s="89">
        <f t="shared" si="105"/>
        <v>0</v>
      </c>
      <c r="M307" s="89">
        <f>M308+M310+M312+M315</f>
        <v>498359</v>
      </c>
      <c r="N307" s="89">
        <f t="shared" si="105"/>
        <v>0</v>
      </c>
      <c r="O307" s="89">
        <f>O308+O310+O312+O315</f>
        <v>498359</v>
      </c>
      <c r="P307" s="89">
        <f t="shared" si="105"/>
        <v>0</v>
      </c>
      <c r="Q307" s="89">
        <f t="shared" si="105"/>
        <v>0</v>
      </c>
      <c r="R307" s="89">
        <f t="shared" si="105"/>
        <v>0</v>
      </c>
      <c r="S307" s="89">
        <f t="shared" si="105"/>
        <v>0</v>
      </c>
      <c r="T307" s="89">
        <f t="shared" si="105"/>
        <v>0</v>
      </c>
      <c r="U307" s="89">
        <f t="shared" si="105"/>
        <v>0</v>
      </c>
      <c r="V307" s="89">
        <f t="shared" si="105"/>
        <v>0</v>
      </c>
      <c r="W307" s="89">
        <f t="shared" si="105"/>
        <v>0</v>
      </c>
      <c r="X307" s="89">
        <f t="shared" si="105"/>
        <v>0</v>
      </c>
      <c r="Y307" s="89">
        <f t="shared" si="105"/>
        <v>0</v>
      </c>
      <c r="Z307" s="89">
        <f t="shared" si="105"/>
        <v>0</v>
      </c>
      <c r="AA307" s="89">
        <f t="shared" si="105"/>
        <v>0</v>
      </c>
      <c r="AB307" s="89">
        <f t="shared" si="105"/>
        <v>0</v>
      </c>
      <c r="AC307" s="89">
        <f t="shared" si="105"/>
        <v>0</v>
      </c>
      <c r="AD307" s="89">
        <f t="shared" si="105"/>
        <v>0</v>
      </c>
      <c r="AE307" s="89">
        <f t="shared" si="105"/>
        <v>0</v>
      </c>
      <c r="AF307" s="89">
        <f t="shared" si="105"/>
        <v>0</v>
      </c>
      <c r="AG307" s="89">
        <f t="shared" si="105"/>
        <v>0</v>
      </c>
      <c r="AH307" s="89">
        <f t="shared" si="105"/>
        <v>0</v>
      </c>
      <c r="AI307" s="89">
        <f t="shared" si="105"/>
        <v>0</v>
      </c>
      <c r="AJ307" s="124"/>
      <c r="AK307" s="124"/>
      <c r="AL307" s="124"/>
      <c r="AM307" s="124"/>
      <c r="AN307" s="124"/>
    </row>
    <row r="308" spans="1:40" ht="15">
      <c r="A308" s="82"/>
      <c r="B308" s="82">
        <v>92114</v>
      </c>
      <c r="C308" s="82"/>
      <c r="D308" s="75" t="s">
        <v>210</v>
      </c>
      <c r="E308" s="85">
        <f>E309</f>
        <v>360192</v>
      </c>
      <c r="F308" s="85">
        <f aca="true" t="shared" si="106" ref="F308:AI308">F309</f>
        <v>0</v>
      </c>
      <c r="G308" s="85">
        <f t="shared" si="106"/>
        <v>360192</v>
      </c>
      <c r="H308" s="85">
        <f t="shared" si="106"/>
        <v>5100</v>
      </c>
      <c r="I308" s="85">
        <f t="shared" si="106"/>
        <v>365292</v>
      </c>
      <c r="J308" s="85">
        <f t="shared" si="106"/>
        <v>0</v>
      </c>
      <c r="K308" s="85">
        <f t="shared" si="106"/>
        <v>365292</v>
      </c>
      <c r="L308" s="85">
        <f t="shared" si="106"/>
        <v>0</v>
      </c>
      <c r="M308" s="85">
        <f t="shared" si="106"/>
        <v>365292</v>
      </c>
      <c r="N308" s="85">
        <f t="shared" si="106"/>
        <v>0</v>
      </c>
      <c r="O308" s="85">
        <f t="shared" si="106"/>
        <v>365292</v>
      </c>
      <c r="P308" s="85">
        <f t="shared" si="106"/>
        <v>0</v>
      </c>
      <c r="Q308" s="85">
        <f t="shared" si="106"/>
        <v>0</v>
      </c>
      <c r="R308" s="85">
        <f t="shared" si="106"/>
        <v>0</v>
      </c>
      <c r="S308" s="85">
        <f t="shared" si="106"/>
        <v>0</v>
      </c>
      <c r="T308" s="85">
        <f t="shared" si="106"/>
        <v>0</v>
      </c>
      <c r="U308" s="85">
        <f t="shared" si="106"/>
        <v>0</v>
      </c>
      <c r="V308" s="85">
        <f t="shared" si="106"/>
        <v>0</v>
      </c>
      <c r="W308" s="85">
        <f t="shared" si="106"/>
        <v>0</v>
      </c>
      <c r="X308" s="85">
        <f t="shared" si="106"/>
        <v>0</v>
      </c>
      <c r="Y308" s="85">
        <f t="shared" si="106"/>
        <v>0</v>
      </c>
      <c r="Z308" s="85">
        <f t="shared" si="106"/>
        <v>0</v>
      </c>
      <c r="AA308" s="85">
        <f t="shared" si="106"/>
        <v>0</v>
      </c>
      <c r="AB308" s="85">
        <f t="shared" si="106"/>
        <v>0</v>
      </c>
      <c r="AC308" s="85">
        <f t="shared" si="106"/>
        <v>0</v>
      </c>
      <c r="AD308" s="85">
        <f t="shared" si="106"/>
        <v>0</v>
      </c>
      <c r="AE308" s="85">
        <f t="shared" si="106"/>
        <v>0</v>
      </c>
      <c r="AF308" s="85">
        <f t="shared" si="106"/>
        <v>0</v>
      </c>
      <c r="AG308" s="85">
        <f t="shared" si="106"/>
        <v>0</v>
      </c>
      <c r="AH308" s="85">
        <f t="shared" si="106"/>
        <v>0</v>
      </c>
      <c r="AI308" s="85">
        <f t="shared" si="106"/>
        <v>0</v>
      </c>
      <c r="AJ308" s="124"/>
      <c r="AK308" s="124"/>
      <c r="AL308" s="124"/>
      <c r="AM308" s="124"/>
      <c r="AN308" s="124"/>
    </row>
    <row r="309" spans="1:40" ht="16.5" customHeight="1">
      <c r="A309" s="82"/>
      <c r="B309" s="82"/>
      <c r="C309" s="82">
        <v>2480</v>
      </c>
      <c r="D309" s="75" t="s">
        <v>211</v>
      </c>
      <c r="E309" s="85">
        <v>360192</v>
      </c>
      <c r="F309" s="51"/>
      <c r="G309" s="51">
        <f>E309+F309</f>
        <v>360192</v>
      </c>
      <c r="H309" s="123">
        <v>5100</v>
      </c>
      <c r="I309" s="123">
        <f>G309+H309</f>
        <v>365292</v>
      </c>
      <c r="J309" s="123"/>
      <c r="K309" s="123">
        <f>I309+J309</f>
        <v>365292</v>
      </c>
      <c r="L309" s="123"/>
      <c r="M309" s="123">
        <f>K309+L309</f>
        <v>365292</v>
      </c>
      <c r="N309" s="123"/>
      <c r="O309" s="123">
        <f>M309+N309</f>
        <v>365292</v>
      </c>
      <c r="P309" s="123"/>
      <c r="Q309" s="123"/>
      <c r="R309" s="123"/>
      <c r="S309" s="123"/>
      <c r="T309" s="123"/>
      <c r="U309" s="123"/>
      <c r="V309" s="123"/>
      <c r="W309" s="123"/>
      <c r="X309" s="123"/>
      <c r="Y309" s="123"/>
      <c r="Z309" s="123"/>
      <c r="AA309" s="123"/>
      <c r="AB309" s="123"/>
      <c r="AC309" s="124"/>
      <c r="AD309" s="124"/>
      <c r="AE309" s="124"/>
      <c r="AF309" s="124"/>
      <c r="AG309" s="124"/>
      <c r="AH309" s="124"/>
      <c r="AI309" s="124"/>
      <c r="AJ309" s="124"/>
      <c r="AK309" s="124"/>
      <c r="AL309" s="124"/>
      <c r="AM309" s="124"/>
      <c r="AN309" s="124"/>
    </row>
    <row r="310" spans="1:40" ht="15">
      <c r="A310" s="82"/>
      <c r="B310" s="82">
        <v>92116</v>
      </c>
      <c r="C310" s="82"/>
      <c r="D310" s="75" t="s">
        <v>212</v>
      </c>
      <c r="E310" s="85">
        <f>E311</f>
        <v>108000</v>
      </c>
      <c r="F310" s="85">
        <f aca="true" t="shared" si="107" ref="F310:AI310">F311</f>
        <v>0</v>
      </c>
      <c r="G310" s="85">
        <f t="shared" si="107"/>
        <v>108000</v>
      </c>
      <c r="H310" s="85">
        <f t="shared" si="107"/>
        <v>0</v>
      </c>
      <c r="I310" s="85">
        <f t="shared" si="107"/>
        <v>108000</v>
      </c>
      <c r="J310" s="85">
        <f t="shared" si="107"/>
        <v>0</v>
      </c>
      <c r="K310" s="85">
        <f t="shared" si="107"/>
        <v>108000</v>
      </c>
      <c r="L310" s="85">
        <f t="shared" si="107"/>
        <v>0</v>
      </c>
      <c r="M310" s="85">
        <f t="shared" si="107"/>
        <v>108000</v>
      </c>
      <c r="N310" s="85">
        <f t="shared" si="107"/>
        <v>0</v>
      </c>
      <c r="O310" s="85">
        <f t="shared" si="107"/>
        <v>108000</v>
      </c>
      <c r="P310" s="85">
        <f t="shared" si="107"/>
        <v>0</v>
      </c>
      <c r="Q310" s="85">
        <f t="shared" si="107"/>
        <v>0</v>
      </c>
      <c r="R310" s="85">
        <f t="shared" si="107"/>
        <v>0</v>
      </c>
      <c r="S310" s="85">
        <f t="shared" si="107"/>
        <v>0</v>
      </c>
      <c r="T310" s="85">
        <f t="shared" si="107"/>
        <v>0</v>
      </c>
      <c r="U310" s="85">
        <f t="shared" si="107"/>
        <v>0</v>
      </c>
      <c r="V310" s="85">
        <f t="shared" si="107"/>
        <v>0</v>
      </c>
      <c r="W310" s="85">
        <f t="shared" si="107"/>
        <v>0</v>
      </c>
      <c r="X310" s="85">
        <f t="shared" si="107"/>
        <v>0</v>
      </c>
      <c r="Y310" s="85">
        <f t="shared" si="107"/>
        <v>0</v>
      </c>
      <c r="Z310" s="85">
        <f t="shared" si="107"/>
        <v>0</v>
      </c>
      <c r="AA310" s="85">
        <f t="shared" si="107"/>
        <v>0</v>
      </c>
      <c r="AB310" s="85">
        <f t="shared" si="107"/>
        <v>0</v>
      </c>
      <c r="AC310" s="85">
        <f t="shared" si="107"/>
        <v>0</v>
      </c>
      <c r="AD310" s="85">
        <f t="shared" si="107"/>
        <v>0</v>
      </c>
      <c r="AE310" s="85">
        <f t="shared" si="107"/>
        <v>0</v>
      </c>
      <c r="AF310" s="85">
        <f t="shared" si="107"/>
        <v>0</v>
      </c>
      <c r="AG310" s="85">
        <f t="shared" si="107"/>
        <v>0</v>
      </c>
      <c r="AH310" s="85">
        <f t="shared" si="107"/>
        <v>0</v>
      </c>
      <c r="AI310" s="85">
        <f t="shared" si="107"/>
        <v>0</v>
      </c>
      <c r="AJ310" s="124"/>
      <c r="AK310" s="124"/>
      <c r="AL310" s="124"/>
      <c r="AM310" s="124"/>
      <c r="AN310" s="124"/>
    </row>
    <row r="311" spans="1:40" ht="17.25" customHeight="1">
      <c r="A311" s="82"/>
      <c r="B311" s="82"/>
      <c r="C311" s="82">
        <v>2480</v>
      </c>
      <c r="D311" s="75" t="s">
        <v>211</v>
      </c>
      <c r="E311" s="85">
        <v>108000</v>
      </c>
      <c r="F311" s="51"/>
      <c r="G311" s="51">
        <f aca="true" t="shared" si="108" ref="G311:G318">E311+F311</f>
        <v>108000</v>
      </c>
      <c r="H311" s="123"/>
      <c r="I311" s="123">
        <f>G311+H311</f>
        <v>108000</v>
      </c>
      <c r="J311" s="123"/>
      <c r="K311" s="123">
        <f>I311+J311</f>
        <v>108000</v>
      </c>
      <c r="L311" s="123"/>
      <c r="M311" s="123">
        <f>K311+L311</f>
        <v>108000</v>
      </c>
      <c r="N311" s="123"/>
      <c r="O311" s="123">
        <f>M311+N311</f>
        <v>108000</v>
      </c>
      <c r="P311" s="123"/>
      <c r="Q311" s="123"/>
      <c r="R311" s="123"/>
      <c r="S311" s="123"/>
      <c r="T311" s="123"/>
      <c r="U311" s="123"/>
      <c r="V311" s="123"/>
      <c r="W311" s="123"/>
      <c r="X311" s="123"/>
      <c r="Y311" s="123"/>
      <c r="Z311" s="123"/>
      <c r="AA311" s="123"/>
      <c r="AB311" s="123"/>
      <c r="AC311" s="124"/>
      <c r="AD311" s="124"/>
      <c r="AE311" s="124"/>
      <c r="AF311" s="124"/>
      <c r="AG311" s="124"/>
      <c r="AH311" s="124"/>
      <c r="AI311" s="124"/>
      <c r="AJ311" s="124"/>
      <c r="AK311" s="124"/>
      <c r="AL311" s="124"/>
      <c r="AM311" s="124"/>
      <c r="AN311" s="124"/>
    </row>
    <row r="312" spans="1:40" ht="15" hidden="1">
      <c r="A312" s="82"/>
      <c r="B312" s="82">
        <v>92120</v>
      </c>
      <c r="C312" s="82"/>
      <c r="D312" s="75" t="s">
        <v>213</v>
      </c>
      <c r="E312" s="85">
        <f>SUM(E313:E314)</f>
        <v>0</v>
      </c>
      <c r="F312" s="51"/>
      <c r="G312" s="51">
        <f t="shared" si="108"/>
        <v>0</v>
      </c>
      <c r="H312" s="123"/>
      <c r="I312" s="123"/>
      <c r="J312" s="123"/>
      <c r="K312" s="123"/>
      <c r="L312" s="123"/>
      <c r="M312" s="123"/>
      <c r="N312" s="123"/>
      <c r="O312" s="123"/>
      <c r="P312" s="123"/>
      <c r="Q312" s="123"/>
      <c r="R312" s="123"/>
      <c r="S312" s="123"/>
      <c r="T312" s="123"/>
      <c r="U312" s="123"/>
      <c r="V312" s="123"/>
      <c r="W312" s="123"/>
      <c r="X312" s="123"/>
      <c r="Y312" s="123"/>
      <c r="Z312" s="123"/>
      <c r="AA312" s="123"/>
      <c r="AB312" s="123"/>
      <c r="AC312" s="124"/>
      <c r="AD312" s="124"/>
      <c r="AE312" s="124"/>
      <c r="AF312" s="124"/>
      <c r="AG312" s="124"/>
      <c r="AH312" s="124"/>
      <c r="AI312" s="124"/>
      <c r="AJ312" s="124"/>
      <c r="AK312" s="124"/>
      <c r="AL312" s="124"/>
      <c r="AM312" s="124"/>
      <c r="AN312" s="124"/>
    </row>
    <row r="313" spans="1:40" ht="30" customHeight="1" hidden="1">
      <c r="A313" s="82"/>
      <c r="B313" s="82"/>
      <c r="C313" s="82">
        <v>2580</v>
      </c>
      <c r="D313" s="75" t="s">
        <v>214</v>
      </c>
      <c r="E313" s="85">
        <v>0</v>
      </c>
      <c r="F313" s="51"/>
      <c r="G313" s="51">
        <f t="shared" si="108"/>
        <v>0</v>
      </c>
      <c r="H313" s="123"/>
      <c r="I313" s="123"/>
      <c r="J313" s="123"/>
      <c r="K313" s="123"/>
      <c r="L313" s="123"/>
      <c r="M313" s="123"/>
      <c r="N313" s="123"/>
      <c r="O313" s="123"/>
      <c r="P313" s="123"/>
      <c r="Q313" s="123"/>
      <c r="R313" s="123"/>
      <c r="S313" s="123"/>
      <c r="T313" s="123"/>
      <c r="U313" s="123"/>
      <c r="V313" s="123"/>
      <c r="W313" s="123"/>
      <c r="X313" s="123"/>
      <c r="Y313" s="123"/>
      <c r="Z313" s="123"/>
      <c r="AA313" s="123"/>
      <c r="AB313" s="123"/>
      <c r="AC313" s="124"/>
      <c r="AD313" s="124"/>
      <c r="AE313" s="124"/>
      <c r="AF313" s="124"/>
      <c r="AG313" s="124"/>
      <c r="AH313" s="124"/>
      <c r="AI313" s="124"/>
      <c r="AJ313" s="124"/>
      <c r="AK313" s="124"/>
      <c r="AL313" s="124"/>
      <c r="AM313" s="124"/>
      <c r="AN313" s="124"/>
    </row>
    <row r="314" spans="1:40" ht="15" hidden="1">
      <c r="A314" s="82"/>
      <c r="B314" s="82"/>
      <c r="C314" s="82">
        <v>4300</v>
      </c>
      <c r="D314" s="75" t="s">
        <v>140</v>
      </c>
      <c r="E314" s="85">
        <v>0</v>
      </c>
      <c r="F314" s="51"/>
      <c r="G314" s="51">
        <f t="shared" si="108"/>
        <v>0</v>
      </c>
      <c r="H314" s="123"/>
      <c r="I314" s="123"/>
      <c r="J314" s="123"/>
      <c r="K314" s="123"/>
      <c r="L314" s="123"/>
      <c r="M314" s="123"/>
      <c r="N314" s="123"/>
      <c r="O314" s="123"/>
      <c r="P314" s="123"/>
      <c r="Q314" s="123"/>
      <c r="R314" s="123"/>
      <c r="S314" s="123"/>
      <c r="T314" s="123"/>
      <c r="U314" s="123"/>
      <c r="V314" s="123"/>
      <c r="W314" s="123"/>
      <c r="X314" s="123"/>
      <c r="Y314" s="123"/>
      <c r="Z314" s="123"/>
      <c r="AA314" s="123"/>
      <c r="AB314" s="123"/>
      <c r="AC314" s="124"/>
      <c r="AD314" s="124"/>
      <c r="AE314" s="124"/>
      <c r="AF314" s="124"/>
      <c r="AG314" s="124"/>
      <c r="AH314" s="124"/>
      <c r="AI314" s="124"/>
      <c r="AJ314" s="124"/>
      <c r="AK314" s="124"/>
      <c r="AL314" s="124"/>
      <c r="AM314" s="124"/>
      <c r="AN314" s="124"/>
    </row>
    <row r="315" spans="1:40" ht="15">
      <c r="A315" s="82"/>
      <c r="B315" s="82">
        <v>92195</v>
      </c>
      <c r="C315" s="82"/>
      <c r="D315" s="75" t="s">
        <v>16</v>
      </c>
      <c r="E315" s="85">
        <f>SUM(E316:E318)</f>
        <v>0</v>
      </c>
      <c r="F315" s="51"/>
      <c r="G315" s="51">
        <f t="shared" si="108"/>
        <v>0</v>
      </c>
      <c r="H315" s="123">
        <f>SUM(H316:H318)</f>
        <v>25067</v>
      </c>
      <c r="I315" s="123">
        <f aca="true" t="shared" si="109" ref="I315:AI315">SUM(I316:I318)</f>
        <v>25067</v>
      </c>
      <c r="J315" s="123">
        <f t="shared" si="109"/>
        <v>0</v>
      </c>
      <c r="K315" s="123">
        <f t="shared" si="109"/>
        <v>25067</v>
      </c>
      <c r="L315" s="123">
        <f t="shared" si="109"/>
        <v>0</v>
      </c>
      <c r="M315" s="123">
        <f>SUM(M316:M318)</f>
        <v>25067</v>
      </c>
      <c r="N315" s="123">
        <f t="shared" si="109"/>
        <v>0</v>
      </c>
      <c r="O315" s="123">
        <f>SUM(O316:O318)</f>
        <v>25067</v>
      </c>
      <c r="P315" s="123">
        <f t="shared" si="109"/>
        <v>0</v>
      </c>
      <c r="Q315" s="123">
        <f t="shared" si="109"/>
        <v>0</v>
      </c>
      <c r="R315" s="123">
        <f t="shared" si="109"/>
        <v>0</v>
      </c>
      <c r="S315" s="123">
        <f t="shared" si="109"/>
        <v>0</v>
      </c>
      <c r="T315" s="123">
        <f t="shared" si="109"/>
        <v>0</v>
      </c>
      <c r="U315" s="123">
        <f t="shared" si="109"/>
        <v>0</v>
      </c>
      <c r="V315" s="123">
        <f t="shared" si="109"/>
        <v>0</v>
      </c>
      <c r="W315" s="123">
        <f t="shared" si="109"/>
        <v>0</v>
      </c>
      <c r="X315" s="123">
        <f t="shared" si="109"/>
        <v>0</v>
      </c>
      <c r="Y315" s="123">
        <f t="shared" si="109"/>
        <v>0</v>
      </c>
      <c r="Z315" s="123">
        <f t="shared" si="109"/>
        <v>0</v>
      </c>
      <c r="AA315" s="123">
        <f t="shared" si="109"/>
        <v>0</v>
      </c>
      <c r="AB315" s="123">
        <f t="shared" si="109"/>
        <v>0</v>
      </c>
      <c r="AC315" s="123">
        <f t="shared" si="109"/>
        <v>0</v>
      </c>
      <c r="AD315" s="123">
        <f t="shared" si="109"/>
        <v>0</v>
      </c>
      <c r="AE315" s="123">
        <f t="shared" si="109"/>
        <v>0</v>
      </c>
      <c r="AF315" s="123">
        <f t="shared" si="109"/>
        <v>0</v>
      </c>
      <c r="AG315" s="123">
        <f t="shared" si="109"/>
        <v>0</v>
      </c>
      <c r="AH315" s="123">
        <f t="shared" si="109"/>
        <v>0</v>
      </c>
      <c r="AI315" s="123">
        <f t="shared" si="109"/>
        <v>0</v>
      </c>
      <c r="AJ315" s="124"/>
      <c r="AK315" s="124"/>
      <c r="AL315" s="124"/>
      <c r="AM315" s="124"/>
      <c r="AN315" s="124"/>
    </row>
    <row r="316" spans="1:40" ht="15">
      <c r="A316" s="82"/>
      <c r="B316" s="82"/>
      <c r="C316" s="82">
        <v>4170</v>
      </c>
      <c r="D316" s="75" t="s">
        <v>160</v>
      </c>
      <c r="E316" s="85">
        <v>0</v>
      </c>
      <c r="F316" s="51"/>
      <c r="G316" s="51">
        <f t="shared" si="108"/>
        <v>0</v>
      </c>
      <c r="H316" s="123">
        <v>5000</v>
      </c>
      <c r="I316" s="123">
        <f>G316+H316</f>
        <v>5000</v>
      </c>
      <c r="J316" s="123"/>
      <c r="K316" s="123">
        <f>I316+J316</f>
        <v>5000</v>
      </c>
      <c r="L316" s="123"/>
      <c r="M316" s="123">
        <f>K316+L316</f>
        <v>5000</v>
      </c>
      <c r="N316" s="123"/>
      <c r="O316" s="123">
        <f>M316+N316</f>
        <v>5000</v>
      </c>
      <c r="P316" s="123"/>
      <c r="Q316" s="123"/>
      <c r="R316" s="123"/>
      <c r="S316" s="123"/>
      <c r="T316" s="123"/>
      <c r="U316" s="123"/>
      <c r="V316" s="123"/>
      <c r="W316" s="123"/>
      <c r="X316" s="123"/>
      <c r="Y316" s="123"/>
      <c r="Z316" s="123"/>
      <c r="AA316" s="123"/>
      <c r="AB316" s="123"/>
      <c r="AC316" s="124"/>
      <c r="AD316" s="124"/>
      <c r="AE316" s="124"/>
      <c r="AF316" s="124"/>
      <c r="AG316" s="124"/>
      <c r="AH316" s="124"/>
      <c r="AI316" s="124"/>
      <c r="AJ316" s="124"/>
      <c r="AK316" s="124"/>
      <c r="AL316" s="124"/>
      <c r="AM316" s="124"/>
      <c r="AN316" s="124"/>
    </row>
    <row r="317" spans="1:40" ht="15">
      <c r="A317" s="82"/>
      <c r="B317" s="82"/>
      <c r="C317" s="82">
        <v>4210</v>
      </c>
      <c r="D317" s="75" t="s">
        <v>138</v>
      </c>
      <c r="E317" s="85">
        <v>0</v>
      </c>
      <c r="F317" s="51"/>
      <c r="G317" s="51">
        <f t="shared" si="108"/>
        <v>0</v>
      </c>
      <c r="H317" s="123">
        <v>10000</v>
      </c>
      <c r="I317" s="123">
        <f>G317+H317</f>
        <v>10000</v>
      </c>
      <c r="J317" s="123"/>
      <c r="K317" s="123">
        <f>I317+J317</f>
        <v>10000</v>
      </c>
      <c r="L317" s="123"/>
      <c r="M317" s="123">
        <f>K317+L317</f>
        <v>10000</v>
      </c>
      <c r="N317" s="123"/>
      <c r="O317" s="123">
        <f>M317+N317</f>
        <v>10000</v>
      </c>
      <c r="P317" s="123"/>
      <c r="Q317" s="123"/>
      <c r="R317" s="123"/>
      <c r="S317" s="123"/>
      <c r="T317" s="123"/>
      <c r="U317" s="123"/>
      <c r="V317" s="123"/>
      <c r="W317" s="123"/>
      <c r="X317" s="123"/>
      <c r="Y317" s="123"/>
      <c r="Z317" s="123"/>
      <c r="AA317" s="123"/>
      <c r="AB317" s="123"/>
      <c r="AC317" s="124"/>
      <c r="AD317" s="124"/>
      <c r="AE317" s="124"/>
      <c r="AF317" s="124"/>
      <c r="AG317" s="124"/>
      <c r="AH317" s="124"/>
      <c r="AI317" s="124"/>
      <c r="AJ317" s="124"/>
      <c r="AK317" s="124"/>
      <c r="AL317" s="124"/>
      <c r="AM317" s="124"/>
      <c r="AN317" s="124"/>
    </row>
    <row r="318" spans="1:40" ht="15">
      <c r="A318" s="82"/>
      <c r="B318" s="82"/>
      <c r="C318" s="82">
        <v>4300</v>
      </c>
      <c r="D318" s="75" t="s">
        <v>140</v>
      </c>
      <c r="E318" s="85">
        <v>0</v>
      </c>
      <c r="F318" s="51"/>
      <c r="G318" s="51">
        <f t="shared" si="108"/>
        <v>0</v>
      </c>
      <c r="H318" s="123">
        <v>10067</v>
      </c>
      <c r="I318" s="123">
        <f>G318+H318</f>
        <v>10067</v>
      </c>
      <c r="J318" s="123"/>
      <c r="K318" s="123">
        <f>I318+J318</f>
        <v>10067</v>
      </c>
      <c r="L318" s="123"/>
      <c r="M318" s="123">
        <f>K318+L318</f>
        <v>10067</v>
      </c>
      <c r="N318" s="123"/>
      <c r="O318" s="123">
        <f>M318+N318</f>
        <v>10067</v>
      </c>
      <c r="P318" s="123"/>
      <c r="Q318" s="123"/>
      <c r="R318" s="123"/>
      <c r="S318" s="123"/>
      <c r="T318" s="123"/>
      <c r="U318" s="123"/>
      <c r="V318" s="123"/>
      <c r="W318" s="123"/>
      <c r="X318" s="123"/>
      <c r="Y318" s="123"/>
      <c r="Z318" s="123"/>
      <c r="AA318" s="123"/>
      <c r="AB318" s="123"/>
      <c r="AC318" s="124"/>
      <c r="AD318" s="124"/>
      <c r="AE318" s="124"/>
      <c r="AF318" s="124"/>
      <c r="AG318" s="124"/>
      <c r="AH318" s="124"/>
      <c r="AI318" s="124"/>
      <c r="AJ318" s="124"/>
      <c r="AK318" s="124"/>
      <c r="AL318" s="124"/>
      <c r="AM318" s="124"/>
      <c r="AN318" s="124"/>
    </row>
    <row r="319" spans="1:40" ht="15">
      <c r="A319" s="80">
        <v>926</v>
      </c>
      <c r="B319" s="80"/>
      <c r="C319" s="80"/>
      <c r="D319" s="76" t="s">
        <v>125</v>
      </c>
      <c r="E319" s="89">
        <f>E320+E324</f>
        <v>1849760</v>
      </c>
      <c r="F319" s="89">
        <f aca="true" t="shared" si="110" ref="F319:AI319">F320+F324</f>
        <v>802000</v>
      </c>
      <c r="G319" s="89">
        <f t="shared" si="110"/>
        <v>2651760</v>
      </c>
      <c r="H319" s="89">
        <f t="shared" si="110"/>
        <v>4262</v>
      </c>
      <c r="I319" s="89">
        <f t="shared" si="110"/>
        <v>2656022</v>
      </c>
      <c r="J319" s="89">
        <f t="shared" si="110"/>
        <v>0</v>
      </c>
      <c r="K319" s="89">
        <f t="shared" si="110"/>
        <v>2656022</v>
      </c>
      <c r="L319" s="89">
        <f t="shared" si="110"/>
        <v>0</v>
      </c>
      <c r="M319" s="89">
        <f>M320+M324</f>
        <v>2656022</v>
      </c>
      <c r="N319" s="89">
        <f t="shared" si="110"/>
        <v>0</v>
      </c>
      <c r="O319" s="89">
        <f>O320+O324</f>
        <v>2656022</v>
      </c>
      <c r="P319" s="89">
        <f t="shared" si="110"/>
        <v>0</v>
      </c>
      <c r="Q319" s="89">
        <f t="shared" si="110"/>
        <v>0</v>
      </c>
      <c r="R319" s="89">
        <f t="shared" si="110"/>
        <v>0</v>
      </c>
      <c r="S319" s="89">
        <f t="shared" si="110"/>
        <v>0</v>
      </c>
      <c r="T319" s="89">
        <f t="shared" si="110"/>
        <v>0</v>
      </c>
      <c r="U319" s="89">
        <f t="shared" si="110"/>
        <v>0</v>
      </c>
      <c r="V319" s="89">
        <f t="shared" si="110"/>
        <v>0</v>
      </c>
      <c r="W319" s="89">
        <f t="shared" si="110"/>
        <v>0</v>
      </c>
      <c r="X319" s="89">
        <f t="shared" si="110"/>
        <v>0</v>
      </c>
      <c r="Y319" s="89">
        <f t="shared" si="110"/>
        <v>0</v>
      </c>
      <c r="Z319" s="89">
        <f t="shared" si="110"/>
        <v>0</v>
      </c>
      <c r="AA319" s="89">
        <f t="shared" si="110"/>
        <v>0</v>
      </c>
      <c r="AB319" s="89">
        <f t="shared" si="110"/>
        <v>0</v>
      </c>
      <c r="AC319" s="89">
        <f t="shared" si="110"/>
        <v>0</v>
      </c>
      <c r="AD319" s="89">
        <f t="shared" si="110"/>
        <v>0</v>
      </c>
      <c r="AE319" s="89">
        <f t="shared" si="110"/>
        <v>0</v>
      </c>
      <c r="AF319" s="89">
        <f t="shared" si="110"/>
        <v>0</v>
      </c>
      <c r="AG319" s="89">
        <f t="shared" si="110"/>
        <v>0</v>
      </c>
      <c r="AH319" s="89">
        <f t="shared" si="110"/>
        <v>0</v>
      </c>
      <c r="AI319" s="89">
        <f t="shared" si="110"/>
        <v>0</v>
      </c>
      <c r="AJ319" s="124"/>
      <c r="AK319" s="124"/>
      <c r="AL319" s="124"/>
      <c r="AM319" s="124"/>
      <c r="AN319" s="124"/>
    </row>
    <row r="320" spans="1:40" ht="15">
      <c r="A320" s="82"/>
      <c r="B320" s="82">
        <v>92601</v>
      </c>
      <c r="C320" s="82"/>
      <c r="D320" s="75" t="s">
        <v>126</v>
      </c>
      <c r="E320" s="85">
        <f>SUM(E321:E323)</f>
        <v>1750000</v>
      </c>
      <c r="F320" s="85">
        <f aca="true" t="shared" si="111" ref="F320:AI320">SUM(F321:F323)</f>
        <v>802000</v>
      </c>
      <c r="G320" s="85">
        <f t="shared" si="111"/>
        <v>2552000</v>
      </c>
      <c r="H320" s="85">
        <f t="shared" si="111"/>
        <v>0</v>
      </c>
      <c r="I320" s="85">
        <f t="shared" si="111"/>
        <v>2552000</v>
      </c>
      <c r="J320" s="85">
        <f t="shared" si="111"/>
        <v>0</v>
      </c>
      <c r="K320" s="85">
        <f t="shared" si="111"/>
        <v>2552000</v>
      </c>
      <c r="L320" s="85">
        <f t="shared" si="111"/>
        <v>0</v>
      </c>
      <c r="M320" s="85">
        <f>SUM(M321:M323)</f>
        <v>2552000</v>
      </c>
      <c r="N320" s="85">
        <f t="shared" si="111"/>
        <v>0</v>
      </c>
      <c r="O320" s="85">
        <f>SUM(O321:O323)</f>
        <v>2552000</v>
      </c>
      <c r="P320" s="85">
        <f t="shared" si="111"/>
        <v>0</v>
      </c>
      <c r="Q320" s="85">
        <f t="shared" si="111"/>
        <v>0</v>
      </c>
      <c r="R320" s="85">
        <f t="shared" si="111"/>
        <v>0</v>
      </c>
      <c r="S320" s="85">
        <f t="shared" si="111"/>
        <v>0</v>
      </c>
      <c r="T320" s="85">
        <f t="shared" si="111"/>
        <v>0</v>
      </c>
      <c r="U320" s="85">
        <f t="shared" si="111"/>
        <v>0</v>
      </c>
      <c r="V320" s="85">
        <f t="shared" si="111"/>
        <v>0</v>
      </c>
      <c r="W320" s="85">
        <f t="shared" si="111"/>
        <v>0</v>
      </c>
      <c r="X320" s="85">
        <f t="shared" si="111"/>
        <v>0</v>
      </c>
      <c r="Y320" s="85">
        <f t="shared" si="111"/>
        <v>0</v>
      </c>
      <c r="Z320" s="85">
        <f t="shared" si="111"/>
        <v>0</v>
      </c>
      <c r="AA320" s="85">
        <f t="shared" si="111"/>
        <v>0</v>
      </c>
      <c r="AB320" s="85">
        <f t="shared" si="111"/>
        <v>0</v>
      </c>
      <c r="AC320" s="85">
        <f t="shared" si="111"/>
        <v>0</v>
      </c>
      <c r="AD320" s="85">
        <f t="shared" si="111"/>
        <v>0</v>
      </c>
      <c r="AE320" s="85">
        <f t="shared" si="111"/>
        <v>0</v>
      </c>
      <c r="AF320" s="85">
        <f t="shared" si="111"/>
        <v>0</v>
      </c>
      <c r="AG320" s="85">
        <f t="shared" si="111"/>
        <v>0</v>
      </c>
      <c r="AH320" s="85">
        <f t="shared" si="111"/>
        <v>0</v>
      </c>
      <c r="AI320" s="85">
        <f t="shared" si="111"/>
        <v>0</v>
      </c>
      <c r="AJ320" s="124"/>
      <c r="AK320" s="124"/>
      <c r="AL320" s="124"/>
      <c r="AM320" s="124"/>
      <c r="AN320" s="124"/>
    </row>
    <row r="321" spans="1:40" ht="15">
      <c r="A321" s="82"/>
      <c r="B321" s="82"/>
      <c r="C321" s="82">
        <v>6050</v>
      </c>
      <c r="D321" s="75" t="s">
        <v>130</v>
      </c>
      <c r="E321" s="85">
        <v>1500000</v>
      </c>
      <c r="F321" s="51">
        <v>802000</v>
      </c>
      <c r="G321" s="51">
        <f>E321+F321</f>
        <v>2302000</v>
      </c>
      <c r="H321" s="123"/>
      <c r="I321" s="123">
        <f>G321+H321</f>
        <v>2302000</v>
      </c>
      <c r="J321" s="123"/>
      <c r="K321" s="123">
        <f>I321+J320:J321</f>
        <v>2302000</v>
      </c>
      <c r="L321" s="123"/>
      <c r="M321" s="123">
        <f>K321+L320:L321</f>
        <v>2302000</v>
      </c>
      <c r="N321" s="123">
        <v>250000</v>
      </c>
      <c r="O321" s="123">
        <f>M321+N320:N321</f>
        <v>2552000</v>
      </c>
      <c r="P321" s="123"/>
      <c r="Q321" s="123"/>
      <c r="R321" s="123"/>
      <c r="S321" s="123"/>
      <c r="T321" s="123"/>
      <c r="U321" s="123"/>
      <c r="V321" s="123"/>
      <c r="W321" s="123"/>
      <c r="X321" s="123"/>
      <c r="Y321" s="123"/>
      <c r="Z321" s="123"/>
      <c r="AA321" s="123"/>
      <c r="AB321" s="123"/>
      <c r="AC321" s="124"/>
      <c r="AD321" s="124"/>
      <c r="AE321" s="124"/>
      <c r="AF321" s="124"/>
      <c r="AG321" s="124"/>
      <c r="AH321" s="124"/>
      <c r="AI321" s="124"/>
      <c r="AJ321" s="124"/>
      <c r="AK321" s="124"/>
      <c r="AL321" s="124"/>
      <c r="AM321" s="124"/>
      <c r="AN321" s="124"/>
    </row>
    <row r="322" spans="1:40" ht="46.5" customHeight="1">
      <c r="A322" s="82"/>
      <c r="B322" s="82"/>
      <c r="C322" s="82">
        <v>6058</v>
      </c>
      <c r="D322" s="75" t="s">
        <v>142</v>
      </c>
      <c r="E322" s="85">
        <v>187000</v>
      </c>
      <c r="F322" s="51"/>
      <c r="G322" s="51">
        <f>E322+F322</f>
        <v>187000</v>
      </c>
      <c r="H322" s="123"/>
      <c r="I322" s="123">
        <f>G322+H322</f>
        <v>187000</v>
      </c>
      <c r="J322" s="123"/>
      <c r="K322" s="123">
        <f>I322+J321:J322</f>
        <v>187000</v>
      </c>
      <c r="L322" s="123"/>
      <c r="M322" s="123">
        <f>K322+L321:L322</f>
        <v>187000</v>
      </c>
      <c r="N322" s="123">
        <v>-187000</v>
      </c>
      <c r="O322" s="123">
        <f>M322+N321:N322</f>
        <v>0</v>
      </c>
      <c r="P322" s="123"/>
      <c r="Q322" s="123"/>
      <c r="R322" s="123"/>
      <c r="S322" s="123"/>
      <c r="T322" s="123"/>
      <c r="U322" s="123"/>
      <c r="V322" s="123"/>
      <c r="W322" s="123"/>
      <c r="X322" s="123"/>
      <c r="Y322" s="123"/>
      <c r="Z322" s="123"/>
      <c r="AA322" s="123"/>
      <c r="AB322" s="123"/>
      <c r="AC322" s="124"/>
      <c r="AD322" s="124"/>
      <c r="AE322" s="124"/>
      <c r="AF322" s="124"/>
      <c r="AG322" s="124"/>
      <c r="AH322" s="124"/>
      <c r="AI322" s="124"/>
      <c r="AJ322" s="124"/>
      <c r="AK322" s="124"/>
      <c r="AL322" s="124"/>
      <c r="AM322" s="124"/>
      <c r="AN322" s="124"/>
    </row>
    <row r="323" spans="1:40" ht="62.25" customHeight="1">
      <c r="A323" s="82"/>
      <c r="B323" s="82"/>
      <c r="C323" s="82">
        <v>6059</v>
      </c>
      <c r="D323" s="75" t="s">
        <v>143</v>
      </c>
      <c r="E323" s="85">
        <v>63000</v>
      </c>
      <c r="F323" s="51"/>
      <c r="G323" s="51">
        <f>E323+F323</f>
        <v>63000</v>
      </c>
      <c r="H323" s="123"/>
      <c r="I323" s="123">
        <f>G323+H323</f>
        <v>63000</v>
      </c>
      <c r="J323" s="123"/>
      <c r="K323" s="123">
        <f>I323+J322:J323</f>
        <v>63000</v>
      </c>
      <c r="L323" s="123"/>
      <c r="M323" s="123">
        <f>K323+L322:L323</f>
        <v>63000</v>
      </c>
      <c r="N323" s="123">
        <v>-63000</v>
      </c>
      <c r="O323" s="123">
        <f>M323+N322:N323</f>
        <v>0</v>
      </c>
      <c r="P323" s="123"/>
      <c r="Q323" s="123"/>
      <c r="R323" s="123"/>
      <c r="S323" s="123"/>
      <c r="T323" s="123"/>
      <c r="U323" s="123"/>
      <c r="V323" s="123"/>
      <c r="W323" s="123"/>
      <c r="X323" s="123"/>
      <c r="Y323" s="123"/>
      <c r="Z323" s="123"/>
      <c r="AA323" s="123"/>
      <c r="AB323" s="123"/>
      <c r="AC323" s="124"/>
      <c r="AD323" s="124"/>
      <c r="AE323" s="124"/>
      <c r="AF323" s="124"/>
      <c r="AG323" s="124"/>
      <c r="AH323" s="124"/>
      <c r="AI323" s="124"/>
      <c r="AJ323" s="124"/>
      <c r="AK323" s="124"/>
      <c r="AL323" s="124"/>
      <c r="AM323" s="124"/>
      <c r="AN323" s="124"/>
    </row>
    <row r="324" spans="1:40" ht="15">
      <c r="A324" s="82"/>
      <c r="B324" s="82">
        <v>92695</v>
      </c>
      <c r="C324" s="82"/>
      <c r="D324" s="75" t="s">
        <v>16</v>
      </c>
      <c r="E324" s="85">
        <f>SUM(E326:E331)</f>
        <v>99760</v>
      </c>
      <c r="F324" s="85">
        <f>SUM(F325:F331)</f>
        <v>0</v>
      </c>
      <c r="G324" s="85">
        <f aca="true" t="shared" si="112" ref="G324:AI324">SUM(G325:G331)</f>
        <v>99760</v>
      </c>
      <c r="H324" s="85">
        <f t="shared" si="112"/>
        <v>4262</v>
      </c>
      <c r="I324" s="85">
        <f t="shared" si="112"/>
        <v>104022</v>
      </c>
      <c r="J324" s="85">
        <f t="shared" si="112"/>
        <v>0</v>
      </c>
      <c r="K324" s="85">
        <f t="shared" si="112"/>
        <v>104022</v>
      </c>
      <c r="L324" s="85">
        <f t="shared" si="112"/>
        <v>0</v>
      </c>
      <c r="M324" s="85">
        <f>SUM(M325:M331)</f>
        <v>104022</v>
      </c>
      <c r="N324" s="85">
        <f t="shared" si="112"/>
        <v>0</v>
      </c>
      <c r="O324" s="85">
        <f>SUM(O325:O331)</f>
        <v>104022</v>
      </c>
      <c r="P324" s="85">
        <f t="shared" si="112"/>
        <v>0</v>
      </c>
      <c r="Q324" s="85">
        <f t="shared" si="112"/>
        <v>0</v>
      </c>
      <c r="R324" s="85">
        <f t="shared" si="112"/>
        <v>0</v>
      </c>
      <c r="S324" s="85">
        <f t="shared" si="112"/>
        <v>0</v>
      </c>
      <c r="T324" s="85">
        <f t="shared" si="112"/>
        <v>0</v>
      </c>
      <c r="U324" s="85">
        <f t="shared" si="112"/>
        <v>0</v>
      </c>
      <c r="V324" s="85">
        <f t="shared" si="112"/>
        <v>0</v>
      </c>
      <c r="W324" s="85">
        <f t="shared" si="112"/>
        <v>0</v>
      </c>
      <c r="X324" s="85">
        <f t="shared" si="112"/>
        <v>0</v>
      </c>
      <c r="Y324" s="85">
        <f t="shared" si="112"/>
        <v>0</v>
      </c>
      <c r="Z324" s="85">
        <f t="shared" si="112"/>
        <v>0</v>
      </c>
      <c r="AA324" s="85">
        <f t="shared" si="112"/>
        <v>0</v>
      </c>
      <c r="AB324" s="85">
        <f t="shared" si="112"/>
        <v>0</v>
      </c>
      <c r="AC324" s="85">
        <f t="shared" si="112"/>
        <v>0</v>
      </c>
      <c r="AD324" s="85">
        <f t="shared" si="112"/>
        <v>0</v>
      </c>
      <c r="AE324" s="85">
        <f t="shared" si="112"/>
        <v>0</v>
      </c>
      <c r="AF324" s="85">
        <f t="shared" si="112"/>
        <v>0</v>
      </c>
      <c r="AG324" s="85">
        <f t="shared" si="112"/>
        <v>0</v>
      </c>
      <c r="AH324" s="85">
        <f t="shared" si="112"/>
        <v>0</v>
      </c>
      <c r="AI324" s="85">
        <f t="shared" si="112"/>
        <v>0</v>
      </c>
      <c r="AJ324" s="124"/>
      <c r="AK324" s="124"/>
      <c r="AL324" s="124"/>
      <c r="AM324" s="124"/>
      <c r="AN324" s="124"/>
    </row>
    <row r="325" spans="1:40" ht="45">
      <c r="A325" s="82"/>
      <c r="B325" s="82"/>
      <c r="C325" s="82">
        <v>2820</v>
      </c>
      <c r="D325" s="75" t="s">
        <v>178</v>
      </c>
      <c r="E325" s="58"/>
      <c r="F325" s="58">
        <v>28150</v>
      </c>
      <c r="G325" s="58">
        <f>F325</f>
        <v>28150</v>
      </c>
      <c r="H325" s="125">
        <v>52250</v>
      </c>
      <c r="I325" s="125">
        <f>G325+H325</f>
        <v>80400</v>
      </c>
      <c r="J325" s="125"/>
      <c r="K325" s="125">
        <f>I325+J325</f>
        <v>80400</v>
      </c>
      <c r="L325" s="125"/>
      <c r="M325" s="125">
        <f>K325+L325</f>
        <v>80400</v>
      </c>
      <c r="N325" s="125"/>
      <c r="O325" s="125">
        <f>M325+N325</f>
        <v>80400</v>
      </c>
      <c r="P325" s="125"/>
      <c r="Q325" s="125"/>
      <c r="R325" s="125"/>
      <c r="S325" s="125"/>
      <c r="T325" s="125"/>
      <c r="U325" s="125"/>
      <c r="V325" s="125"/>
      <c r="W325" s="125"/>
      <c r="X325" s="125"/>
      <c r="Y325" s="125"/>
      <c r="Z325" s="125"/>
      <c r="AA325" s="125"/>
      <c r="AB325" s="125"/>
      <c r="AC325" s="125"/>
      <c r="AD325" s="125"/>
      <c r="AE325" s="125"/>
      <c r="AF325" s="125"/>
      <c r="AG325" s="125"/>
      <c r="AH325" s="125"/>
      <c r="AI325" s="125"/>
      <c r="AJ325" s="124"/>
      <c r="AK325" s="124"/>
      <c r="AL325" s="124"/>
      <c r="AM325" s="124"/>
      <c r="AN325" s="124"/>
    </row>
    <row r="326" spans="1:40" ht="45.75" customHeight="1">
      <c r="A326" s="82"/>
      <c r="B326" s="82"/>
      <c r="C326" s="82">
        <v>2830</v>
      </c>
      <c r="D326" s="75" t="s">
        <v>215</v>
      </c>
      <c r="E326" s="58">
        <v>80400</v>
      </c>
      <c r="F326" s="58">
        <v>-28150</v>
      </c>
      <c r="G326" s="58">
        <f aca="true" t="shared" si="113" ref="G326:G332">E326+F326</f>
        <v>52250</v>
      </c>
      <c r="H326" s="123">
        <v>-52250</v>
      </c>
      <c r="I326" s="125">
        <f aca="true" t="shared" si="114" ref="I326:I331">G326+H326</f>
        <v>0</v>
      </c>
      <c r="J326" s="123"/>
      <c r="K326" s="125">
        <f aca="true" t="shared" si="115" ref="K326:O332">I326+J326</f>
        <v>0</v>
      </c>
      <c r="L326" s="123"/>
      <c r="M326" s="125">
        <f t="shared" si="115"/>
        <v>0</v>
      </c>
      <c r="N326" s="123"/>
      <c r="O326" s="125">
        <f t="shared" si="115"/>
        <v>0</v>
      </c>
      <c r="P326" s="123"/>
      <c r="Q326" s="123"/>
      <c r="R326" s="123"/>
      <c r="S326" s="123"/>
      <c r="T326" s="123"/>
      <c r="U326" s="123"/>
      <c r="V326" s="123"/>
      <c r="W326" s="123"/>
      <c r="X326" s="123"/>
      <c r="Y326" s="123"/>
      <c r="Z326" s="123"/>
      <c r="AA326" s="123"/>
      <c r="AB326" s="123"/>
      <c r="AC326" s="124"/>
      <c r="AD326" s="124"/>
      <c r="AE326" s="124"/>
      <c r="AF326" s="124"/>
      <c r="AG326" s="124"/>
      <c r="AH326" s="124"/>
      <c r="AI326" s="124"/>
      <c r="AJ326" s="124"/>
      <c r="AK326" s="124"/>
      <c r="AL326" s="124"/>
      <c r="AM326" s="124"/>
      <c r="AN326" s="124"/>
    </row>
    <row r="327" spans="1:40" ht="15">
      <c r="A327" s="82"/>
      <c r="B327" s="82"/>
      <c r="C327" s="82">
        <v>4170</v>
      </c>
      <c r="D327" s="75" t="s">
        <v>160</v>
      </c>
      <c r="E327" s="85">
        <v>0</v>
      </c>
      <c r="F327" s="51"/>
      <c r="G327" s="51">
        <f t="shared" si="113"/>
        <v>0</v>
      </c>
      <c r="H327" s="123"/>
      <c r="I327" s="125">
        <f t="shared" si="114"/>
        <v>0</v>
      </c>
      <c r="J327" s="123"/>
      <c r="K327" s="125">
        <f t="shared" si="115"/>
        <v>0</v>
      </c>
      <c r="L327" s="123"/>
      <c r="M327" s="125">
        <f t="shared" si="115"/>
        <v>0</v>
      </c>
      <c r="N327" s="123"/>
      <c r="O327" s="125">
        <f t="shared" si="115"/>
        <v>0</v>
      </c>
      <c r="P327" s="123"/>
      <c r="Q327" s="123"/>
      <c r="R327" s="123"/>
      <c r="S327" s="123"/>
      <c r="T327" s="123"/>
      <c r="U327" s="123"/>
      <c r="V327" s="123"/>
      <c r="W327" s="123"/>
      <c r="X327" s="123"/>
      <c r="Y327" s="123"/>
      <c r="Z327" s="123"/>
      <c r="AA327" s="123"/>
      <c r="AB327" s="123"/>
      <c r="AC327" s="124"/>
      <c r="AD327" s="124"/>
      <c r="AE327" s="124"/>
      <c r="AF327" s="124"/>
      <c r="AG327" s="124"/>
      <c r="AH327" s="124"/>
      <c r="AI327" s="124"/>
      <c r="AJ327" s="124"/>
      <c r="AK327" s="124"/>
      <c r="AL327" s="124"/>
      <c r="AM327" s="124"/>
      <c r="AN327" s="124"/>
    </row>
    <row r="328" spans="1:40" ht="15">
      <c r="A328" s="82"/>
      <c r="B328" s="82"/>
      <c r="C328" s="82">
        <v>4210</v>
      </c>
      <c r="D328" s="75" t="s">
        <v>138</v>
      </c>
      <c r="E328" s="85">
        <v>11000</v>
      </c>
      <c r="F328" s="51"/>
      <c r="G328" s="51">
        <f t="shared" si="113"/>
        <v>11000</v>
      </c>
      <c r="H328" s="123">
        <v>4262</v>
      </c>
      <c r="I328" s="125">
        <f t="shared" si="114"/>
        <v>15262</v>
      </c>
      <c r="J328" s="123"/>
      <c r="K328" s="125">
        <f t="shared" si="115"/>
        <v>15262</v>
      </c>
      <c r="L328" s="123"/>
      <c r="M328" s="125">
        <f t="shared" si="115"/>
        <v>15262</v>
      </c>
      <c r="N328" s="123"/>
      <c r="O328" s="125">
        <f t="shared" si="115"/>
        <v>15262</v>
      </c>
      <c r="P328" s="123"/>
      <c r="Q328" s="123"/>
      <c r="R328" s="123"/>
      <c r="S328" s="123"/>
      <c r="T328" s="123"/>
      <c r="U328" s="123"/>
      <c r="V328" s="123"/>
      <c r="W328" s="123"/>
      <c r="X328" s="123"/>
      <c r="Y328" s="123"/>
      <c r="Z328" s="123"/>
      <c r="AA328" s="123"/>
      <c r="AB328" s="123"/>
      <c r="AC328" s="124"/>
      <c r="AD328" s="124"/>
      <c r="AE328" s="124"/>
      <c r="AF328" s="124"/>
      <c r="AG328" s="124"/>
      <c r="AH328" s="124"/>
      <c r="AI328" s="124"/>
      <c r="AJ328" s="124"/>
      <c r="AK328" s="124"/>
      <c r="AL328" s="124"/>
      <c r="AM328" s="124"/>
      <c r="AN328" s="124"/>
    </row>
    <row r="329" spans="1:40" ht="15">
      <c r="A329" s="82"/>
      <c r="B329" s="82"/>
      <c r="C329" s="82">
        <v>4260</v>
      </c>
      <c r="D329" s="75" t="s">
        <v>161</v>
      </c>
      <c r="E329" s="85">
        <v>4100</v>
      </c>
      <c r="F329" s="51"/>
      <c r="G329" s="51">
        <f t="shared" si="113"/>
        <v>4100</v>
      </c>
      <c r="H329" s="123"/>
      <c r="I329" s="125">
        <f t="shared" si="114"/>
        <v>4100</v>
      </c>
      <c r="J329" s="123"/>
      <c r="K329" s="125">
        <f t="shared" si="115"/>
        <v>4100</v>
      </c>
      <c r="L329" s="123"/>
      <c r="M329" s="125">
        <f t="shared" si="115"/>
        <v>4100</v>
      </c>
      <c r="N329" s="123"/>
      <c r="O329" s="125">
        <f t="shared" si="115"/>
        <v>4100</v>
      </c>
      <c r="P329" s="123"/>
      <c r="Q329" s="123"/>
      <c r="R329" s="123"/>
      <c r="S329" s="123"/>
      <c r="T329" s="123"/>
      <c r="U329" s="123"/>
      <c r="V329" s="123"/>
      <c r="W329" s="123"/>
      <c r="X329" s="123"/>
      <c r="Y329" s="123"/>
      <c r="Z329" s="123"/>
      <c r="AA329" s="123"/>
      <c r="AB329" s="123"/>
      <c r="AC329" s="124"/>
      <c r="AD329" s="124"/>
      <c r="AE329" s="124"/>
      <c r="AF329" s="124"/>
      <c r="AG329" s="124"/>
      <c r="AH329" s="124"/>
      <c r="AI329" s="124"/>
      <c r="AJ329" s="124"/>
      <c r="AK329" s="124"/>
      <c r="AL329" s="124"/>
      <c r="AM329" s="124"/>
      <c r="AN329" s="124"/>
    </row>
    <row r="330" spans="1:40" ht="15">
      <c r="A330" s="82"/>
      <c r="B330" s="82"/>
      <c r="C330" s="82">
        <v>4300</v>
      </c>
      <c r="D330" s="75" t="s">
        <v>140</v>
      </c>
      <c r="E330" s="85">
        <v>4000</v>
      </c>
      <c r="F330" s="51"/>
      <c r="G330" s="51">
        <f t="shared" si="113"/>
        <v>4000</v>
      </c>
      <c r="H330" s="123"/>
      <c r="I330" s="125">
        <f t="shared" si="114"/>
        <v>4000</v>
      </c>
      <c r="J330" s="123"/>
      <c r="K330" s="125">
        <f t="shared" si="115"/>
        <v>4000</v>
      </c>
      <c r="L330" s="123"/>
      <c r="M330" s="125">
        <f t="shared" si="115"/>
        <v>4000</v>
      </c>
      <c r="N330" s="123"/>
      <c r="O330" s="125">
        <f t="shared" si="115"/>
        <v>4000</v>
      </c>
      <c r="P330" s="123"/>
      <c r="Q330" s="123"/>
      <c r="R330" s="123"/>
      <c r="S330" s="123"/>
      <c r="T330" s="123"/>
      <c r="U330" s="123"/>
      <c r="V330" s="123"/>
      <c r="W330" s="123"/>
      <c r="X330" s="123"/>
      <c r="Y330" s="123"/>
      <c r="Z330" s="123"/>
      <c r="AA330" s="123"/>
      <c r="AB330" s="123"/>
      <c r="AC330" s="124"/>
      <c r="AD330" s="124"/>
      <c r="AE330" s="124"/>
      <c r="AF330" s="124"/>
      <c r="AG330" s="124"/>
      <c r="AH330" s="124"/>
      <c r="AI330" s="124"/>
      <c r="AJ330" s="124"/>
      <c r="AK330" s="124"/>
      <c r="AL330" s="124"/>
      <c r="AM330" s="124"/>
      <c r="AN330" s="124"/>
    </row>
    <row r="331" spans="1:40" ht="15">
      <c r="A331" s="82"/>
      <c r="B331" s="82"/>
      <c r="C331" s="82">
        <v>4430</v>
      </c>
      <c r="D331" s="75" t="s">
        <v>146</v>
      </c>
      <c r="E331" s="85">
        <v>260</v>
      </c>
      <c r="F331" s="51"/>
      <c r="G331" s="51">
        <f t="shared" si="113"/>
        <v>260</v>
      </c>
      <c r="H331" s="123"/>
      <c r="I331" s="125">
        <f t="shared" si="114"/>
        <v>260</v>
      </c>
      <c r="J331" s="123"/>
      <c r="K331" s="125">
        <f t="shared" si="115"/>
        <v>260</v>
      </c>
      <c r="L331" s="123"/>
      <c r="M331" s="125">
        <f t="shared" si="115"/>
        <v>260</v>
      </c>
      <c r="N331" s="123"/>
      <c r="O331" s="125">
        <f t="shared" si="115"/>
        <v>260</v>
      </c>
      <c r="P331" s="123"/>
      <c r="Q331" s="123"/>
      <c r="R331" s="123"/>
      <c r="S331" s="123"/>
      <c r="T331" s="123"/>
      <c r="U331" s="123"/>
      <c r="V331" s="123"/>
      <c r="W331" s="123"/>
      <c r="X331" s="123"/>
      <c r="Y331" s="123"/>
      <c r="Z331" s="123"/>
      <c r="AA331" s="123"/>
      <c r="AB331" s="123"/>
      <c r="AC331" s="124"/>
      <c r="AD331" s="124"/>
      <c r="AE331" s="124"/>
      <c r="AF331" s="124"/>
      <c r="AG331" s="124"/>
      <c r="AH331" s="124"/>
      <c r="AI331" s="124"/>
      <c r="AJ331" s="124"/>
      <c r="AK331" s="124"/>
      <c r="AL331" s="124"/>
      <c r="AM331" s="124"/>
      <c r="AN331" s="124"/>
    </row>
    <row r="332" spans="1:40" ht="15" hidden="1">
      <c r="A332" s="82"/>
      <c r="B332" s="82"/>
      <c r="C332" s="82">
        <v>4810</v>
      </c>
      <c r="D332" s="75" t="s">
        <v>177</v>
      </c>
      <c r="E332" s="85"/>
      <c r="F332" s="51"/>
      <c r="G332" s="51">
        <f t="shared" si="113"/>
        <v>0</v>
      </c>
      <c r="H332" s="123"/>
      <c r="I332" s="123"/>
      <c r="J332" s="123"/>
      <c r="K332" s="125">
        <f t="shared" si="115"/>
        <v>0</v>
      </c>
      <c r="L332" s="123"/>
      <c r="M332" s="125">
        <f t="shared" si="115"/>
        <v>0</v>
      </c>
      <c r="N332" s="123"/>
      <c r="O332" s="125">
        <f t="shared" si="115"/>
        <v>0</v>
      </c>
      <c r="P332" s="123"/>
      <c r="Q332" s="123"/>
      <c r="R332" s="123"/>
      <c r="S332" s="123"/>
      <c r="T332" s="123"/>
      <c r="U332" s="123"/>
      <c r="V332" s="123"/>
      <c r="W332" s="123"/>
      <c r="X332" s="123"/>
      <c r="Y332" s="123"/>
      <c r="Z332" s="123"/>
      <c r="AA332" s="123"/>
      <c r="AB332" s="123"/>
      <c r="AC332" s="124"/>
      <c r="AD332" s="124"/>
      <c r="AE332" s="124"/>
      <c r="AF332" s="124"/>
      <c r="AG332" s="124"/>
      <c r="AH332" s="124"/>
      <c r="AI332" s="124"/>
      <c r="AJ332" s="124"/>
      <c r="AK332" s="124"/>
      <c r="AL332" s="124"/>
      <c r="AM332" s="124"/>
      <c r="AN332" s="124"/>
    </row>
    <row r="333" spans="1:40" ht="15">
      <c r="A333" s="82"/>
      <c r="B333" s="82"/>
      <c r="C333" s="82"/>
      <c r="D333" s="75" t="s">
        <v>216</v>
      </c>
      <c r="E333" s="91">
        <f aca="true" t="shared" si="116" ref="E333:AI333">E10+E20+E33+E36+E42+E49+E85+E89+E102+E111+E116+E119+E199+E214+E257+E279+E307+E319</f>
        <v>15884476</v>
      </c>
      <c r="F333" s="91">
        <f t="shared" si="116"/>
        <v>-83296</v>
      </c>
      <c r="G333" s="91">
        <f t="shared" si="116"/>
        <v>15840300</v>
      </c>
      <c r="H333" s="91">
        <f t="shared" si="116"/>
        <v>28962</v>
      </c>
      <c r="I333" s="91">
        <f t="shared" si="116"/>
        <v>15869262</v>
      </c>
      <c r="J333" s="91">
        <f t="shared" si="116"/>
        <v>36181</v>
      </c>
      <c r="K333" s="91">
        <f t="shared" si="116"/>
        <v>15905443</v>
      </c>
      <c r="L333" s="91">
        <f t="shared" si="116"/>
        <v>0</v>
      </c>
      <c r="M333" s="91">
        <f>M10+M20+M33+M36+M42+M49+M85+M89+M102+M111+M116+M119+M199+M214+M257+M279+M307+M319</f>
        <v>15905443</v>
      </c>
      <c r="N333" s="91">
        <f t="shared" si="116"/>
        <v>-1298173</v>
      </c>
      <c r="O333" s="91">
        <f>O10+O20+O33+O36+O42+O49+O85+O89+O102+O111+O116+O119+O199+O214+O257+O279+O307+O319</f>
        <v>14607270</v>
      </c>
      <c r="P333" s="91">
        <f t="shared" si="116"/>
        <v>0</v>
      </c>
      <c r="Q333" s="91">
        <f t="shared" si="116"/>
        <v>0</v>
      </c>
      <c r="R333" s="91">
        <f t="shared" si="116"/>
        <v>0</v>
      </c>
      <c r="S333" s="91">
        <f t="shared" si="116"/>
        <v>0</v>
      </c>
      <c r="T333" s="91">
        <f t="shared" si="116"/>
        <v>0</v>
      </c>
      <c r="U333" s="91">
        <f t="shared" si="116"/>
        <v>0</v>
      </c>
      <c r="V333" s="91">
        <f t="shared" si="116"/>
        <v>0</v>
      </c>
      <c r="W333" s="91">
        <f t="shared" si="116"/>
        <v>0</v>
      </c>
      <c r="X333" s="91">
        <f t="shared" si="116"/>
        <v>0</v>
      </c>
      <c r="Y333" s="91">
        <f t="shared" si="116"/>
        <v>0</v>
      </c>
      <c r="Z333" s="91">
        <f t="shared" si="116"/>
        <v>0</v>
      </c>
      <c r="AA333" s="91">
        <f t="shared" si="116"/>
        <v>0</v>
      </c>
      <c r="AB333" s="91">
        <f t="shared" si="116"/>
        <v>0</v>
      </c>
      <c r="AC333" s="91">
        <f t="shared" si="116"/>
        <v>0</v>
      </c>
      <c r="AD333" s="91">
        <f t="shared" si="116"/>
        <v>0</v>
      </c>
      <c r="AE333" s="91">
        <f t="shared" si="116"/>
        <v>0</v>
      </c>
      <c r="AF333" s="91">
        <f t="shared" si="116"/>
        <v>0</v>
      </c>
      <c r="AG333" s="91">
        <f t="shared" si="116"/>
        <v>0</v>
      </c>
      <c r="AH333" s="91">
        <f t="shared" si="116"/>
        <v>0</v>
      </c>
      <c r="AI333" s="91">
        <f t="shared" si="116"/>
        <v>0</v>
      </c>
      <c r="AJ333" s="124"/>
      <c r="AK333" s="124"/>
      <c r="AL333" s="124"/>
      <c r="AM333" s="124"/>
      <c r="AN333" s="124"/>
    </row>
    <row r="334" spans="3:40" ht="15">
      <c r="C334" s="74"/>
      <c r="D334" s="74"/>
      <c r="E334" s="22"/>
      <c r="F334" s="123"/>
      <c r="G334" s="123"/>
      <c r="H334" s="123"/>
      <c r="I334" s="123"/>
      <c r="J334" s="123"/>
      <c r="K334" s="123"/>
      <c r="L334" s="123"/>
      <c r="M334" s="123"/>
      <c r="N334" s="123"/>
      <c r="O334" s="123"/>
      <c r="P334" s="123"/>
      <c r="Q334" s="123"/>
      <c r="R334" s="123"/>
      <c r="S334" s="123"/>
      <c r="T334" s="123"/>
      <c r="U334" s="123"/>
      <c r="V334" s="123"/>
      <c r="W334" s="123"/>
      <c r="X334" s="123"/>
      <c r="Y334" s="123"/>
      <c r="Z334" s="123"/>
      <c r="AA334" s="123"/>
      <c r="AB334" s="123"/>
      <c r="AC334" s="124"/>
      <c r="AD334" s="124"/>
      <c r="AE334" s="124"/>
      <c r="AF334" s="124"/>
      <c r="AG334" s="124"/>
      <c r="AH334" s="124"/>
      <c r="AI334" s="124"/>
      <c r="AJ334" s="124"/>
      <c r="AK334" s="124"/>
      <c r="AL334" s="124"/>
      <c r="AM334" s="124"/>
      <c r="AN334" s="124"/>
    </row>
    <row r="335" spans="3:28" ht="12.75">
      <c r="C335" s="74"/>
      <c r="D335" s="74"/>
      <c r="E335" s="22"/>
      <c r="F335" s="22"/>
      <c r="G335" s="22"/>
      <c r="H335" s="22"/>
      <c r="I335" s="22"/>
      <c r="J335" s="22"/>
      <c r="K335" s="22"/>
      <c r="L335" s="22"/>
      <c r="M335" s="22"/>
      <c r="N335" s="22"/>
      <c r="O335" s="22"/>
      <c r="P335" s="22"/>
      <c r="Q335" s="22"/>
      <c r="R335" s="22"/>
      <c r="S335" s="22"/>
      <c r="T335" s="22"/>
      <c r="U335" s="22"/>
      <c r="V335" s="22"/>
      <c r="W335" s="22"/>
      <c r="X335" s="22"/>
      <c r="Y335" s="22"/>
      <c r="Z335" s="22"/>
      <c r="AA335" s="9"/>
      <c r="AB335" s="9"/>
    </row>
    <row r="336" spans="3:28" ht="12.75">
      <c r="C336" s="74"/>
      <c r="D336" s="74"/>
      <c r="E336" s="22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</row>
    <row r="337" spans="4:34" ht="14.25">
      <c r="D337" s="267" t="s">
        <v>245</v>
      </c>
      <c r="E337" s="268"/>
      <c r="F337" s="268"/>
      <c r="G337" s="268"/>
      <c r="H337" s="268"/>
      <c r="I337" s="268"/>
      <c r="J337" s="268"/>
      <c r="K337" s="268"/>
      <c r="L337" s="268"/>
      <c r="M337" s="268"/>
      <c r="N337" s="268"/>
      <c r="O337" s="268"/>
      <c r="P337" s="268"/>
      <c r="Q337" s="268"/>
      <c r="R337" s="268"/>
      <c r="S337" s="268"/>
      <c r="T337" s="268"/>
      <c r="U337" s="268"/>
      <c r="V337" s="268"/>
      <c r="W337" s="268"/>
      <c r="X337" s="268"/>
      <c r="Y337" s="268"/>
      <c r="Z337" s="268"/>
      <c r="AA337" s="268"/>
      <c r="AB337" s="268"/>
      <c r="AC337" s="268"/>
      <c r="AD337" s="268"/>
      <c r="AE337" s="268"/>
      <c r="AF337" s="268"/>
      <c r="AG337" s="268"/>
      <c r="AH337" s="268"/>
    </row>
    <row r="338" spans="4:15" ht="14.25">
      <c r="D338"/>
      <c r="E338" s="52"/>
      <c r="F338" s="12"/>
      <c r="G338" s="12"/>
      <c r="H338" s="12"/>
      <c r="I338" s="12"/>
      <c r="J338" s="12"/>
      <c r="K338" s="12"/>
      <c r="L338" s="12"/>
      <c r="M338" s="12"/>
      <c r="N338" s="12"/>
      <c r="O338" s="12"/>
    </row>
    <row r="339" spans="4:15" ht="14.25">
      <c r="D339"/>
      <c r="E339" s="52"/>
      <c r="F339" s="12"/>
      <c r="G339" s="12"/>
      <c r="H339" s="12"/>
      <c r="I339" s="12"/>
      <c r="J339" s="12"/>
      <c r="K339" s="12"/>
      <c r="L339" s="12"/>
      <c r="M339" s="12"/>
      <c r="N339" s="12"/>
      <c r="O339" s="12"/>
    </row>
    <row r="340" spans="4:15" ht="14.25">
      <c r="D340" s="267" t="s">
        <v>246</v>
      </c>
      <c r="E340" s="268"/>
      <c r="F340" s="268"/>
      <c r="G340" s="268"/>
      <c r="H340" s="268"/>
      <c r="I340" s="268"/>
      <c r="J340" s="268"/>
      <c r="K340" s="268"/>
      <c r="L340" s="268"/>
      <c r="M340" s="268"/>
      <c r="N340" s="12"/>
      <c r="O340" s="12"/>
    </row>
  </sheetData>
  <mergeCells count="6">
    <mergeCell ref="D337:AH337"/>
    <mergeCell ref="D340:M340"/>
    <mergeCell ref="D1:I1"/>
    <mergeCell ref="D2:H2"/>
    <mergeCell ref="D3:H3"/>
    <mergeCell ref="D4:H4"/>
  </mergeCells>
  <printOptions/>
  <pageMargins left="0.7874015748031497" right="0.31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54"/>
  <sheetViews>
    <sheetView workbookViewId="0" topLeftCell="A213">
      <selection activeCell="O278" sqref="O278"/>
    </sheetView>
  </sheetViews>
  <sheetFormatPr defaultColWidth="9.140625" defaultRowHeight="12.75"/>
  <cols>
    <col min="1" max="1" width="6.8515625" style="0" customWidth="1"/>
    <col min="2" max="2" width="7.28125" style="0" customWidth="1"/>
    <col min="3" max="3" width="5.421875" style="0" customWidth="1"/>
    <col min="4" max="4" width="33.8515625" style="0" customWidth="1"/>
    <col min="5" max="5" width="14.7109375" style="0" hidden="1" customWidth="1"/>
    <col min="6" max="6" width="12.140625" style="0" hidden="1" customWidth="1"/>
    <col min="7" max="7" width="11.57421875" style="0" hidden="1" customWidth="1"/>
    <col min="8" max="12" width="0" style="0" hidden="1" customWidth="1"/>
    <col min="13" max="13" width="12.140625" style="0" customWidth="1"/>
    <col min="14" max="14" width="11.00390625" style="0" customWidth="1"/>
    <col min="15" max="15" width="12.421875" style="0" customWidth="1"/>
  </cols>
  <sheetData>
    <row r="1" spans="4:15" ht="15.75">
      <c r="D1" s="269" t="s">
        <v>0</v>
      </c>
      <c r="E1" s="270"/>
      <c r="F1" s="268"/>
      <c r="G1" s="268"/>
      <c r="H1" s="268"/>
      <c r="I1" s="268"/>
      <c r="J1" s="268"/>
      <c r="K1" s="268"/>
      <c r="L1" s="268"/>
      <c r="M1" s="268"/>
      <c r="N1" s="268"/>
      <c r="O1" s="268"/>
    </row>
    <row r="2" spans="4:15" ht="15.75">
      <c r="D2" s="269" t="s">
        <v>319</v>
      </c>
      <c r="E2" s="270"/>
      <c r="F2" s="268"/>
      <c r="G2" s="268"/>
      <c r="H2" s="268"/>
      <c r="I2" s="268"/>
      <c r="J2" s="268"/>
      <c r="K2" s="268"/>
      <c r="L2" s="268"/>
      <c r="M2" s="268"/>
      <c r="N2" s="268"/>
      <c r="O2" s="268"/>
    </row>
    <row r="3" spans="4:15" ht="15.75">
      <c r="D3" s="269" t="s">
        <v>241</v>
      </c>
      <c r="E3" s="270"/>
      <c r="F3" s="268"/>
      <c r="G3" s="268"/>
      <c r="H3" s="268"/>
      <c r="I3" s="268"/>
      <c r="J3" s="268"/>
      <c r="K3" s="268"/>
      <c r="L3" s="268"/>
      <c r="M3" s="268"/>
      <c r="N3" s="268"/>
      <c r="O3" s="268"/>
    </row>
    <row r="4" spans="4:15" ht="15.75">
      <c r="D4" s="269" t="s">
        <v>324</v>
      </c>
      <c r="E4" s="270"/>
      <c r="F4" s="268"/>
      <c r="G4" s="268"/>
      <c r="H4" s="268"/>
      <c r="I4" s="268"/>
      <c r="J4" s="268"/>
      <c r="K4" s="268"/>
      <c r="L4" s="268"/>
      <c r="M4" s="268"/>
      <c r="N4" s="268"/>
      <c r="O4" s="268"/>
    </row>
    <row r="5" ht="12.75">
      <c r="E5" s="1"/>
    </row>
    <row r="6" ht="12.75">
      <c r="E6" s="1"/>
    </row>
    <row r="7" spans="1:5" ht="15.75">
      <c r="A7" s="2"/>
      <c r="B7" s="2"/>
      <c r="C7" s="3"/>
      <c r="D7" s="4" t="s">
        <v>320</v>
      </c>
      <c r="E7" s="2"/>
    </row>
    <row r="8" spans="1:15" ht="12.75">
      <c r="A8" s="270" t="s">
        <v>321</v>
      </c>
      <c r="B8" s="271"/>
      <c r="C8" s="271"/>
      <c r="D8" s="271"/>
      <c r="E8" s="271"/>
      <c r="F8" s="271"/>
      <c r="G8" s="271"/>
      <c r="H8" s="271"/>
      <c r="I8" s="271"/>
      <c r="J8" s="271"/>
      <c r="K8" s="271"/>
      <c r="L8" s="271"/>
      <c r="M8" s="271"/>
      <c r="N8" s="271"/>
      <c r="O8" s="271"/>
    </row>
    <row r="9" spans="1:5" ht="15.75">
      <c r="A9" s="2"/>
      <c r="B9" s="2"/>
      <c r="C9" s="3"/>
      <c r="D9" s="4"/>
      <c r="E9" s="2"/>
    </row>
    <row r="11" spans="1:15" ht="29.25">
      <c r="A11" s="77" t="s">
        <v>1</v>
      </c>
      <c r="B11" s="78" t="s">
        <v>217</v>
      </c>
      <c r="C11" s="78" t="s">
        <v>219</v>
      </c>
      <c r="D11" s="84" t="s">
        <v>4</v>
      </c>
      <c r="E11" s="72" t="s">
        <v>248</v>
      </c>
      <c r="F11" s="121" t="s">
        <v>285</v>
      </c>
      <c r="G11" s="121" t="s">
        <v>257</v>
      </c>
      <c r="H11" s="124"/>
      <c r="I11" s="124"/>
      <c r="J11" s="124"/>
      <c r="K11" s="124"/>
      <c r="L11" s="124" t="s">
        <v>322</v>
      </c>
      <c r="M11" s="219" t="s">
        <v>244</v>
      </c>
      <c r="N11" s="219" t="s">
        <v>256</v>
      </c>
      <c r="O11" s="219" t="s">
        <v>257</v>
      </c>
    </row>
    <row r="12" spans="1:15" ht="14.25" hidden="1">
      <c r="A12" s="64" t="s">
        <v>5</v>
      </c>
      <c r="B12" s="25"/>
      <c r="C12" s="54"/>
      <c r="D12" s="27" t="s">
        <v>6</v>
      </c>
      <c r="E12" s="87">
        <f>E13</f>
        <v>0</v>
      </c>
      <c r="F12" s="98"/>
      <c r="G12" s="98"/>
      <c r="H12" s="13"/>
      <c r="I12" s="98"/>
      <c r="J12" s="98"/>
      <c r="K12" s="98"/>
      <c r="L12" s="13"/>
      <c r="M12" s="98"/>
      <c r="N12" s="226"/>
      <c r="O12" s="98"/>
    </row>
    <row r="13" spans="1:15" ht="30" hidden="1">
      <c r="A13" s="29"/>
      <c r="B13" s="65" t="s">
        <v>7</v>
      </c>
      <c r="C13" s="55"/>
      <c r="D13" s="31" t="s">
        <v>8</v>
      </c>
      <c r="E13" s="86">
        <f>SUM(E14:E15)</f>
        <v>0</v>
      </c>
      <c r="F13" s="99"/>
      <c r="G13" s="99"/>
      <c r="H13" s="10"/>
      <c r="I13" s="99"/>
      <c r="J13" s="99"/>
      <c r="K13" s="99"/>
      <c r="L13" s="10"/>
      <c r="M13" s="99"/>
      <c r="N13" s="115"/>
      <c r="O13" s="99"/>
    </row>
    <row r="14" spans="1:15" ht="75" hidden="1">
      <c r="A14" s="29"/>
      <c r="B14" s="65"/>
      <c r="C14" s="55" t="s">
        <v>9</v>
      </c>
      <c r="D14" s="31" t="s">
        <v>10</v>
      </c>
      <c r="E14" s="86">
        <v>0</v>
      </c>
      <c r="F14" s="99"/>
      <c r="G14" s="99"/>
      <c r="H14" s="10"/>
      <c r="I14" s="99"/>
      <c r="J14" s="99"/>
      <c r="K14" s="99"/>
      <c r="L14" s="10"/>
      <c r="M14" s="99"/>
      <c r="N14" s="115"/>
      <c r="O14" s="99"/>
    </row>
    <row r="15" spans="1:15" ht="105" hidden="1">
      <c r="A15" s="29"/>
      <c r="B15" s="66"/>
      <c r="C15" s="30" t="s">
        <v>11</v>
      </c>
      <c r="D15" s="31" t="s">
        <v>12</v>
      </c>
      <c r="E15" s="86">
        <v>0</v>
      </c>
      <c r="F15" s="99"/>
      <c r="G15" s="100"/>
      <c r="H15" s="16"/>
      <c r="I15" s="24"/>
      <c r="J15" s="115"/>
      <c r="K15" s="24"/>
      <c r="L15" s="15"/>
      <c r="M15" s="24"/>
      <c r="N15" s="115"/>
      <c r="O15" s="24"/>
    </row>
    <row r="16" spans="1:15" ht="14.25" hidden="1">
      <c r="A16" s="67" t="s">
        <v>13</v>
      </c>
      <c r="B16" s="67"/>
      <c r="C16" s="26"/>
      <c r="D16" s="27" t="s">
        <v>14</v>
      </c>
      <c r="E16" s="87">
        <f>E17</f>
        <v>600</v>
      </c>
      <c r="F16" s="87">
        <f aca="true" t="shared" si="0" ref="F16:O17">F17</f>
        <v>0</v>
      </c>
      <c r="G16" s="87">
        <f t="shared" si="0"/>
        <v>600</v>
      </c>
      <c r="H16" s="171">
        <f t="shared" si="0"/>
        <v>0</v>
      </c>
      <c r="I16" s="87">
        <f t="shared" si="0"/>
        <v>600</v>
      </c>
      <c r="J16" s="87">
        <f t="shared" si="0"/>
        <v>0</v>
      </c>
      <c r="K16" s="87">
        <f t="shared" si="0"/>
        <v>600</v>
      </c>
      <c r="L16" s="251">
        <f t="shared" si="0"/>
        <v>0</v>
      </c>
      <c r="M16" s="87">
        <f t="shared" si="0"/>
        <v>600</v>
      </c>
      <c r="N16" s="87">
        <f t="shared" si="0"/>
        <v>0</v>
      </c>
      <c r="O16" s="87">
        <f t="shared" si="0"/>
        <v>600</v>
      </c>
    </row>
    <row r="17" spans="1:15" ht="15" hidden="1">
      <c r="A17" s="29"/>
      <c r="B17" s="66" t="s">
        <v>15</v>
      </c>
      <c r="C17" s="30"/>
      <c r="D17" s="31" t="s">
        <v>16</v>
      </c>
      <c r="E17" s="86">
        <f>E18</f>
        <v>600</v>
      </c>
      <c r="F17" s="86">
        <f t="shared" si="0"/>
        <v>0</v>
      </c>
      <c r="G17" s="86">
        <f t="shared" si="0"/>
        <v>600</v>
      </c>
      <c r="H17" s="172">
        <f t="shared" si="0"/>
        <v>0</v>
      </c>
      <c r="I17" s="86">
        <f t="shared" si="0"/>
        <v>600</v>
      </c>
      <c r="J17" s="86">
        <f t="shared" si="0"/>
        <v>0</v>
      </c>
      <c r="K17" s="86">
        <f t="shared" si="0"/>
        <v>600</v>
      </c>
      <c r="L17" s="252">
        <f t="shared" si="0"/>
        <v>0</v>
      </c>
      <c r="M17" s="86">
        <f t="shared" si="0"/>
        <v>600</v>
      </c>
      <c r="N17" s="86">
        <f t="shared" si="0"/>
        <v>0</v>
      </c>
      <c r="O17" s="86">
        <f t="shared" si="0"/>
        <v>600</v>
      </c>
    </row>
    <row r="18" spans="1:15" ht="105" hidden="1">
      <c r="A18" s="29"/>
      <c r="B18" s="29"/>
      <c r="C18" s="30" t="s">
        <v>17</v>
      </c>
      <c r="D18" s="31" t="s">
        <v>18</v>
      </c>
      <c r="E18" s="86">
        <v>600</v>
      </c>
      <c r="F18" s="101"/>
      <c r="G18" s="101">
        <v>600</v>
      </c>
      <c r="H18" s="10"/>
      <c r="I18" s="115">
        <f>G18+H18</f>
        <v>600</v>
      </c>
      <c r="J18" s="115"/>
      <c r="K18" s="115">
        <f>I18+J18</f>
        <v>600</v>
      </c>
      <c r="L18" s="15"/>
      <c r="M18" s="115">
        <f>K18+L18</f>
        <v>600</v>
      </c>
      <c r="N18" s="115"/>
      <c r="O18" s="115">
        <f>M18+N18</f>
        <v>600</v>
      </c>
    </row>
    <row r="19" spans="1:15" ht="14.25">
      <c r="A19" s="25">
        <v>600</v>
      </c>
      <c r="B19" s="25"/>
      <c r="C19" s="26"/>
      <c r="D19" s="27" t="s">
        <v>19</v>
      </c>
      <c r="E19" s="87">
        <f>E20</f>
        <v>2100</v>
      </c>
      <c r="F19" s="87">
        <f aca="true" t="shared" si="1" ref="F19:O19">F20</f>
        <v>738816</v>
      </c>
      <c r="G19" s="87">
        <f t="shared" si="1"/>
        <v>740916</v>
      </c>
      <c r="H19" s="171">
        <f t="shared" si="1"/>
        <v>0</v>
      </c>
      <c r="I19" s="87">
        <f t="shared" si="1"/>
        <v>740916</v>
      </c>
      <c r="J19" s="87">
        <f t="shared" si="1"/>
        <v>3000</v>
      </c>
      <c r="K19" s="87">
        <f t="shared" si="1"/>
        <v>743916</v>
      </c>
      <c r="L19" s="251">
        <f t="shared" si="1"/>
        <v>0</v>
      </c>
      <c r="M19" s="87">
        <f t="shared" si="1"/>
        <v>743916</v>
      </c>
      <c r="N19" s="87">
        <f t="shared" si="1"/>
        <v>-5100</v>
      </c>
      <c r="O19" s="87">
        <f t="shared" si="1"/>
        <v>738816</v>
      </c>
    </row>
    <row r="20" spans="1:15" ht="15">
      <c r="A20" s="29"/>
      <c r="B20" s="29">
        <v>60016</v>
      </c>
      <c r="C20" s="30"/>
      <c r="D20" s="31" t="s">
        <v>20</v>
      </c>
      <c r="E20" s="86">
        <f>SUM(E21:E24)</f>
        <v>2100</v>
      </c>
      <c r="F20" s="86">
        <f aca="true" t="shared" si="2" ref="F20:N20">SUM(F21:F24)</f>
        <v>738816</v>
      </c>
      <c r="G20" s="86">
        <f t="shared" si="2"/>
        <v>740916</v>
      </c>
      <c r="H20" s="172">
        <f t="shared" si="2"/>
        <v>0</v>
      </c>
      <c r="I20" s="86">
        <f t="shared" si="2"/>
        <v>740916</v>
      </c>
      <c r="J20" s="86">
        <f t="shared" si="2"/>
        <v>3000</v>
      </c>
      <c r="K20" s="86">
        <f t="shared" si="2"/>
        <v>743916</v>
      </c>
      <c r="L20" s="252">
        <f t="shared" si="2"/>
        <v>0</v>
      </c>
      <c r="M20" s="86">
        <f>SUM(M21:M24)</f>
        <v>743916</v>
      </c>
      <c r="N20" s="86">
        <f t="shared" si="2"/>
        <v>-5100</v>
      </c>
      <c r="O20" s="86">
        <f>SUM(O21:O24)</f>
        <v>738816</v>
      </c>
    </row>
    <row r="21" spans="1:15" ht="15">
      <c r="A21" s="29"/>
      <c r="B21" s="29"/>
      <c r="C21" s="30" t="s">
        <v>21</v>
      </c>
      <c r="D21" s="31" t="s">
        <v>22</v>
      </c>
      <c r="E21" s="86">
        <v>2100</v>
      </c>
      <c r="F21" s="102"/>
      <c r="G21" s="102">
        <f>E21+F21</f>
        <v>2100</v>
      </c>
      <c r="H21" s="17"/>
      <c r="I21" s="189">
        <f>G21+H21</f>
        <v>2100</v>
      </c>
      <c r="J21" s="189">
        <v>3000</v>
      </c>
      <c r="K21" s="189">
        <f>I21+J21</f>
        <v>5100</v>
      </c>
      <c r="L21" s="17"/>
      <c r="M21" s="189">
        <f>K21+L21</f>
        <v>5100</v>
      </c>
      <c r="N21" s="24">
        <v>-5100</v>
      </c>
      <c r="O21" s="189">
        <f>M21+N21</f>
        <v>0</v>
      </c>
    </row>
    <row r="22" spans="1:15" ht="150" hidden="1">
      <c r="A22" s="29"/>
      <c r="B22" s="29"/>
      <c r="C22" s="30" t="s">
        <v>24</v>
      </c>
      <c r="D22" s="31" t="s">
        <v>25</v>
      </c>
      <c r="E22" s="86">
        <v>0</v>
      </c>
      <c r="F22" s="103">
        <v>680802</v>
      </c>
      <c r="G22" s="106">
        <f>E22+F22</f>
        <v>680802</v>
      </c>
      <c r="H22" s="15"/>
      <c r="I22" s="189">
        <f>G22+H22</f>
        <v>680802</v>
      </c>
      <c r="J22" s="115"/>
      <c r="K22" s="189">
        <f>I22+J22</f>
        <v>680802</v>
      </c>
      <c r="L22" s="15"/>
      <c r="M22" s="189">
        <f>K22+L22</f>
        <v>680802</v>
      </c>
      <c r="N22" s="115"/>
      <c r="O22" s="189">
        <f>M22+N22</f>
        <v>680802</v>
      </c>
    </row>
    <row r="23" spans="1:15" ht="90" hidden="1">
      <c r="A23" s="29"/>
      <c r="B23" s="29" t="s">
        <v>258</v>
      </c>
      <c r="C23" s="30" t="s">
        <v>26</v>
      </c>
      <c r="D23" s="31" t="s">
        <v>27</v>
      </c>
      <c r="E23" s="86">
        <v>0</v>
      </c>
      <c r="F23" s="103"/>
      <c r="G23" s="106">
        <f>E23+F23</f>
        <v>0</v>
      </c>
      <c r="H23" s="15"/>
      <c r="I23" s="189">
        <f>G23+H23</f>
        <v>0</v>
      </c>
      <c r="J23" s="115"/>
      <c r="K23" s="189">
        <f>I23+J23</f>
        <v>0</v>
      </c>
      <c r="L23" s="15"/>
      <c r="M23" s="189">
        <f>K23+L23</f>
        <v>0</v>
      </c>
      <c r="N23" s="115"/>
      <c r="O23" s="189">
        <f>M23+N23</f>
        <v>0</v>
      </c>
    </row>
    <row r="24" spans="1:15" ht="135" hidden="1">
      <c r="A24" s="29"/>
      <c r="B24" s="29"/>
      <c r="C24" s="30" t="s">
        <v>28</v>
      </c>
      <c r="D24" s="31" t="s">
        <v>29</v>
      </c>
      <c r="E24" s="86">
        <v>0</v>
      </c>
      <c r="F24" s="103">
        <v>58014</v>
      </c>
      <c r="G24" s="106">
        <f>E24+F24</f>
        <v>58014</v>
      </c>
      <c r="H24" s="15"/>
      <c r="I24" s="189">
        <f>G24+H24</f>
        <v>58014</v>
      </c>
      <c r="J24" s="115"/>
      <c r="K24" s="189">
        <f>I24+J24</f>
        <v>58014</v>
      </c>
      <c r="L24" s="15"/>
      <c r="M24" s="189">
        <f>K24+L24</f>
        <v>58014</v>
      </c>
      <c r="N24" s="115"/>
      <c r="O24" s="189">
        <f>M24+N24</f>
        <v>58014</v>
      </c>
    </row>
    <row r="25" spans="1:15" ht="14.25" hidden="1">
      <c r="A25" s="25">
        <v>700</v>
      </c>
      <c r="B25" s="25"/>
      <c r="C25" s="26"/>
      <c r="D25" s="27" t="s">
        <v>30</v>
      </c>
      <c r="E25" s="87">
        <f>E26</f>
        <v>1632639</v>
      </c>
      <c r="F25" s="87">
        <f aca="true" t="shared" si="3" ref="F25:O25">F26</f>
        <v>0</v>
      </c>
      <c r="G25" s="87">
        <f t="shared" si="3"/>
        <v>1632639</v>
      </c>
      <c r="H25" s="171">
        <f t="shared" si="3"/>
        <v>0</v>
      </c>
      <c r="I25" s="87">
        <f t="shared" si="3"/>
        <v>1632639</v>
      </c>
      <c r="J25" s="87">
        <f t="shared" si="3"/>
        <v>694</v>
      </c>
      <c r="K25" s="87">
        <f t="shared" si="3"/>
        <v>1633333</v>
      </c>
      <c r="L25" s="251">
        <f t="shared" si="3"/>
        <v>0</v>
      </c>
      <c r="M25" s="87">
        <f t="shared" si="3"/>
        <v>1633333</v>
      </c>
      <c r="N25" s="87">
        <f t="shared" si="3"/>
        <v>0</v>
      </c>
      <c r="O25" s="87">
        <f t="shared" si="3"/>
        <v>1633333</v>
      </c>
    </row>
    <row r="26" spans="1:15" ht="30" hidden="1">
      <c r="A26" s="29"/>
      <c r="B26" s="29">
        <v>70005</v>
      </c>
      <c r="C26" s="30"/>
      <c r="D26" s="31" t="s">
        <v>31</v>
      </c>
      <c r="E26" s="86">
        <f>SUM(E27:E32)</f>
        <v>1632639</v>
      </c>
      <c r="F26" s="86">
        <f aca="true" t="shared" si="4" ref="F26:N26">SUM(F27:F32)</f>
        <v>0</v>
      </c>
      <c r="G26" s="86">
        <f t="shared" si="4"/>
        <v>1632639</v>
      </c>
      <c r="H26" s="172">
        <f t="shared" si="4"/>
        <v>0</v>
      </c>
      <c r="I26" s="86">
        <f t="shared" si="4"/>
        <v>1632639</v>
      </c>
      <c r="J26" s="86">
        <f t="shared" si="4"/>
        <v>694</v>
      </c>
      <c r="K26" s="86">
        <f t="shared" si="4"/>
        <v>1633333</v>
      </c>
      <c r="L26" s="252">
        <f t="shared" si="4"/>
        <v>0</v>
      </c>
      <c r="M26" s="86">
        <f>SUM(M27:M32)</f>
        <v>1633333</v>
      </c>
      <c r="N26" s="86">
        <f t="shared" si="4"/>
        <v>0</v>
      </c>
      <c r="O26" s="86">
        <f>SUM(O27:O32)</f>
        <v>1633333</v>
      </c>
    </row>
    <row r="27" spans="1:15" ht="45" hidden="1">
      <c r="A27" s="29"/>
      <c r="B27" s="29"/>
      <c r="C27" s="30" t="s">
        <v>32</v>
      </c>
      <c r="D27" s="31" t="s">
        <v>33</v>
      </c>
      <c r="E27" s="86">
        <v>6156</v>
      </c>
      <c r="F27" s="101"/>
      <c r="G27" s="106">
        <f aca="true" t="shared" si="5" ref="G27:G32">E27+F27</f>
        <v>6156</v>
      </c>
      <c r="H27" s="15"/>
      <c r="I27" s="115">
        <f aca="true" t="shared" si="6" ref="I27:I32">G27+H27</f>
        <v>6156</v>
      </c>
      <c r="J27" s="115"/>
      <c r="K27" s="115">
        <f aca="true" t="shared" si="7" ref="K27:O32">I27+J27</f>
        <v>6156</v>
      </c>
      <c r="L27" s="15"/>
      <c r="M27" s="115">
        <f t="shared" si="7"/>
        <v>6156</v>
      </c>
      <c r="N27" s="115"/>
      <c r="O27" s="115">
        <f t="shared" si="7"/>
        <v>6156</v>
      </c>
    </row>
    <row r="28" spans="1:15" ht="15" hidden="1">
      <c r="A28" s="29"/>
      <c r="B28" s="29"/>
      <c r="C28" s="30" t="s">
        <v>21</v>
      </c>
      <c r="D28" s="31" t="s">
        <v>22</v>
      </c>
      <c r="E28" s="86">
        <v>50</v>
      </c>
      <c r="F28" s="101"/>
      <c r="G28" s="106">
        <f t="shared" si="5"/>
        <v>50</v>
      </c>
      <c r="H28" s="15"/>
      <c r="I28" s="115">
        <f t="shared" si="6"/>
        <v>50</v>
      </c>
      <c r="J28" s="115"/>
      <c r="K28" s="115">
        <f t="shared" si="7"/>
        <v>50</v>
      </c>
      <c r="L28" s="15"/>
      <c r="M28" s="115">
        <f t="shared" si="7"/>
        <v>50</v>
      </c>
      <c r="N28" s="115"/>
      <c r="O28" s="115">
        <f t="shared" si="7"/>
        <v>50</v>
      </c>
    </row>
    <row r="29" spans="1:15" ht="105" hidden="1">
      <c r="A29" s="29"/>
      <c r="B29" s="29"/>
      <c r="C29" s="30" t="s">
        <v>17</v>
      </c>
      <c r="D29" s="31" t="s">
        <v>18</v>
      </c>
      <c r="E29" s="86">
        <v>110000</v>
      </c>
      <c r="F29" s="101"/>
      <c r="G29" s="106">
        <f t="shared" si="5"/>
        <v>110000</v>
      </c>
      <c r="H29" s="15"/>
      <c r="I29" s="115">
        <f t="shared" si="6"/>
        <v>110000</v>
      </c>
      <c r="J29" s="115"/>
      <c r="K29" s="115">
        <f t="shared" si="7"/>
        <v>110000</v>
      </c>
      <c r="L29" s="15"/>
      <c r="M29" s="115">
        <f t="shared" si="7"/>
        <v>110000</v>
      </c>
      <c r="N29" s="115"/>
      <c r="O29" s="115">
        <f t="shared" si="7"/>
        <v>110000</v>
      </c>
    </row>
    <row r="30" spans="1:15" ht="60" hidden="1">
      <c r="A30" s="29"/>
      <c r="B30" s="29"/>
      <c r="C30" s="30" t="s">
        <v>34</v>
      </c>
      <c r="D30" s="31" t="s">
        <v>35</v>
      </c>
      <c r="E30" s="86">
        <v>181</v>
      </c>
      <c r="F30" s="101"/>
      <c r="G30" s="106">
        <f t="shared" si="5"/>
        <v>181</v>
      </c>
      <c r="H30" s="15"/>
      <c r="I30" s="115">
        <f t="shared" si="6"/>
        <v>181</v>
      </c>
      <c r="J30" s="115">
        <v>194</v>
      </c>
      <c r="K30" s="115">
        <f t="shared" si="7"/>
        <v>375</v>
      </c>
      <c r="L30" s="15"/>
      <c r="M30" s="115">
        <f t="shared" si="7"/>
        <v>375</v>
      </c>
      <c r="N30" s="115"/>
      <c r="O30" s="115">
        <f t="shared" si="7"/>
        <v>375</v>
      </c>
    </row>
    <row r="31" spans="1:15" ht="60" hidden="1">
      <c r="A31" s="29"/>
      <c r="B31" s="29"/>
      <c r="C31" s="30" t="s">
        <v>36</v>
      </c>
      <c r="D31" s="31" t="s">
        <v>37</v>
      </c>
      <c r="E31" s="86">
        <v>1515752</v>
      </c>
      <c r="F31" s="101"/>
      <c r="G31" s="106">
        <f t="shared" si="5"/>
        <v>1515752</v>
      </c>
      <c r="H31" s="15"/>
      <c r="I31" s="115">
        <f t="shared" si="6"/>
        <v>1515752</v>
      </c>
      <c r="J31" s="115"/>
      <c r="K31" s="115">
        <f t="shared" si="7"/>
        <v>1515752</v>
      </c>
      <c r="L31" s="15"/>
      <c r="M31" s="115">
        <f t="shared" si="7"/>
        <v>1515752</v>
      </c>
      <c r="N31" s="115"/>
      <c r="O31" s="115">
        <f t="shared" si="7"/>
        <v>1515752</v>
      </c>
    </row>
    <row r="32" spans="1:15" ht="15" hidden="1">
      <c r="A32" s="29"/>
      <c r="B32" s="29"/>
      <c r="C32" s="30" t="s">
        <v>38</v>
      </c>
      <c r="D32" s="31" t="s">
        <v>39</v>
      </c>
      <c r="E32" s="86">
        <v>500</v>
      </c>
      <c r="F32" s="101"/>
      <c r="G32" s="106">
        <f t="shared" si="5"/>
        <v>500</v>
      </c>
      <c r="H32" s="15"/>
      <c r="I32" s="115">
        <f t="shared" si="6"/>
        <v>500</v>
      </c>
      <c r="J32" s="115">
        <v>500</v>
      </c>
      <c r="K32" s="115">
        <f t="shared" si="7"/>
        <v>1000</v>
      </c>
      <c r="L32" s="15"/>
      <c r="M32" s="115">
        <f t="shared" si="7"/>
        <v>1000</v>
      </c>
      <c r="N32" s="115"/>
      <c r="O32" s="115">
        <f t="shared" si="7"/>
        <v>1000</v>
      </c>
    </row>
    <row r="33" spans="1:15" ht="14.25" hidden="1">
      <c r="A33" s="25">
        <v>750</v>
      </c>
      <c r="B33" s="25"/>
      <c r="C33" s="26"/>
      <c r="D33" s="27" t="s">
        <v>40</v>
      </c>
      <c r="E33" s="87">
        <f>E34+E37</f>
        <v>45230</v>
      </c>
      <c r="F33" s="87">
        <f aca="true" t="shared" si="8" ref="F33:N33">F34+F37</f>
        <v>0</v>
      </c>
      <c r="G33" s="87">
        <f t="shared" si="8"/>
        <v>45230</v>
      </c>
      <c r="H33" s="171">
        <f t="shared" si="8"/>
        <v>0</v>
      </c>
      <c r="I33" s="87">
        <f t="shared" si="8"/>
        <v>45230</v>
      </c>
      <c r="J33" s="87">
        <f t="shared" si="8"/>
        <v>0</v>
      </c>
      <c r="K33" s="87">
        <f t="shared" si="8"/>
        <v>45230</v>
      </c>
      <c r="L33" s="251">
        <f t="shared" si="8"/>
        <v>0</v>
      </c>
      <c r="M33" s="87">
        <f>M34+M37</f>
        <v>45230</v>
      </c>
      <c r="N33" s="87">
        <f t="shared" si="8"/>
        <v>0</v>
      </c>
      <c r="O33" s="87">
        <f>O34+O37</f>
        <v>45230</v>
      </c>
    </row>
    <row r="34" spans="1:15" ht="15" hidden="1">
      <c r="A34" s="29"/>
      <c r="B34" s="29">
        <v>75011</v>
      </c>
      <c r="C34" s="30"/>
      <c r="D34" s="31" t="s">
        <v>41</v>
      </c>
      <c r="E34" s="86">
        <f>E35+E36</f>
        <v>41750</v>
      </c>
      <c r="F34" s="86">
        <f aca="true" t="shared" si="9" ref="F34:N34">F35+F36</f>
        <v>0</v>
      </c>
      <c r="G34" s="86">
        <f t="shared" si="9"/>
        <v>41750</v>
      </c>
      <c r="H34" s="172">
        <f t="shared" si="9"/>
        <v>0</v>
      </c>
      <c r="I34" s="86">
        <f t="shared" si="9"/>
        <v>41750</v>
      </c>
      <c r="J34" s="86">
        <f t="shared" si="9"/>
        <v>0</v>
      </c>
      <c r="K34" s="86">
        <f t="shared" si="9"/>
        <v>41750</v>
      </c>
      <c r="L34" s="252">
        <f t="shared" si="9"/>
        <v>0</v>
      </c>
      <c r="M34" s="86">
        <f>M35+M36</f>
        <v>41750</v>
      </c>
      <c r="N34" s="86">
        <f t="shared" si="9"/>
        <v>0</v>
      </c>
      <c r="O34" s="86">
        <f>O35+O36</f>
        <v>41750</v>
      </c>
    </row>
    <row r="35" spans="1:15" ht="90" hidden="1">
      <c r="A35" s="29"/>
      <c r="B35" s="29"/>
      <c r="C35" s="30" t="s">
        <v>42</v>
      </c>
      <c r="D35" s="31" t="s">
        <v>43</v>
      </c>
      <c r="E35" s="86">
        <v>41200</v>
      </c>
      <c r="F35" s="101"/>
      <c r="G35" s="106">
        <f>E35+F35</f>
        <v>41200</v>
      </c>
      <c r="H35" s="15"/>
      <c r="I35" s="115">
        <f>G35+H35</f>
        <v>41200</v>
      </c>
      <c r="J35" s="115"/>
      <c r="K35" s="115">
        <f>I35+J35</f>
        <v>41200</v>
      </c>
      <c r="L35" s="15"/>
      <c r="M35" s="115">
        <f>K35+L35</f>
        <v>41200</v>
      </c>
      <c r="N35" s="115"/>
      <c r="O35" s="115">
        <f>M35+N35</f>
        <v>41200</v>
      </c>
    </row>
    <row r="36" spans="1:15" ht="75" hidden="1">
      <c r="A36" s="29"/>
      <c r="B36" s="29"/>
      <c r="C36" s="30" t="s">
        <v>44</v>
      </c>
      <c r="D36" s="31" t="s">
        <v>45</v>
      </c>
      <c r="E36" s="86">
        <v>550</v>
      </c>
      <c r="F36" s="101"/>
      <c r="G36" s="106">
        <f>E36+F36</f>
        <v>550</v>
      </c>
      <c r="H36" s="15"/>
      <c r="I36" s="115">
        <f>G36+H36</f>
        <v>550</v>
      </c>
      <c r="J36" s="115"/>
      <c r="K36" s="115">
        <f>I36+J36</f>
        <v>550</v>
      </c>
      <c r="L36" s="15"/>
      <c r="M36" s="115">
        <f>K36+L36</f>
        <v>550</v>
      </c>
      <c r="N36" s="115"/>
      <c r="O36" s="115">
        <f>M36+N36</f>
        <v>550</v>
      </c>
    </row>
    <row r="37" spans="1:15" ht="15" hidden="1">
      <c r="A37" s="29"/>
      <c r="B37" s="29">
        <v>75023</v>
      </c>
      <c r="C37" s="30"/>
      <c r="D37" s="31" t="s">
        <v>46</v>
      </c>
      <c r="E37" s="86">
        <f>E38+E39+E40</f>
        <v>3480</v>
      </c>
      <c r="F37" s="86">
        <f aca="true" t="shared" si="10" ref="F37:N37">F38+F39+F40</f>
        <v>0</v>
      </c>
      <c r="G37" s="86">
        <f t="shared" si="10"/>
        <v>3480</v>
      </c>
      <c r="H37" s="172">
        <f t="shared" si="10"/>
        <v>0</v>
      </c>
      <c r="I37" s="86">
        <f t="shared" si="10"/>
        <v>3480</v>
      </c>
      <c r="J37" s="86">
        <f t="shared" si="10"/>
        <v>0</v>
      </c>
      <c r="K37" s="86">
        <f t="shared" si="10"/>
        <v>3480</v>
      </c>
      <c r="L37" s="252">
        <f t="shared" si="10"/>
        <v>0</v>
      </c>
      <c r="M37" s="86">
        <f>M38+M39+M40</f>
        <v>3480</v>
      </c>
      <c r="N37" s="86">
        <f t="shared" si="10"/>
        <v>0</v>
      </c>
      <c r="O37" s="86">
        <f>O38+O39+O40</f>
        <v>3480</v>
      </c>
    </row>
    <row r="38" spans="1:15" ht="15" hidden="1">
      <c r="A38" s="29"/>
      <c r="B38" s="29"/>
      <c r="C38" s="30" t="s">
        <v>21</v>
      </c>
      <c r="D38" s="31" t="s">
        <v>22</v>
      </c>
      <c r="E38" s="86">
        <v>2000</v>
      </c>
      <c r="F38" s="101"/>
      <c r="G38" s="106">
        <f>E38+F38</f>
        <v>2000</v>
      </c>
      <c r="H38" s="15"/>
      <c r="I38" s="115">
        <f>G38+H38</f>
        <v>2000</v>
      </c>
      <c r="J38" s="115"/>
      <c r="K38" s="115">
        <f>I38+J38</f>
        <v>2000</v>
      </c>
      <c r="L38" s="15"/>
      <c r="M38" s="115">
        <f>K38+L38</f>
        <v>2000</v>
      </c>
      <c r="N38" s="115"/>
      <c r="O38" s="115">
        <f>M38+N38</f>
        <v>2000</v>
      </c>
    </row>
    <row r="39" spans="1:15" ht="15" hidden="1">
      <c r="A39" s="29"/>
      <c r="B39" s="29"/>
      <c r="C39" s="30" t="s">
        <v>47</v>
      </c>
      <c r="D39" s="31" t="s">
        <v>48</v>
      </c>
      <c r="E39" s="86">
        <v>1480</v>
      </c>
      <c r="F39" s="101"/>
      <c r="G39" s="106">
        <f>E39+F39</f>
        <v>1480</v>
      </c>
      <c r="H39" s="15"/>
      <c r="I39" s="115">
        <f>G39+H39</f>
        <v>1480</v>
      </c>
      <c r="J39" s="115"/>
      <c r="K39" s="115">
        <f>I39+J39</f>
        <v>1480</v>
      </c>
      <c r="L39" s="15"/>
      <c r="M39" s="115">
        <f>K39+L39</f>
        <v>1480</v>
      </c>
      <c r="N39" s="115"/>
      <c r="O39" s="115">
        <f>M39+N39</f>
        <v>1480</v>
      </c>
    </row>
    <row r="40" spans="1:15" ht="15" hidden="1">
      <c r="A40" s="29"/>
      <c r="B40" s="29"/>
      <c r="C40" s="30" t="s">
        <v>38</v>
      </c>
      <c r="D40" s="31" t="s">
        <v>39</v>
      </c>
      <c r="E40" s="86">
        <v>0</v>
      </c>
      <c r="F40" s="101"/>
      <c r="G40" s="106">
        <f>E40+F40</f>
        <v>0</v>
      </c>
      <c r="H40" s="15"/>
      <c r="I40" s="115">
        <f>G40+H40</f>
        <v>0</v>
      </c>
      <c r="J40" s="115"/>
      <c r="K40" s="115">
        <f>I40+J40</f>
        <v>0</v>
      </c>
      <c r="L40" s="15"/>
      <c r="M40" s="115">
        <f>K40+L40</f>
        <v>0</v>
      </c>
      <c r="N40" s="115"/>
      <c r="O40" s="115">
        <f>M40+N40</f>
        <v>0</v>
      </c>
    </row>
    <row r="41" spans="1:15" ht="42.75" hidden="1">
      <c r="A41" s="33">
        <v>751</v>
      </c>
      <c r="B41" s="25"/>
      <c r="C41" s="26"/>
      <c r="D41" s="27" t="s">
        <v>49</v>
      </c>
      <c r="E41" s="87">
        <f>E42+E44+E46</f>
        <v>780</v>
      </c>
      <c r="F41" s="87">
        <f aca="true" t="shared" si="11" ref="F41:N41">F42+F44+F46</f>
        <v>-31</v>
      </c>
      <c r="G41" s="87">
        <f t="shared" si="11"/>
        <v>749</v>
      </c>
      <c r="H41" s="171">
        <f t="shared" si="11"/>
        <v>0</v>
      </c>
      <c r="I41" s="87">
        <f t="shared" si="11"/>
        <v>749</v>
      </c>
      <c r="J41" s="87">
        <f t="shared" si="11"/>
        <v>0</v>
      </c>
      <c r="K41" s="87">
        <f t="shared" si="11"/>
        <v>749</v>
      </c>
      <c r="L41" s="251">
        <f t="shared" si="11"/>
        <v>0</v>
      </c>
      <c r="M41" s="87">
        <f>M42+M44+M46</f>
        <v>749</v>
      </c>
      <c r="N41" s="87">
        <f t="shared" si="11"/>
        <v>0</v>
      </c>
      <c r="O41" s="87">
        <f>O42+O44+O46</f>
        <v>749</v>
      </c>
    </row>
    <row r="42" spans="1:15" ht="30" hidden="1">
      <c r="A42" s="29"/>
      <c r="B42" s="34">
        <v>75101</v>
      </c>
      <c r="C42" s="30"/>
      <c r="D42" s="31" t="s">
        <v>50</v>
      </c>
      <c r="E42" s="86">
        <f>E43</f>
        <v>780</v>
      </c>
      <c r="F42" s="86">
        <f aca="true" t="shared" si="12" ref="F42:O42">F43</f>
        <v>-31</v>
      </c>
      <c r="G42" s="86">
        <f t="shared" si="12"/>
        <v>749</v>
      </c>
      <c r="H42" s="172">
        <f t="shared" si="12"/>
        <v>0</v>
      </c>
      <c r="I42" s="86">
        <f t="shared" si="12"/>
        <v>749</v>
      </c>
      <c r="J42" s="86">
        <f t="shared" si="12"/>
        <v>0</v>
      </c>
      <c r="K42" s="86">
        <f t="shared" si="12"/>
        <v>749</v>
      </c>
      <c r="L42" s="252">
        <f t="shared" si="12"/>
        <v>0</v>
      </c>
      <c r="M42" s="86">
        <f t="shared" si="12"/>
        <v>749</v>
      </c>
      <c r="N42" s="86">
        <f t="shared" si="12"/>
        <v>0</v>
      </c>
      <c r="O42" s="86">
        <f t="shared" si="12"/>
        <v>749</v>
      </c>
    </row>
    <row r="43" spans="1:15" ht="90" hidden="1">
      <c r="A43" s="29"/>
      <c r="B43" s="29"/>
      <c r="C43" s="30" t="s">
        <v>42</v>
      </c>
      <c r="D43" s="31" t="s">
        <v>43</v>
      </c>
      <c r="E43" s="86">
        <v>780</v>
      </c>
      <c r="F43" s="101">
        <v>-31</v>
      </c>
      <c r="G43" s="106">
        <f>E43+F43</f>
        <v>749</v>
      </c>
      <c r="H43" s="15"/>
      <c r="I43" s="115">
        <f>G43+H43</f>
        <v>749</v>
      </c>
      <c r="J43" s="115"/>
      <c r="K43" s="115">
        <f>I43+J43</f>
        <v>749</v>
      </c>
      <c r="L43" s="15"/>
      <c r="M43" s="115">
        <f>K43+L43</f>
        <v>749</v>
      </c>
      <c r="N43" s="115"/>
      <c r="O43" s="115">
        <f>M43+N43</f>
        <v>749</v>
      </c>
    </row>
    <row r="44" spans="1:15" ht="30" hidden="1">
      <c r="A44" s="29"/>
      <c r="B44" s="35" t="s">
        <v>51</v>
      </c>
      <c r="C44" s="30"/>
      <c r="D44" s="31" t="s">
        <v>235</v>
      </c>
      <c r="E44" s="86">
        <f>E45</f>
        <v>0</v>
      </c>
      <c r="F44" s="101"/>
      <c r="G44" s="104"/>
      <c r="H44" s="15"/>
      <c r="I44" s="24"/>
      <c r="J44" s="115"/>
      <c r="K44" s="24"/>
      <c r="L44" s="15"/>
      <c r="M44" s="24"/>
      <c r="N44" s="115"/>
      <c r="O44" s="24"/>
    </row>
    <row r="45" spans="1:15" ht="90" hidden="1">
      <c r="A45" s="29"/>
      <c r="B45" s="29"/>
      <c r="C45" s="30" t="s">
        <v>42</v>
      </c>
      <c r="D45" s="31" t="s">
        <v>43</v>
      </c>
      <c r="E45" s="86">
        <v>0</v>
      </c>
      <c r="F45" s="101"/>
      <c r="G45" s="104"/>
      <c r="H45" s="15"/>
      <c r="I45" s="24"/>
      <c r="J45" s="115"/>
      <c r="K45" s="24"/>
      <c r="L45" s="15"/>
      <c r="M45" s="24"/>
      <c r="N45" s="115"/>
      <c r="O45" s="24"/>
    </row>
    <row r="46" spans="1:15" ht="15" hidden="1">
      <c r="A46" s="29"/>
      <c r="B46" s="35" t="s">
        <v>52</v>
      </c>
      <c r="C46" s="30"/>
      <c r="D46" s="31" t="s">
        <v>53</v>
      </c>
      <c r="E46" s="86">
        <f>E47</f>
        <v>0</v>
      </c>
      <c r="F46" s="101"/>
      <c r="G46" s="104"/>
      <c r="H46" s="15"/>
      <c r="I46" s="24"/>
      <c r="J46" s="115"/>
      <c r="K46" s="24"/>
      <c r="L46" s="15"/>
      <c r="M46" s="24"/>
      <c r="N46" s="115"/>
      <c r="O46" s="24"/>
    </row>
    <row r="47" spans="1:15" ht="90" hidden="1">
      <c r="A47" s="29"/>
      <c r="B47" s="29"/>
      <c r="C47" s="30" t="s">
        <v>42</v>
      </c>
      <c r="D47" s="31" t="s">
        <v>43</v>
      </c>
      <c r="E47" s="86">
        <v>0</v>
      </c>
      <c r="F47" s="101"/>
      <c r="G47" s="104"/>
      <c r="H47" s="15"/>
      <c r="I47" s="24"/>
      <c r="J47" s="115"/>
      <c r="K47" s="24"/>
      <c r="L47" s="15"/>
      <c r="M47" s="24"/>
      <c r="N47" s="115"/>
      <c r="O47" s="24"/>
    </row>
    <row r="48" spans="1:15" ht="28.5" hidden="1">
      <c r="A48" s="33">
        <v>754</v>
      </c>
      <c r="B48" s="37"/>
      <c r="C48" s="38"/>
      <c r="D48" s="27" t="s">
        <v>54</v>
      </c>
      <c r="E48" s="87">
        <f>E49</f>
        <v>400</v>
      </c>
      <c r="F48" s="87">
        <f aca="true" t="shared" si="13" ref="F48:O49">F49</f>
        <v>0</v>
      </c>
      <c r="G48" s="87">
        <f t="shared" si="13"/>
        <v>400</v>
      </c>
      <c r="H48" s="171">
        <f>H49+H51</f>
        <v>5000</v>
      </c>
      <c r="I48" s="87">
        <f aca="true" t="shared" si="14" ref="I48:N48">I49+I51</f>
        <v>5400</v>
      </c>
      <c r="J48" s="87">
        <f t="shared" si="14"/>
        <v>0</v>
      </c>
      <c r="K48" s="87">
        <f t="shared" si="14"/>
        <v>5400</v>
      </c>
      <c r="L48" s="251">
        <f t="shared" si="14"/>
        <v>0</v>
      </c>
      <c r="M48" s="87">
        <f>M49+M51</f>
        <v>5400</v>
      </c>
      <c r="N48" s="87">
        <f t="shared" si="14"/>
        <v>0</v>
      </c>
      <c r="O48" s="87">
        <f>O49+O51</f>
        <v>5400</v>
      </c>
    </row>
    <row r="49" spans="1:15" ht="15" hidden="1">
      <c r="A49" s="29"/>
      <c r="B49" s="29">
        <v>75414</v>
      </c>
      <c r="C49" s="30"/>
      <c r="D49" s="31" t="s">
        <v>55</v>
      </c>
      <c r="E49" s="86">
        <f>E50</f>
        <v>400</v>
      </c>
      <c r="F49" s="86">
        <f t="shared" si="13"/>
        <v>0</v>
      </c>
      <c r="G49" s="86">
        <f t="shared" si="13"/>
        <v>400</v>
      </c>
      <c r="H49" s="172">
        <f t="shared" si="13"/>
        <v>0</v>
      </c>
      <c r="I49" s="86">
        <f t="shared" si="13"/>
        <v>400</v>
      </c>
      <c r="J49" s="86">
        <f t="shared" si="13"/>
        <v>0</v>
      </c>
      <c r="K49" s="86">
        <f t="shared" si="13"/>
        <v>400</v>
      </c>
      <c r="L49" s="252">
        <f t="shared" si="13"/>
        <v>0</v>
      </c>
      <c r="M49" s="86">
        <f t="shared" si="13"/>
        <v>400</v>
      </c>
      <c r="N49" s="86">
        <f t="shared" si="13"/>
        <v>0</v>
      </c>
      <c r="O49" s="86">
        <f t="shared" si="13"/>
        <v>400</v>
      </c>
    </row>
    <row r="50" spans="1:15" ht="75" hidden="1">
      <c r="A50" s="29"/>
      <c r="B50" s="29"/>
      <c r="C50" s="30" t="s">
        <v>42</v>
      </c>
      <c r="D50" s="31" t="s">
        <v>56</v>
      </c>
      <c r="E50" s="86">
        <v>400</v>
      </c>
      <c r="F50" s="101"/>
      <c r="G50" s="106">
        <f>E50+F50</f>
        <v>400</v>
      </c>
      <c r="H50" s="15"/>
      <c r="I50" s="115">
        <f>G50+H50</f>
        <v>400</v>
      </c>
      <c r="J50" s="115"/>
      <c r="K50" s="115">
        <f>I50+J50</f>
        <v>400</v>
      </c>
      <c r="L50" s="12"/>
      <c r="M50" s="115">
        <f>K50+L50</f>
        <v>400</v>
      </c>
      <c r="N50" s="115"/>
      <c r="O50" s="115">
        <f>M50+N50</f>
        <v>400</v>
      </c>
    </row>
    <row r="51" spans="1:15" ht="15" hidden="1">
      <c r="A51" s="29"/>
      <c r="B51" s="29">
        <v>75495</v>
      </c>
      <c r="C51" s="30"/>
      <c r="D51" s="31" t="s">
        <v>16</v>
      </c>
      <c r="E51" s="86"/>
      <c r="F51" s="101"/>
      <c r="G51" s="106"/>
      <c r="H51" s="15">
        <f>H52</f>
        <v>5000</v>
      </c>
      <c r="I51" s="115">
        <f>I52</f>
        <v>5000</v>
      </c>
      <c r="J51" s="115">
        <f aca="true" t="shared" si="15" ref="J51:O51">J52</f>
        <v>0</v>
      </c>
      <c r="K51" s="115">
        <f t="shared" si="15"/>
        <v>5000</v>
      </c>
      <c r="L51" s="15">
        <f t="shared" si="15"/>
        <v>0</v>
      </c>
      <c r="M51" s="115">
        <f t="shared" si="15"/>
        <v>5000</v>
      </c>
      <c r="N51" s="115">
        <f t="shared" si="15"/>
        <v>0</v>
      </c>
      <c r="O51" s="115">
        <f t="shared" si="15"/>
        <v>5000</v>
      </c>
    </row>
    <row r="52" spans="1:15" ht="75" hidden="1">
      <c r="A52" s="29"/>
      <c r="B52" s="29"/>
      <c r="C52" s="30" t="s">
        <v>287</v>
      </c>
      <c r="D52" s="31" t="s">
        <v>289</v>
      </c>
      <c r="E52" s="86"/>
      <c r="F52" s="101"/>
      <c r="G52" s="106"/>
      <c r="H52" s="15">
        <v>5000</v>
      </c>
      <c r="I52" s="115">
        <f>G52+H52</f>
        <v>5000</v>
      </c>
      <c r="J52" s="115"/>
      <c r="K52" s="115">
        <f>I52+J52</f>
        <v>5000</v>
      </c>
      <c r="L52" s="12"/>
      <c r="M52" s="115">
        <f>K52+L52</f>
        <v>5000</v>
      </c>
      <c r="N52" s="115"/>
      <c r="O52" s="115">
        <f>M52+N52</f>
        <v>5000</v>
      </c>
    </row>
    <row r="53" spans="1:15" ht="58.5" customHeight="1">
      <c r="A53" s="33">
        <v>756</v>
      </c>
      <c r="B53" s="25"/>
      <c r="C53" s="26"/>
      <c r="D53" s="27" t="s">
        <v>57</v>
      </c>
      <c r="E53" s="87">
        <f>E54+E57+E67+E80+E84</f>
        <v>3711828</v>
      </c>
      <c r="F53" s="87">
        <f aca="true" t="shared" si="16" ref="F53:N53">F54+F57+F67+F80+F84</f>
        <v>20430</v>
      </c>
      <c r="G53" s="87">
        <f t="shared" si="16"/>
        <v>3732258</v>
      </c>
      <c r="H53" s="171">
        <f t="shared" si="16"/>
        <v>0</v>
      </c>
      <c r="I53" s="87">
        <f t="shared" si="16"/>
        <v>3732258</v>
      </c>
      <c r="J53" s="87">
        <f t="shared" si="16"/>
        <v>3414</v>
      </c>
      <c r="K53" s="87">
        <f t="shared" si="16"/>
        <v>3735672</v>
      </c>
      <c r="L53" s="251">
        <f t="shared" si="16"/>
        <v>0</v>
      </c>
      <c r="M53" s="87">
        <f>M54+M57+M67+M80+M84</f>
        <v>3735672</v>
      </c>
      <c r="N53" s="87">
        <f t="shared" si="16"/>
        <v>85100</v>
      </c>
      <c r="O53" s="87">
        <f>O54+O57+O67+O80+O84</f>
        <v>3820772</v>
      </c>
    </row>
    <row r="54" spans="1:15" ht="30" hidden="1">
      <c r="A54" s="29"/>
      <c r="B54" s="34">
        <v>75601</v>
      </c>
      <c r="C54" s="30"/>
      <c r="D54" s="31" t="s">
        <v>58</v>
      </c>
      <c r="E54" s="86">
        <f>SUM(E55:E56)</f>
        <v>4550</v>
      </c>
      <c r="F54" s="86">
        <f aca="true" t="shared" si="17" ref="F54:N54">SUM(F55:F56)</f>
        <v>0</v>
      </c>
      <c r="G54" s="86">
        <f t="shared" si="17"/>
        <v>4550</v>
      </c>
      <c r="H54" s="172">
        <f t="shared" si="17"/>
        <v>0</v>
      </c>
      <c r="I54" s="86">
        <f t="shared" si="17"/>
        <v>4550</v>
      </c>
      <c r="J54" s="86">
        <f t="shared" si="17"/>
        <v>0</v>
      </c>
      <c r="K54" s="86">
        <f t="shared" si="17"/>
        <v>4550</v>
      </c>
      <c r="L54" s="252">
        <f t="shared" si="17"/>
        <v>0</v>
      </c>
      <c r="M54" s="86">
        <f>SUM(M55:M56)</f>
        <v>4550</v>
      </c>
      <c r="N54" s="86">
        <f t="shared" si="17"/>
        <v>0</v>
      </c>
      <c r="O54" s="86">
        <f>SUM(O55:O56)</f>
        <v>4550</v>
      </c>
    </row>
    <row r="55" spans="1:15" ht="45" hidden="1">
      <c r="A55" s="29"/>
      <c r="B55" s="29"/>
      <c r="C55" s="30" t="s">
        <v>59</v>
      </c>
      <c r="D55" s="31" t="s">
        <v>60</v>
      </c>
      <c r="E55" s="86">
        <v>4500</v>
      </c>
      <c r="F55" s="101"/>
      <c r="G55" s="106">
        <f>E55+F55</f>
        <v>4500</v>
      </c>
      <c r="H55" s="15"/>
      <c r="I55" s="115">
        <f>G55+H55</f>
        <v>4500</v>
      </c>
      <c r="J55" s="115"/>
      <c r="K55" s="115">
        <f>I55+J55</f>
        <v>4500</v>
      </c>
      <c r="L55" s="15"/>
      <c r="M55" s="115">
        <f>K55+L55</f>
        <v>4500</v>
      </c>
      <c r="N55" s="115"/>
      <c r="O55" s="115">
        <f>M55+N55</f>
        <v>4500</v>
      </c>
    </row>
    <row r="56" spans="1:15" ht="30" hidden="1">
      <c r="A56" s="29"/>
      <c r="B56" s="29"/>
      <c r="C56" s="30" t="s">
        <v>61</v>
      </c>
      <c r="D56" s="31" t="s">
        <v>62</v>
      </c>
      <c r="E56" s="86">
        <v>50</v>
      </c>
      <c r="F56" s="101"/>
      <c r="G56" s="106">
        <f>E56+F56</f>
        <v>50</v>
      </c>
      <c r="H56" s="15"/>
      <c r="I56" s="115">
        <f>G56+H56</f>
        <v>50</v>
      </c>
      <c r="J56" s="115"/>
      <c r="K56" s="115">
        <f>I56+J56</f>
        <v>50</v>
      </c>
      <c r="L56" s="15"/>
      <c r="M56" s="115">
        <f>K56+L56</f>
        <v>50</v>
      </c>
      <c r="N56" s="115"/>
      <c r="O56" s="115">
        <f>M56+N56</f>
        <v>50</v>
      </c>
    </row>
    <row r="57" spans="1:15" ht="75" hidden="1">
      <c r="A57" s="29"/>
      <c r="B57" s="34">
        <v>75615</v>
      </c>
      <c r="C57" s="30"/>
      <c r="D57" s="31" t="s">
        <v>63</v>
      </c>
      <c r="E57" s="86">
        <f>SUM(E58:E66)</f>
        <v>917550</v>
      </c>
      <c r="F57" s="86">
        <f aca="true" t="shared" si="18" ref="F57:N57">SUM(F58:F66)</f>
        <v>0</v>
      </c>
      <c r="G57" s="86">
        <f t="shared" si="18"/>
        <v>917550</v>
      </c>
      <c r="H57" s="172">
        <f t="shared" si="18"/>
        <v>0</v>
      </c>
      <c r="I57" s="86">
        <f t="shared" si="18"/>
        <v>917550</v>
      </c>
      <c r="J57" s="86">
        <f t="shared" si="18"/>
        <v>3314</v>
      </c>
      <c r="K57" s="86">
        <f t="shared" si="18"/>
        <v>920864</v>
      </c>
      <c r="L57" s="252">
        <f t="shared" si="18"/>
        <v>0</v>
      </c>
      <c r="M57" s="86">
        <f>SUM(M58:M66)</f>
        <v>920864</v>
      </c>
      <c r="N57" s="86">
        <f t="shared" si="18"/>
        <v>0</v>
      </c>
      <c r="O57" s="86">
        <f>SUM(O58:O66)</f>
        <v>920864</v>
      </c>
    </row>
    <row r="58" spans="1:15" ht="15" hidden="1">
      <c r="A58" s="29"/>
      <c r="B58" s="29"/>
      <c r="C58" s="30" t="s">
        <v>64</v>
      </c>
      <c r="D58" s="31" t="s">
        <v>65</v>
      </c>
      <c r="E58" s="86">
        <v>730000</v>
      </c>
      <c r="F58" s="101"/>
      <c r="G58" s="106">
        <f aca="true" t="shared" si="19" ref="G58:G66">E58+F58</f>
        <v>730000</v>
      </c>
      <c r="H58" s="15"/>
      <c r="I58" s="115">
        <f>G58+H58</f>
        <v>730000</v>
      </c>
      <c r="J58" s="115"/>
      <c r="K58" s="115">
        <f>I58+J58</f>
        <v>730000</v>
      </c>
      <c r="L58" s="15"/>
      <c r="M58" s="115">
        <f>K58+L58</f>
        <v>730000</v>
      </c>
      <c r="N58" s="115"/>
      <c r="O58" s="115">
        <f>M58+N58</f>
        <v>730000</v>
      </c>
    </row>
    <row r="59" spans="1:15" ht="15" hidden="1">
      <c r="A59" s="29"/>
      <c r="B59" s="29"/>
      <c r="C59" s="30" t="s">
        <v>66</v>
      </c>
      <c r="D59" s="31" t="s">
        <v>67</v>
      </c>
      <c r="E59" s="86">
        <v>138000</v>
      </c>
      <c r="F59" s="101"/>
      <c r="G59" s="106">
        <f t="shared" si="19"/>
        <v>138000</v>
      </c>
      <c r="H59" s="15"/>
      <c r="I59" s="115">
        <f aca="true" t="shared" si="20" ref="I59:I66">G59+H59</f>
        <v>138000</v>
      </c>
      <c r="J59" s="115"/>
      <c r="K59" s="115">
        <f aca="true" t="shared" si="21" ref="K59:O66">I59+J59</f>
        <v>138000</v>
      </c>
      <c r="L59" s="15"/>
      <c r="M59" s="115">
        <f t="shared" si="21"/>
        <v>138000</v>
      </c>
      <c r="N59" s="115"/>
      <c r="O59" s="115">
        <f t="shared" si="21"/>
        <v>138000</v>
      </c>
    </row>
    <row r="60" spans="1:15" ht="15" hidden="1">
      <c r="A60" s="29"/>
      <c r="B60" s="29"/>
      <c r="C60" s="30" t="s">
        <v>68</v>
      </c>
      <c r="D60" s="31" t="s">
        <v>69</v>
      </c>
      <c r="E60" s="86">
        <v>2000</v>
      </c>
      <c r="F60" s="101"/>
      <c r="G60" s="106">
        <f t="shared" si="19"/>
        <v>2000</v>
      </c>
      <c r="H60" s="15"/>
      <c r="I60" s="115">
        <f t="shared" si="20"/>
        <v>2000</v>
      </c>
      <c r="J60" s="115"/>
      <c r="K60" s="115">
        <f t="shared" si="21"/>
        <v>2000</v>
      </c>
      <c r="L60" s="15"/>
      <c r="M60" s="115">
        <f t="shared" si="21"/>
        <v>2000</v>
      </c>
      <c r="N60" s="115"/>
      <c r="O60" s="115">
        <f t="shared" si="21"/>
        <v>2000</v>
      </c>
    </row>
    <row r="61" spans="1:15" ht="15" hidden="1">
      <c r="A61" s="29"/>
      <c r="B61" s="29"/>
      <c r="C61" s="30" t="s">
        <v>70</v>
      </c>
      <c r="D61" s="31" t="s">
        <v>71</v>
      </c>
      <c r="E61" s="86">
        <v>20000</v>
      </c>
      <c r="F61" s="101"/>
      <c r="G61" s="106">
        <f t="shared" si="19"/>
        <v>20000</v>
      </c>
      <c r="H61" s="15"/>
      <c r="I61" s="115">
        <f t="shared" si="20"/>
        <v>20000</v>
      </c>
      <c r="J61" s="115"/>
      <c r="K61" s="115">
        <f t="shared" si="21"/>
        <v>20000</v>
      </c>
      <c r="L61" s="15"/>
      <c r="M61" s="115">
        <f t="shared" si="21"/>
        <v>20000</v>
      </c>
      <c r="N61" s="115"/>
      <c r="O61" s="115">
        <f t="shared" si="21"/>
        <v>20000</v>
      </c>
    </row>
    <row r="62" spans="1:15" ht="30" hidden="1">
      <c r="A62" s="29"/>
      <c r="B62" s="29"/>
      <c r="C62" s="30" t="s">
        <v>72</v>
      </c>
      <c r="D62" s="31" t="s">
        <v>73</v>
      </c>
      <c r="E62" s="86">
        <v>27000</v>
      </c>
      <c r="F62" s="101"/>
      <c r="G62" s="106">
        <f t="shared" si="19"/>
        <v>27000</v>
      </c>
      <c r="H62" s="15"/>
      <c r="I62" s="115">
        <f t="shared" si="20"/>
        <v>27000</v>
      </c>
      <c r="J62" s="115"/>
      <c r="K62" s="115">
        <f t="shared" si="21"/>
        <v>27000</v>
      </c>
      <c r="L62" s="15"/>
      <c r="M62" s="115">
        <f t="shared" si="21"/>
        <v>27000</v>
      </c>
      <c r="N62" s="115"/>
      <c r="O62" s="115">
        <f t="shared" si="21"/>
        <v>27000</v>
      </c>
    </row>
    <row r="63" spans="1:15" ht="15" hidden="1">
      <c r="A63" s="29"/>
      <c r="B63" s="29"/>
      <c r="C63" s="30" t="s">
        <v>74</v>
      </c>
      <c r="D63" s="31" t="s">
        <v>75</v>
      </c>
      <c r="E63" s="86">
        <v>0</v>
      </c>
      <c r="F63" s="101"/>
      <c r="G63" s="106">
        <f t="shared" si="19"/>
        <v>0</v>
      </c>
      <c r="H63" s="15"/>
      <c r="I63" s="115">
        <f t="shared" si="20"/>
        <v>0</v>
      </c>
      <c r="J63" s="115"/>
      <c r="K63" s="115">
        <f t="shared" si="21"/>
        <v>0</v>
      </c>
      <c r="L63" s="15"/>
      <c r="M63" s="115">
        <f t="shared" si="21"/>
        <v>0</v>
      </c>
      <c r="N63" s="115"/>
      <c r="O63" s="115">
        <f t="shared" si="21"/>
        <v>0</v>
      </c>
    </row>
    <row r="64" spans="1:15" ht="15" hidden="1">
      <c r="A64" s="29"/>
      <c r="B64" s="29"/>
      <c r="C64" s="30" t="s">
        <v>74</v>
      </c>
      <c r="D64" s="31"/>
      <c r="E64" s="86"/>
      <c r="F64" s="101"/>
      <c r="G64" s="106"/>
      <c r="H64" s="15"/>
      <c r="I64" s="115"/>
      <c r="J64" s="115">
        <v>3314</v>
      </c>
      <c r="K64" s="115">
        <f t="shared" si="21"/>
        <v>3314</v>
      </c>
      <c r="L64" s="15"/>
      <c r="M64" s="115">
        <f t="shared" si="21"/>
        <v>3314</v>
      </c>
      <c r="N64" s="115"/>
      <c r="O64" s="115">
        <f t="shared" si="21"/>
        <v>3314</v>
      </c>
    </row>
    <row r="65" spans="1:15" ht="15" hidden="1">
      <c r="A65" s="29"/>
      <c r="B65" s="29"/>
      <c r="C65" s="30" t="s">
        <v>21</v>
      </c>
      <c r="D65" s="31" t="s">
        <v>22</v>
      </c>
      <c r="E65" s="86">
        <v>50</v>
      </c>
      <c r="F65" s="101"/>
      <c r="G65" s="106">
        <f t="shared" si="19"/>
        <v>50</v>
      </c>
      <c r="H65" s="15"/>
      <c r="I65" s="115">
        <f t="shared" si="20"/>
        <v>50</v>
      </c>
      <c r="J65" s="115"/>
      <c r="K65" s="115">
        <f t="shared" si="21"/>
        <v>50</v>
      </c>
      <c r="L65" s="15"/>
      <c r="M65" s="115">
        <f t="shared" si="21"/>
        <v>50</v>
      </c>
      <c r="N65" s="115"/>
      <c r="O65" s="115">
        <f t="shared" si="21"/>
        <v>50</v>
      </c>
    </row>
    <row r="66" spans="1:15" ht="30" hidden="1">
      <c r="A66" s="29"/>
      <c r="B66" s="29"/>
      <c r="C66" s="30" t="s">
        <v>61</v>
      </c>
      <c r="D66" s="31" t="s">
        <v>62</v>
      </c>
      <c r="E66" s="86">
        <v>500</v>
      </c>
      <c r="F66" s="101"/>
      <c r="G66" s="106">
        <f t="shared" si="19"/>
        <v>500</v>
      </c>
      <c r="H66" s="15"/>
      <c r="I66" s="115">
        <f t="shared" si="20"/>
        <v>500</v>
      </c>
      <c r="J66" s="115"/>
      <c r="K66" s="115">
        <f t="shared" si="21"/>
        <v>500</v>
      </c>
      <c r="L66" s="15"/>
      <c r="M66" s="115">
        <f t="shared" si="21"/>
        <v>500</v>
      </c>
      <c r="N66" s="115"/>
      <c r="O66" s="115">
        <f t="shared" si="21"/>
        <v>500</v>
      </c>
    </row>
    <row r="67" spans="1:15" ht="75.75" customHeight="1">
      <c r="A67" s="29"/>
      <c r="B67" s="34">
        <v>75616</v>
      </c>
      <c r="C67" s="30"/>
      <c r="D67" s="31" t="s">
        <v>76</v>
      </c>
      <c r="E67" s="86">
        <f>SUM(E68:E79)</f>
        <v>811850</v>
      </c>
      <c r="F67" s="86">
        <f aca="true" t="shared" si="22" ref="F67:N67">SUM(F68:F79)</f>
        <v>0</v>
      </c>
      <c r="G67" s="86">
        <f t="shared" si="22"/>
        <v>811850</v>
      </c>
      <c r="H67" s="172">
        <f t="shared" si="22"/>
        <v>0</v>
      </c>
      <c r="I67" s="86">
        <f t="shared" si="22"/>
        <v>811850</v>
      </c>
      <c r="J67" s="86">
        <f t="shared" si="22"/>
        <v>100</v>
      </c>
      <c r="K67" s="86">
        <f t="shared" si="22"/>
        <v>811950</v>
      </c>
      <c r="L67" s="252">
        <f t="shared" si="22"/>
        <v>0</v>
      </c>
      <c r="M67" s="86">
        <f>SUM(M68:M79)</f>
        <v>811950</v>
      </c>
      <c r="N67" s="86">
        <f t="shared" si="22"/>
        <v>60000</v>
      </c>
      <c r="O67" s="86">
        <f>SUM(O68:O79)</f>
        <v>871950</v>
      </c>
    </row>
    <row r="68" spans="1:15" ht="15" hidden="1">
      <c r="A68" s="29"/>
      <c r="B68" s="29"/>
      <c r="C68" s="30" t="s">
        <v>64</v>
      </c>
      <c r="D68" s="31" t="s">
        <v>65</v>
      </c>
      <c r="E68" s="86">
        <v>400000</v>
      </c>
      <c r="F68" s="101"/>
      <c r="G68" s="106">
        <f aca="true" t="shared" si="23" ref="G68:G79">E68+F68</f>
        <v>400000</v>
      </c>
      <c r="H68" s="15"/>
      <c r="I68" s="115">
        <f>G68+H68</f>
        <v>400000</v>
      </c>
      <c r="J68" s="115"/>
      <c r="K68" s="115">
        <f>I68+J68</f>
        <v>400000</v>
      </c>
      <c r="L68" s="15"/>
      <c r="M68" s="115">
        <f>K68+L68</f>
        <v>400000</v>
      </c>
      <c r="N68" s="115"/>
      <c r="O68" s="115">
        <f>M68+N68</f>
        <v>400000</v>
      </c>
    </row>
    <row r="69" spans="1:15" ht="15" hidden="1">
      <c r="A69" s="29"/>
      <c r="B69" s="29"/>
      <c r="C69" s="30" t="s">
        <v>66</v>
      </c>
      <c r="D69" s="31" t="s">
        <v>67</v>
      </c>
      <c r="E69" s="86">
        <v>325000</v>
      </c>
      <c r="F69" s="101"/>
      <c r="G69" s="106">
        <f t="shared" si="23"/>
        <v>325000</v>
      </c>
      <c r="H69" s="15"/>
      <c r="I69" s="115">
        <f aca="true" t="shared" si="24" ref="I69:I79">G69+H69</f>
        <v>325000</v>
      </c>
      <c r="J69" s="115"/>
      <c r="K69" s="115">
        <f aca="true" t="shared" si="25" ref="K69:O79">I69+J69</f>
        <v>325000</v>
      </c>
      <c r="L69" s="15"/>
      <c r="M69" s="115">
        <f t="shared" si="25"/>
        <v>325000</v>
      </c>
      <c r="N69" s="115"/>
      <c r="O69" s="115">
        <f t="shared" si="25"/>
        <v>325000</v>
      </c>
    </row>
    <row r="70" spans="1:15" ht="15" hidden="1">
      <c r="A70" s="29"/>
      <c r="B70" s="29"/>
      <c r="C70" s="30" t="s">
        <v>68</v>
      </c>
      <c r="D70" s="31" t="s">
        <v>69</v>
      </c>
      <c r="E70" s="86">
        <v>140</v>
      </c>
      <c r="F70" s="101"/>
      <c r="G70" s="106">
        <f t="shared" si="23"/>
        <v>140</v>
      </c>
      <c r="H70" s="15"/>
      <c r="I70" s="115">
        <f t="shared" si="24"/>
        <v>140</v>
      </c>
      <c r="J70" s="115"/>
      <c r="K70" s="115">
        <f t="shared" si="25"/>
        <v>140</v>
      </c>
      <c r="L70" s="15"/>
      <c r="M70" s="115">
        <f t="shared" si="25"/>
        <v>140</v>
      </c>
      <c r="N70" s="115"/>
      <c r="O70" s="115">
        <f t="shared" si="25"/>
        <v>140</v>
      </c>
    </row>
    <row r="71" spans="1:15" ht="15" hidden="1">
      <c r="A71" s="29"/>
      <c r="B71" s="29"/>
      <c r="C71" s="30" t="s">
        <v>70</v>
      </c>
      <c r="D71" s="31" t="s">
        <v>71</v>
      </c>
      <c r="E71" s="86">
        <v>51250</v>
      </c>
      <c r="F71" s="101"/>
      <c r="G71" s="106">
        <f t="shared" si="23"/>
        <v>51250</v>
      </c>
      <c r="H71" s="15"/>
      <c r="I71" s="115">
        <f t="shared" si="24"/>
        <v>51250</v>
      </c>
      <c r="J71" s="115"/>
      <c r="K71" s="115">
        <f t="shared" si="25"/>
        <v>51250</v>
      </c>
      <c r="L71" s="15"/>
      <c r="M71" s="115">
        <f t="shared" si="25"/>
        <v>51250</v>
      </c>
      <c r="N71" s="115"/>
      <c r="O71" s="115">
        <f t="shared" si="25"/>
        <v>51250</v>
      </c>
    </row>
    <row r="72" spans="1:15" ht="15" hidden="1">
      <c r="A72" s="29"/>
      <c r="B72" s="29"/>
      <c r="C72" s="30" t="s">
        <v>77</v>
      </c>
      <c r="D72" s="31" t="s">
        <v>78</v>
      </c>
      <c r="E72" s="86">
        <v>2000</v>
      </c>
      <c r="F72" s="101"/>
      <c r="G72" s="106">
        <f t="shared" si="23"/>
        <v>2000</v>
      </c>
      <c r="H72" s="15"/>
      <c r="I72" s="115">
        <f t="shared" si="24"/>
        <v>2000</v>
      </c>
      <c r="J72" s="115"/>
      <c r="K72" s="115">
        <f t="shared" si="25"/>
        <v>2000</v>
      </c>
      <c r="L72" s="15"/>
      <c r="M72" s="115">
        <f t="shared" si="25"/>
        <v>2000</v>
      </c>
      <c r="N72" s="115"/>
      <c r="O72" s="115">
        <f t="shared" si="25"/>
        <v>2000</v>
      </c>
    </row>
    <row r="73" spans="1:15" ht="15" hidden="1">
      <c r="A73" s="29"/>
      <c r="B73" s="29"/>
      <c r="C73" s="30" t="s">
        <v>79</v>
      </c>
      <c r="D73" s="31" t="s">
        <v>80</v>
      </c>
      <c r="E73" s="86">
        <v>60</v>
      </c>
      <c r="F73" s="101"/>
      <c r="G73" s="106">
        <f t="shared" si="23"/>
        <v>60</v>
      </c>
      <c r="H73" s="15"/>
      <c r="I73" s="115">
        <f t="shared" si="24"/>
        <v>60</v>
      </c>
      <c r="J73" s="115"/>
      <c r="K73" s="115">
        <f t="shared" si="25"/>
        <v>60</v>
      </c>
      <c r="L73" s="15"/>
      <c r="M73" s="115">
        <f t="shared" si="25"/>
        <v>60</v>
      </c>
      <c r="N73" s="115"/>
      <c r="O73" s="115">
        <f t="shared" si="25"/>
        <v>60</v>
      </c>
    </row>
    <row r="74" spans="1:15" ht="15" hidden="1">
      <c r="A74" s="29"/>
      <c r="B74" s="29"/>
      <c r="C74" s="30" t="s">
        <v>81</v>
      </c>
      <c r="D74" s="31" t="s">
        <v>82</v>
      </c>
      <c r="E74" s="86">
        <v>300</v>
      </c>
      <c r="F74" s="101"/>
      <c r="G74" s="106">
        <f t="shared" si="23"/>
        <v>300</v>
      </c>
      <c r="H74" s="15"/>
      <c r="I74" s="115">
        <f t="shared" si="24"/>
        <v>300</v>
      </c>
      <c r="J74" s="115"/>
      <c r="K74" s="115">
        <f t="shared" si="25"/>
        <v>300</v>
      </c>
      <c r="L74" s="15"/>
      <c r="M74" s="115">
        <f t="shared" si="25"/>
        <v>300</v>
      </c>
      <c r="N74" s="115"/>
      <c r="O74" s="115">
        <f t="shared" si="25"/>
        <v>300</v>
      </c>
    </row>
    <row r="75" spans="1:15" ht="30" hidden="1">
      <c r="A75" s="29"/>
      <c r="B75" s="29"/>
      <c r="C75" s="30" t="s">
        <v>83</v>
      </c>
      <c r="D75" s="31" t="s">
        <v>84</v>
      </c>
      <c r="E75" s="86">
        <v>4000</v>
      </c>
      <c r="F75" s="101"/>
      <c r="G75" s="106">
        <f t="shared" si="23"/>
        <v>4000</v>
      </c>
      <c r="H75" s="15"/>
      <c r="I75" s="115">
        <f t="shared" si="24"/>
        <v>4000</v>
      </c>
      <c r="J75" s="115"/>
      <c r="K75" s="115">
        <f t="shared" si="25"/>
        <v>4000</v>
      </c>
      <c r="L75" s="15"/>
      <c r="M75" s="115">
        <f t="shared" si="25"/>
        <v>4000</v>
      </c>
      <c r="N75" s="115"/>
      <c r="O75" s="115">
        <f t="shared" si="25"/>
        <v>4000</v>
      </c>
    </row>
    <row r="76" spans="1:15" ht="15.75" customHeight="1">
      <c r="A76" s="29"/>
      <c r="B76" s="29"/>
      <c r="C76" s="30" t="s">
        <v>72</v>
      </c>
      <c r="D76" s="31" t="s">
        <v>73</v>
      </c>
      <c r="E76" s="86">
        <v>25000</v>
      </c>
      <c r="F76" s="101"/>
      <c r="G76" s="106">
        <f t="shared" si="23"/>
        <v>25000</v>
      </c>
      <c r="H76" s="15"/>
      <c r="I76" s="115">
        <f t="shared" si="24"/>
        <v>25000</v>
      </c>
      <c r="J76" s="115"/>
      <c r="K76" s="115">
        <f t="shared" si="25"/>
        <v>25000</v>
      </c>
      <c r="L76" s="15"/>
      <c r="M76" s="115">
        <f t="shared" si="25"/>
        <v>25000</v>
      </c>
      <c r="N76" s="115">
        <v>60000</v>
      </c>
      <c r="O76" s="115">
        <f t="shared" si="25"/>
        <v>85000</v>
      </c>
    </row>
    <row r="77" spans="1:15" ht="15" hidden="1">
      <c r="A77" s="29"/>
      <c r="B77" s="29"/>
      <c r="C77" s="30" t="s">
        <v>74</v>
      </c>
      <c r="D77" s="31"/>
      <c r="E77" s="86"/>
      <c r="F77" s="101"/>
      <c r="G77" s="106"/>
      <c r="H77" s="15"/>
      <c r="I77" s="115"/>
      <c r="J77" s="115">
        <v>100</v>
      </c>
      <c r="K77" s="115">
        <f t="shared" si="25"/>
        <v>100</v>
      </c>
      <c r="L77" s="15"/>
      <c r="M77" s="115">
        <f t="shared" si="25"/>
        <v>100</v>
      </c>
      <c r="N77" s="115"/>
      <c r="O77" s="115">
        <f t="shared" si="25"/>
        <v>100</v>
      </c>
    </row>
    <row r="78" spans="1:15" ht="15" hidden="1">
      <c r="A78" s="29"/>
      <c r="B78" s="29"/>
      <c r="C78" s="30" t="s">
        <v>21</v>
      </c>
      <c r="D78" s="31" t="s">
        <v>22</v>
      </c>
      <c r="E78" s="86">
        <v>1600</v>
      </c>
      <c r="F78" s="101"/>
      <c r="G78" s="106">
        <f t="shared" si="23"/>
        <v>1600</v>
      </c>
      <c r="H78" s="15"/>
      <c r="I78" s="115">
        <f t="shared" si="24"/>
        <v>1600</v>
      </c>
      <c r="J78" s="115"/>
      <c r="K78" s="115">
        <f t="shared" si="25"/>
        <v>1600</v>
      </c>
      <c r="L78" s="15"/>
      <c r="M78" s="115">
        <f t="shared" si="25"/>
        <v>1600</v>
      </c>
      <c r="N78" s="115"/>
      <c r="O78" s="115">
        <f t="shared" si="25"/>
        <v>1600</v>
      </c>
    </row>
    <row r="79" spans="1:15" ht="30" hidden="1">
      <c r="A79" s="29"/>
      <c r="B79" s="29"/>
      <c r="C79" s="30" t="s">
        <v>61</v>
      </c>
      <c r="D79" s="31" t="s">
        <v>62</v>
      </c>
      <c r="E79" s="86">
        <v>2500</v>
      </c>
      <c r="F79" s="101"/>
      <c r="G79" s="106">
        <f t="shared" si="23"/>
        <v>2500</v>
      </c>
      <c r="H79" s="15"/>
      <c r="I79" s="115">
        <f t="shared" si="24"/>
        <v>2500</v>
      </c>
      <c r="J79" s="115"/>
      <c r="K79" s="115">
        <f t="shared" si="25"/>
        <v>2500</v>
      </c>
      <c r="L79" s="15"/>
      <c r="M79" s="115">
        <f t="shared" si="25"/>
        <v>2500</v>
      </c>
      <c r="N79" s="115"/>
      <c r="O79" s="115">
        <f t="shared" si="25"/>
        <v>2500</v>
      </c>
    </row>
    <row r="80" spans="1:15" ht="45" customHeight="1">
      <c r="A80" s="29"/>
      <c r="B80" s="34">
        <v>75618</v>
      </c>
      <c r="C80" s="30"/>
      <c r="D80" s="31" t="s">
        <v>85</v>
      </c>
      <c r="E80" s="86">
        <f>SUM(E81:E83)</f>
        <v>95400</v>
      </c>
      <c r="F80" s="86">
        <f aca="true" t="shared" si="26" ref="F80:N80">SUM(F81:F83)</f>
        <v>0</v>
      </c>
      <c r="G80" s="86">
        <f t="shared" si="26"/>
        <v>95400</v>
      </c>
      <c r="H80" s="172">
        <f t="shared" si="26"/>
        <v>0</v>
      </c>
      <c r="I80" s="86">
        <f t="shared" si="26"/>
        <v>95400</v>
      </c>
      <c r="J80" s="86">
        <f t="shared" si="26"/>
        <v>0</v>
      </c>
      <c r="K80" s="86">
        <f t="shared" si="26"/>
        <v>95400</v>
      </c>
      <c r="L80" s="252">
        <f t="shared" si="26"/>
        <v>0</v>
      </c>
      <c r="M80" s="86">
        <f>SUM(M81:M83)</f>
        <v>95400</v>
      </c>
      <c r="N80" s="86">
        <f t="shared" si="26"/>
        <v>5100</v>
      </c>
      <c r="O80" s="86">
        <f>SUM(O81:O83)</f>
        <v>100500</v>
      </c>
    </row>
    <row r="81" spans="1:15" ht="15" hidden="1">
      <c r="A81" s="29"/>
      <c r="B81" s="29"/>
      <c r="C81" s="30" t="s">
        <v>86</v>
      </c>
      <c r="D81" s="31" t="s">
        <v>87</v>
      </c>
      <c r="E81" s="86">
        <v>8200</v>
      </c>
      <c r="F81" s="101"/>
      <c r="G81" s="106">
        <f>E81+F81</f>
        <v>8200</v>
      </c>
      <c r="H81" s="15"/>
      <c r="I81" s="115">
        <f>G81+H81</f>
        <v>8200</v>
      </c>
      <c r="J81" s="115"/>
      <c r="K81" s="115">
        <f>I81+J81</f>
        <v>8200</v>
      </c>
      <c r="L81" s="15"/>
      <c r="M81" s="115">
        <f>K81+L81</f>
        <v>8200</v>
      </c>
      <c r="N81" s="115"/>
      <c r="O81" s="115">
        <f>M81+N81</f>
        <v>8200</v>
      </c>
    </row>
    <row r="82" spans="1:15" ht="30" hidden="1">
      <c r="A82" s="29"/>
      <c r="B82" s="29"/>
      <c r="C82" s="30" t="s">
        <v>88</v>
      </c>
      <c r="D82" s="31" t="s">
        <v>89</v>
      </c>
      <c r="E82" s="86">
        <v>84200</v>
      </c>
      <c r="F82" s="101"/>
      <c r="G82" s="106">
        <f>E82+F82</f>
        <v>84200</v>
      </c>
      <c r="H82" s="15"/>
      <c r="I82" s="115">
        <f>G82+H82</f>
        <v>84200</v>
      </c>
      <c r="J82" s="115"/>
      <c r="K82" s="115">
        <f>I82+J82</f>
        <v>84200</v>
      </c>
      <c r="L82" s="15"/>
      <c r="M82" s="115">
        <f>K82+L82</f>
        <v>84200</v>
      </c>
      <c r="N82" s="115"/>
      <c r="O82" s="115">
        <f>M82+N82</f>
        <v>84200</v>
      </c>
    </row>
    <row r="83" spans="1:15" ht="60">
      <c r="A83" s="29"/>
      <c r="B83" s="29"/>
      <c r="C83" s="30" t="s">
        <v>90</v>
      </c>
      <c r="D83" s="31" t="s">
        <v>91</v>
      </c>
      <c r="E83" s="86">
        <v>3000</v>
      </c>
      <c r="F83" s="101"/>
      <c r="G83" s="106">
        <f>E83+F83</f>
        <v>3000</v>
      </c>
      <c r="H83" s="15"/>
      <c r="I83" s="115">
        <f>G83+H83</f>
        <v>3000</v>
      </c>
      <c r="J83" s="115"/>
      <c r="K83" s="115">
        <f>I83+J83</f>
        <v>3000</v>
      </c>
      <c r="L83" s="15"/>
      <c r="M83" s="115">
        <f>K83+L83</f>
        <v>3000</v>
      </c>
      <c r="N83" s="115">
        <v>5100</v>
      </c>
      <c r="O83" s="115">
        <f>M83+N83</f>
        <v>8100</v>
      </c>
    </row>
    <row r="84" spans="1:15" ht="29.25" customHeight="1">
      <c r="A84" s="29"/>
      <c r="B84" s="34">
        <v>75621</v>
      </c>
      <c r="C84" s="30"/>
      <c r="D84" s="31" t="s">
        <v>92</v>
      </c>
      <c r="E84" s="86">
        <f>SUM(E85:E86)</f>
        <v>1882478</v>
      </c>
      <c r="F84" s="86">
        <f aca="true" t="shared" si="27" ref="F84:N84">SUM(F85:F86)</f>
        <v>20430</v>
      </c>
      <c r="G84" s="86">
        <f t="shared" si="27"/>
        <v>1902908</v>
      </c>
      <c r="H84" s="172">
        <f t="shared" si="27"/>
        <v>0</v>
      </c>
      <c r="I84" s="86">
        <f t="shared" si="27"/>
        <v>1902908</v>
      </c>
      <c r="J84" s="86">
        <f t="shared" si="27"/>
        <v>0</v>
      </c>
      <c r="K84" s="86">
        <f t="shared" si="27"/>
        <v>1902908</v>
      </c>
      <c r="L84" s="252">
        <f t="shared" si="27"/>
        <v>0</v>
      </c>
      <c r="M84" s="86">
        <f>SUM(M85:M86)</f>
        <v>1902908</v>
      </c>
      <c r="N84" s="86">
        <f t="shared" si="27"/>
        <v>20000</v>
      </c>
      <c r="O84" s="86">
        <f>SUM(O85:O86)</f>
        <v>1922908</v>
      </c>
    </row>
    <row r="85" spans="1:15" ht="30" hidden="1">
      <c r="A85" s="29"/>
      <c r="B85" s="34"/>
      <c r="C85" s="30" t="s">
        <v>93</v>
      </c>
      <c r="D85" s="31" t="s">
        <v>94</v>
      </c>
      <c r="E85" s="86">
        <v>1881478</v>
      </c>
      <c r="F85" s="103">
        <v>20430</v>
      </c>
      <c r="G85" s="106">
        <f>E85+F85</f>
        <v>1901908</v>
      </c>
      <c r="H85" s="20"/>
      <c r="I85" s="115">
        <f>G85+H85</f>
        <v>1901908</v>
      </c>
      <c r="J85" s="115"/>
      <c r="K85" s="115">
        <f>I85+J85</f>
        <v>1901908</v>
      </c>
      <c r="L85" s="15"/>
      <c r="M85" s="115">
        <f>K85+L85</f>
        <v>1901908</v>
      </c>
      <c r="N85" s="115"/>
      <c r="O85" s="115">
        <f>M85+N85</f>
        <v>1901908</v>
      </c>
    </row>
    <row r="86" spans="1:15" ht="15.75" customHeight="1">
      <c r="A86" s="29"/>
      <c r="B86" s="34"/>
      <c r="C86" s="30" t="s">
        <v>95</v>
      </c>
      <c r="D86" s="31" t="s">
        <v>96</v>
      </c>
      <c r="E86" s="86">
        <v>1000</v>
      </c>
      <c r="F86" s="101"/>
      <c r="G86" s="106">
        <f>E86+F86</f>
        <v>1000</v>
      </c>
      <c r="H86" s="20"/>
      <c r="I86" s="115">
        <f>G86+H86</f>
        <v>1000</v>
      </c>
      <c r="J86" s="115"/>
      <c r="K86" s="115">
        <f>I86+J86</f>
        <v>1000</v>
      </c>
      <c r="L86" s="15"/>
      <c r="M86" s="115">
        <f>K86+L86</f>
        <v>1000</v>
      </c>
      <c r="N86" s="115">
        <v>20000</v>
      </c>
      <c r="O86" s="115">
        <f>M86+N86</f>
        <v>21000</v>
      </c>
    </row>
    <row r="87" spans="1:15" ht="14.25">
      <c r="A87" s="25">
        <v>758</v>
      </c>
      <c r="B87" s="33"/>
      <c r="C87" s="26"/>
      <c r="D87" s="27" t="s">
        <v>97</v>
      </c>
      <c r="E87" s="87">
        <f>E88+E90+E92+E96</f>
        <v>6057403</v>
      </c>
      <c r="F87" s="87">
        <f aca="true" t="shared" si="28" ref="F87:N87">F88+F90+F92+F96</f>
        <v>-1844309</v>
      </c>
      <c r="G87" s="87">
        <f t="shared" si="28"/>
        <v>4213094</v>
      </c>
      <c r="H87" s="171">
        <f t="shared" si="28"/>
        <v>0</v>
      </c>
      <c r="I87" s="87">
        <f t="shared" si="28"/>
        <v>4213094</v>
      </c>
      <c r="J87" s="87">
        <f t="shared" si="28"/>
        <v>6700</v>
      </c>
      <c r="K87" s="87">
        <f t="shared" si="28"/>
        <v>4219794</v>
      </c>
      <c r="L87" s="251">
        <f t="shared" si="28"/>
        <v>0</v>
      </c>
      <c r="M87" s="87">
        <f>M88+M90+M92+M96</f>
        <v>4219794</v>
      </c>
      <c r="N87" s="87">
        <f t="shared" si="28"/>
        <v>162115</v>
      </c>
      <c r="O87" s="87">
        <f>O88+O90+O92+O96</f>
        <v>4381909</v>
      </c>
    </row>
    <row r="88" spans="1:15" ht="45" hidden="1">
      <c r="A88" s="29"/>
      <c r="B88" s="34">
        <v>75801</v>
      </c>
      <c r="C88" s="30"/>
      <c r="D88" s="31" t="s">
        <v>98</v>
      </c>
      <c r="E88" s="86">
        <f>E89</f>
        <v>5258677</v>
      </c>
      <c r="F88" s="86">
        <f aca="true" t="shared" si="29" ref="F88:O88">F89</f>
        <v>-1844309</v>
      </c>
      <c r="G88" s="86">
        <f t="shared" si="29"/>
        <v>3414368</v>
      </c>
      <c r="H88" s="172">
        <f t="shared" si="29"/>
        <v>0</v>
      </c>
      <c r="I88" s="86">
        <f t="shared" si="29"/>
        <v>3414368</v>
      </c>
      <c r="J88" s="86">
        <f t="shared" si="29"/>
        <v>0</v>
      </c>
      <c r="K88" s="86">
        <f t="shared" si="29"/>
        <v>3414368</v>
      </c>
      <c r="L88" s="252">
        <f t="shared" si="29"/>
        <v>0</v>
      </c>
      <c r="M88" s="86">
        <f t="shared" si="29"/>
        <v>3414368</v>
      </c>
      <c r="N88" s="86">
        <f t="shared" si="29"/>
        <v>0</v>
      </c>
      <c r="O88" s="86">
        <f t="shared" si="29"/>
        <v>3414368</v>
      </c>
    </row>
    <row r="89" spans="1:15" ht="15" hidden="1">
      <c r="A89" s="29"/>
      <c r="B89" s="34"/>
      <c r="C89" s="30" t="s">
        <v>99</v>
      </c>
      <c r="D89" s="31" t="s">
        <v>100</v>
      </c>
      <c r="E89" s="86">
        <v>5258677</v>
      </c>
      <c r="F89" s="85">
        <v>-1844309</v>
      </c>
      <c r="G89" s="106">
        <f>E89+F89</f>
        <v>3414368</v>
      </c>
      <c r="H89" s="15"/>
      <c r="I89" s="115">
        <f>G89+H89</f>
        <v>3414368</v>
      </c>
      <c r="J89" s="115"/>
      <c r="K89" s="115">
        <f>I89+J89</f>
        <v>3414368</v>
      </c>
      <c r="L89" s="15"/>
      <c r="M89" s="115">
        <f>K89+L89</f>
        <v>3414368</v>
      </c>
      <c r="N89" s="115"/>
      <c r="O89" s="115">
        <f>M89+N89</f>
        <v>3414368</v>
      </c>
    </row>
    <row r="90" spans="1:15" ht="30" hidden="1">
      <c r="A90" s="29"/>
      <c r="B90" s="34">
        <v>75807</v>
      </c>
      <c r="C90" s="30"/>
      <c r="D90" s="31" t="s">
        <v>101</v>
      </c>
      <c r="E90" s="86">
        <f>E91</f>
        <v>758162</v>
      </c>
      <c r="F90" s="86">
        <f aca="true" t="shared" si="30" ref="F90:O90">F91</f>
        <v>0</v>
      </c>
      <c r="G90" s="86">
        <f t="shared" si="30"/>
        <v>758162</v>
      </c>
      <c r="H90" s="172">
        <f t="shared" si="30"/>
        <v>0</v>
      </c>
      <c r="I90" s="86">
        <f t="shared" si="30"/>
        <v>758162</v>
      </c>
      <c r="J90" s="86">
        <f t="shared" si="30"/>
        <v>0</v>
      </c>
      <c r="K90" s="86">
        <f t="shared" si="30"/>
        <v>758162</v>
      </c>
      <c r="L90" s="252">
        <f t="shared" si="30"/>
        <v>0</v>
      </c>
      <c r="M90" s="86">
        <f t="shared" si="30"/>
        <v>758162</v>
      </c>
      <c r="N90" s="86">
        <f t="shared" si="30"/>
        <v>0</v>
      </c>
      <c r="O90" s="86">
        <f t="shared" si="30"/>
        <v>758162</v>
      </c>
    </row>
    <row r="91" spans="1:15" ht="15" hidden="1">
      <c r="A91" s="29"/>
      <c r="B91" s="29"/>
      <c r="C91" s="30" t="s">
        <v>99</v>
      </c>
      <c r="D91" s="31" t="s">
        <v>100</v>
      </c>
      <c r="E91" s="86">
        <v>758162</v>
      </c>
      <c r="F91" s="101"/>
      <c r="G91" s="106">
        <f>E91+F91</f>
        <v>758162</v>
      </c>
      <c r="H91" s="15"/>
      <c r="I91" s="115">
        <f>G91+H91</f>
        <v>758162</v>
      </c>
      <c r="J91" s="115"/>
      <c r="K91" s="115">
        <f>I91+J91</f>
        <v>758162</v>
      </c>
      <c r="L91" s="15"/>
      <c r="M91" s="115">
        <f>K91+L91</f>
        <v>758162</v>
      </c>
      <c r="N91" s="115"/>
      <c r="O91" s="115">
        <f>M91+N91</f>
        <v>758162</v>
      </c>
    </row>
    <row r="92" spans="1:15" ht="15">
      <c r="A92" s="29"/>
      <c r="B92" s="29">
        <v>75814</v>
      </c>
      <c r="C92" s="30"/>
      <c r="D92" s="31" t="s">
        <v>102</v>
      </c>
      <c r="E92" s="86">
        <f>E94+E95</f>
        <v>20100</v>
      </c>
      <c r="F92" s="86">
        <f>F94+F95</f>
        <v>0</v>
      </c>
      <c r="G92" s="86">
        <f>G94+G95</f>
        <v>20100</v>
      </c>
      <c r="H92" s="172">
        <f>H94+H95</f>
        <v>0</v>
      </c>
      <c r="I92" s="86">
        <f>I94+I95</f>
        <v>20100</v>
      </c>
      <c r="J92" s="86">
        <f aca="true" t="shared" si="31" ref="J92:O92">SUM(J93:J95)</f>
        <v>6700</v>
      </c>
      <c r="K92" s="86">
        <f t="shared" si="31"/>
        <v>26800</v>
      </c>
      <c r="L92" s="172">
        <f t="shared" si="31"/>
        <v>0</v>
      </c>
      <c r="M92" s="86">
        <f t="shared" si="31"/>
        <v>26800</v>
      </c>
      <c r="N92" s="86">
        <f t="shared" si="31"/>
        <v>162115</v>
      </c>
      <c r="O92" s="86">
        <f t="shared" si="31"/>
        <v>188915</v>
      </c>
    </row>
    <row r="93" spans="1:15" ht="45" hidden="1">
      <c r="A93" s="29"/>
      <c r="B93" s="29"/>
      <c r="C93" s="30" t="s">
        <v>303</v>
      </c>
      <c r="D93" s="31" t="s">
        <v>304</v>
      </c>
      <c r="E93" s="86"/>
      <c r="F93" s="86"/>
      <c r="G93" s="86"/>
      <c r="H93" s="202"/>
      <c r="I93" s="86"/>
      <c r="J93" s="86">
        <v>1300</v>
      </c>
      <c r="K93" s="86">
        <f>I93+J93</f>
        <v>1300</v>
      </c>
      <c r="L93" s="202"/>
      <c r="M93" s="86">
        <f>K93+L93</f>
        <v>1300</v>
      </c>
      <c r="N93" s="86"/>
      <c r="O93" s="86">
        <f>M93+N93</f>
        <v>1300</v>
      </c>
    </row>
    <row r="94" spans="1:15" ht="15">
      <c r="A94" s="29"/>
      <c r="B94" s="29"/>
      <c r="C94" s="30" t="s">
        <v>38</v>
      </c>
      <c r="D94" s="31" t="s">
        <v>39</v>
      </c>
      <c r="E94" s="86">
        <v>20000</v>
      </c>
      <c r="F94" s="101"/>
      <c r="G94" s="106">
        <f>E94+F94</f>
        <v>20000</v>
      </c>
      <c r="H94" s="20"/>
      <c r="I94" s="115">
        <f>G94+H94</f>
        <v>20000</v>
      </c>
      <c r="J94" s="115"/>
      <c r="K94" s="86">
        <f>I94+J94</f>
        <v>20000</v>
      </c>
      <c r="L94" s="15"/>
      <c r="M94" s="86">
        <f>K94+L94</f>
        <v>20000</v>
      </c>
      <c r="N94" s="115">
        <v>10000</v>
      </c>
      <c r="O94" s="86">
        <f>M94+N94</f>
        <v>30000</v>
      </c>
    </row>
    <row r="95" spans="1:15" ht="15">
      <c r="A95" s="29"/>
      <c r="B95" s="29"/>
      <c r="C95" s="30" t="s">
        <v>23</v>
      </c>
      <c r="D95" s="31" t="s">
        <v>103</v>
      </c>
      <c r="E95" s="86">
        <v>100</v>
      </c>
      <c r="F95" s="101"/>
      <c r="G95" s="106">
        <f>E95+F95</f>
        <v>100</v>
      </c>
      <c r="H95" s="20"/>
      <c r="I95" s="115">
        <f>G95+H95</f>
        <v>100</v>
      </c>
      <c r="J95" s="115">
        <v>5400</v>
      </c>
      <c r="K95" s="86">
        <f>I95+J95</f>
        <v>5500</v>
      </c>
      <c r="L95" s="15"/>
      <c r="M95" s="86">
        <f>K95+L95</f>
        <v>5500</v>
      </c>
      <c r="N95" s="115">
        <v>152115</v>
      </c>
      <c r="O95" s="86">
        <f>M95+N95</f>
        <v>157615</v>
      </c>
    </row>
    <row r="96" spans="1:15" ht="30" hidden="1">
      <c r="A96" s="29"/>
      <c r="B96" s="34">
        <v>75831</v>
      </c>
      <c r="C96" s="30"/>
      <c r="D96" s="31" t="s">
        <v>104</v>
      </c>
      <c r="E96" s="86">
        <f>E97</f>
        <v>20464</v>
      </c>
      <c r="F96" s="86">
        <f aca="true" t="shared" si="32" ref="F96:O96">F97</f>
        <v>0</v>
      </c>
      <c r="G96" s="86">
        <f t="shared" si="32"/>
        <v>20464</v>
      </c>
      <c r="H96" s="172">
        <f t="shared" si="32"/>
        <v>0</v>
      </c>
      <c r="I96" s="86">
        <f t="shared" si="32"/>
        <v>20464</v>
      </c>
      <c r="J96" s="86">
        <f t="shared" si="32"/>
        <v>0</v>
      </c>
      <c r="K96" s="86">
        <f t="shared" si="32"/>
        <v>20464</v>
      </c>
      <c r="L96" s="252">
        <f t="shared" si="32"/>
        <v>0</v>
      </c>
      <c r="M96" s="86">
        <f t="shared" si="32"/>
        <v>20464</v>
      </c>
      <c r="N96" s="86">
        <f t="shared" si="32"/>
        <v>0</v>
      </c>
      <c r="O96" s="86">
        <f t="shared" si="32"/>
        <v>20464</v>
      </c>
    </row>
    <row r="97" spans="1:15" ht="15" hidden="1">
      <c r="A97" s="29"/>
      <c r="B97" s="29"/>
      <c r="C97" s="30" t="s">
        <v>99</v>
      </c>
      <c r="D97" s="31" t="s">
        <v>100</v>
      </c>
      <c r="E97" s="86">
        <v>20464</v>
      </c>
      <c r="F97" s="101"/>
      <c r="G97" s="106">
        <f>E97+F97</f>
        <v>20464</v>
      </c>
      <c r="H97" s="15"/>
      <c r="I97" s="115">
        <f>G97+H97</f>
        <v>20464</v>
      </c>
      <c r="J97" s="115"/>
      <c r="K97" s="115">
        <f>I97+J97</f>
        <v>20464</v>
      </c>
      <c r="L97" s="15"/>
      <c r="M97" s="115">
        <f>K97+L97</f>
        <v>20464</v>
      </c>
      <c r="N97" s="115"/>
      <c r="O97" s="115">
        <f>M97+N97</f>
        <v>20464</v>
      </c>
    </row>
    <row r="98" spans="1:15" ht="14.25">
      <c r="A98" s="25">
        <v>801</v>
      </c>
      <c r="B98" s="25"/>
      <c r="C98" s="26"/>
      <c r="D98" s="27" t="s">
        <v>105</v>
      </c>
      <c r="E98" s="87">
        <f>E99+E105+E110</f>
        <v>173323</v>
      </c>
      <c r="F98" s="87">
        <f aca="true" t="shared" si="33" ref="F98:N98">F99+F105+F110</f>
        <v>18000</v>
      </c>
      <c r="G98" s="87">
        <f t="shared" si="33"/>
        <v>191323</v>
      </c>
      <c r="H98" s="171">
        <f t="shared" si="33"/>
        <v>0</v>
      </c>
      <c r="I98" s="87">
        <f t="shared" si="33"/>
        <v>191323</v>
      </c>
      <c r="J98" s="87">
        <f t="shared" si="33"/>
        <v>1524</v>
      </c>
      <c r="K98" s="87">
        <f t="shared" si="33"/>
        <v>192847</v>
      </c>
      <c r="L98" s="251">
        <f t="shared" si="33"/>
        <v>0</v>
      </c>
      <c r="M98" s="87">
        <f>M99+M105+M110</f>
        <v>192847</v>
      </c>
      <c r="N98" s="87">
        <f t="shared" si="33"/>
        <v>32350</v>
      </c>
      <c r="O98" s="87">
        <f>O99+O105+O110</f>
        <v>225197</v>
      </c>
    </row>
    <row r="99" spans="1:15" ht="15">
      <c r="A99" s="29"/>
      <c r="B99" s="29">
        <v>80101</v>
      </c>
      <c r="C99" s="30"/>
      <c r="D99" s="31" t="s">
        <v>106</v>
      </c>
      <c r="E99" s="86">
        <f>SUM(E100:E104)</f>
        <v>12173</v>
      </c>
      <c r="F99" s="86">
        <f aca="true" t="shared" si="34" ref="F99:N99">SUM(F100:F104)</f>
        <v>0</v>
      </c>
      <c r="G99" s="86">
        <f t="shared" si="34"/>
        <v>12173</v>
      </c>
      <c r="H99" s="172">
        <f t="shared" si="34"/>
        <v>0</v>
      </c>
      <c r="I99" s="86">
        <f t="shared" si="34"/>
        <v>12173</v>
      </c>
      <c r="J99" s="86">
        <f t="shared" si="34"/>
        <v>1524</v>
      </c>
      <c r="K99" s="86">
        <f t="shared" si="34"/>
        <v>13697</v>
      </c>
      <c r="L99" s="252">
        <f t="shared" si="34"/>
        <v>0</v>
      </c>
      <c r="M99" s="86">
        <f>SUM(M100:M104)</f>
        <v>13697</v>
      </c>
      <c r="N99" s="86">
        <f t="shared" si="34"/>
        <v>3006</v>
      </c>
      <c r="O99" s="86">
        <f>SUM(O100:O104)</f>
        <v>16703</v>
      </c>
    </row>
    <row r="100" spans="1:15" ht="15">
      <c r="A100" s="29"/>
      <c r="B100" s="29"/>
      <c r="C100" s="30" t="s">
        <v>47</v>
      </c>
      <c r="D100" s="31" t="s">
        <v>48</v>
      </c>
      <c r="E100" s="86">
        <v>3553</v>
      </c>
      <c r="F100" s="101"/>
      <c r="G100" s="101">
        <f>E100+F100</f>
        <v>3553</v>
      </c>
      <c r="H100" s="10"/>
      <c r="I100" s="99">
        <f>G100+H100</f>
        <v>3553</v>
      </c>
      <c r="J100" s="99"/>
      <c r="K100" s="115">
        <f>I100+J100</f>
        <v>3553</v>
      </c>
      <c r="L100" s="15"/>
      <c r="M100" s="115">
        <f>K100+L100</f>
        <v>3553</v>
      </c>
      <c r="N100" s="115">
        <v>3500</v>
      </c>
      <c r="O100" s="115">
        <f>M100+N100</f>
        <v>7053</v>
      </c>
    </row>
    <row r="101" spans="1:15" ht="15" hidden="1">
      <c r="A101" s="29"/>
      <c r="B101" s="29"/>
      <c r="C101" s="30" t="s">
        <v>38</v>
      </c>
      <c r="D101" s="31" t="s">
        <v>39</v>
      </c>
      <c r="E101" s="86">
        <v>7045</v>
      </c>
      <c r="F101" s="101"/>
      <c r="G101" s="101">
        <f>E101+F101</f>
        <v>7045</v>
      </c>
      <c r="H101" s="15"/>
      <c r="I101" s="99">
        <f>G101+H101</f>
        <v>7045</v>
      </c>
      <c r="J101" s="115"/>
      <c r="K101" s="115">
        <f>I101+J101</f>
        <v>7045</v>
      </c>
      <c r="L101" s="15"/>
      <c r="M101" s="115">
        <f>K101+L101</f>
        <v>7045</v>
      </c>
      <c r="N101" s="115"/>
      <c r="O101" s="115">
        <f>M101+N101</f>
        <v>7045</v>
      </c>
    </row>
    <row r="102" spans="1:15" ht="15">
      <c r="A102" s="29"/>
      <c r="B102" s="29"/>
      <c r="C102" s="30" t="s">
        <v>23</v>
      </c>
      <c r="D102" s="31" t="s">
        <v>103</v>
      </c>
      <c r="E102" s="86">
        <v>1575</v>
      </c>
      <c r="F102" s="101"/>
      <c r="G102" s="101">
        <f>E102+F102</f>
        <v>1575</v>
      </c>
      <c r="H102" s="15"/>
      <c r="I102" s="99">
        <f>G102+H102</f>
        <v>1575</v>
      </c>
      <c r="J102" s="115"/>
      <c r="K102" s="115">
        <f>I102+J102</f>
        <v>1575</v>
      </c>
      <c r="L102" s="15"/>
      <c r="M102" s="115">
        <f>K102+L102</f>
        <v>1575</v>
      </c>
      <c r="N102" s="115">
        <v>-900</v>
      </c>
      <c r="O102" s="115">
        <f>M102+N102</f>
        <v>675</v>
      </c>
    </row>
    <row r="103" spans="1:15" ht="46.5" customHeight="1">
      <c r="A103" s="29"/>
      <c r="B103" s="29"/>
      <c r="C103" s="30" t="s">
        <v>107</v>
      </c>
      <c r="D103" s="31" t="s">
        <v>108</v>
      </c>
      <c r="E103" s="86">
        <v>0</v>
      </c>
      <c r="F103" s="101"/>
      <c r="G103" s="104"/>
      <c r="H103" s="15"/>
      <c r="I103" s="24"/>
      <c r="J103" s="115">
        <v>1524</v>
      </c>
      <c r="K103" s="115">
        <f>I103+J103</f>
        <v>1524</v>
      </c>
      <c r="L103" s="15"/>
      <c r="M103" s="115">
        <f>K103+L103</f>
        <v>1524</v>
      </c>
      <c r="N103" s="115">
        <v>406</v>
      </c>
      <c r="O103" s="115">
        <f>M103+N103</f>
        <v>1930</v>
      </c>
    </row>
    <row r="104" spans="1:15" ht="75" hidden="1">
      <c r="A104" s="29"/>
      <c r="B104" s="29"/>
      <c r="C104" s="30" t="s">
        <v>109</v>
      </c>
      <c r="D104" s="31" t="s">
        <v>110</v>
      </c>
      <c r="E104" s="86">
        <v>0</v>
      </c>
      <c r="F104" s="101"/>
      <c r="G104" s="105"/>
      <c r="H104" s="20"/>
      <c r="I104" s="24"/>
      <c r="J104" s="115"/>
      <c r="K104" s="24"/>
      <c r="L104" s="15"/>
      <c r="M104" s="24"/>
      <c r="N104" s="115"/>
      <c r="O104" s="24"/>
    </row>
    <row r="105" spans="1:15" ht="15">
      <c r="A105" s="29"/>
      <c r="B105" s="29">
        <v>80104</v>
      </c>
      <c r="C105" s="30"/>
      <c r="D105" s="31" t="s">
        <v>111</v>
      </c>
      <c r="E105" s="86">
        <f>SUM(E106:E108)</f>
        <v>161150</v>
      </c>
      <c r="F105" s="86">
        <f>SUM(F106:F109)</f>
        <v>18000</v>
      </c>
      <c r="G105" s="86">
        <f>SUM(G106:G109)</f>
        <v>179150</v>
      </c>
      <c r="H105" s="172">
        <f aca="true" t="shared" si="35" ref="H105:N105">SUM(H106:H109)</f>
        <v>0</v>
      </c>
      <c r="I105" s="86">
        <f t="shared" si="35"/>
        <v>179150</v>
      </c>
      <c r="J105" s="86">
        <f t="shared" si="35"/>
        <v>0</v>
      </c>
      <c r="K105" s="86">
        <f t="shared" si="35"/>
        <v>179150</v>
      </c>
      <c r="L105" s="252">
        <f t="shared" si="35"/>
        <v>0</v>
      </c>
      <c r="M105" s="86">
        <f>SUM(M106:M109)</f>
        <v>179150</v>
      </c>
      <c r="N105" s="86">
        <f t="shared" si="35"/>
        <v>0</v>
      </c>
      <c r="O105" s="86">
        <f>SUM(O106:O109)</f>
        <v>179150</v>
      </c>
    </row>
    <row r="106" spans="1:15" ht="15" hidden="1">
      <c r="A106" s="29"/>
      <c r="B106" s="29"/>
      <c r="C106" s="30" t="s">
        <v>47</v>
      </c>
      <c r="D106" s="31" t="s">
        <v>48</v>
      </c>
      <c r="E106" s="86">
        <v>158100</v>
      </c>
      <c r="F106" s="101"/>
      <c r="G106" s="106">
        <f>E106+F106</f>
        <v>158100</v>
      </c>
      <c r="H106" s="15"/>
      <c r="I106" s="115">
        <f>G106+H106</f>
        <v>158100</v>
      </c>
      <c r="J106" s="115"/>
      <c r="K106" s="115">
        <f>I106+J106</f>
        <v>158100</v>
      </c>
      <c r="L106" s="15"/>
      <c r="M106" s="115">
        <f>K106+L106</f>
        <v>158100</v>
      </c>
      <c r="N106" s="115">
        <v>0</v>
      </c>
      <c r="O106" s="115">
        <f>M106+N106</f>
        <v>158100</v>
      </c>
    </row>
    <row r="107" spans="1:15" ht="15">
      <c r="A107" s="29"/>
      <c r="B107" s="29"/>
      <c r="C107" s="30" t="s">
        <v>38</v>
      </c>
      <c r="D107" s="31" t="s">
        <v>39</v>
      </c>
      <c r="E107" s="86">
        <v>2900</v>
      </c>
      <c r="F107" s="101"/>
      <c r="G107" s="106">
        <f>E107+F107</f>
        <v>2900</v>
      </c>
      <c r="H107" s="15"/>
      <c r="I107" s="115">
        <f>G107+H107</f>
        <v>2900</v>
      </c>
      <c r="J107" s="115"/>
      <c r="K107" s="115">
        <f>I107+J107</f>
        <v>2900</v>
      </c>
      <c r="L107" s="15"/>
      <c r="M107" s="115">
        <f>K107+L107</f>
        <v>2900</v>
      </c>
      <c r="N107" s="115">
        <v>-200</v>
      </c>
      <c r="O107" s="115">
        <f>M107+N107</f>
        <v>2700</v>
      </c>
    </row>
    <row r="108" spans="1:15" ht="15">
      <c r="A108" s="29"/>
      <c r="B108" s="29"/>
      <c r="C108" s="30" t="s">
        <v>23</v>
      </c>
      <c r="D108" s="31" t="s">
        <v>103</v>
      </c>
      <c r="E108" s="86">
        <v>150</v>
      </c>
      <c r="F108" s="101"/>
      <c r="G108" s="106">
        <f>E108+F108</f>
        <v>150</v>
      </c>
      <c r="H108" s="15"/>
      <c r="I108" s="115">
        <f>G108+H108</f>
        <v>150</v>
      </c>
      <c r="J108" s="115"/>
      <c r="K108" s="115">
        <f>I108+J108</f>
        <v>150</v>
      </c>
      <c r="L108" s="15"/>
      <c r="M108" s="115">
        <f>K108+L108</f>
        <v>150</v>
      </c>
      <c r="N108" s="115">
        <v>200</v>
      </c>
      <c r="O108" s="115">
        <f>M108+N108</f>
        <v>350</v>
      </c>
    </row>
    <row r="109" spans="1:15" ht="75" hidden="1">
      <c r="A109" s="29"/>
      <c r="B109" s="29"/>
      <c r="C109" s="30" t="s">
        <v>264</v>
      </c>
      <c r="D109" s="31" t="s">
        <v>265</v>
      </c>
      <c r="E109" s="86"/>
      <c r="F109" s="86">
        <v>18000</v>
      </c>
      <c r="G109" s="128">
        <f>E109+F109</f>
        <v>18000</v>
      </c>
      <c r="H109" s="15"/>
      <c r="I109" s="115">
        <f>G109+H109</f>
        <v>18000</v>
      </c>
      <c r="J109" s="115"/>
      <c r="K109" s="115">
        <f>I109+J109</f>
        <v>18000</v>
      </c>
      <c r="L109" s="15"/>
      <c r="M109" s="115">
        <f>K109+L109</f>
        <v>18000</v>
      </c>
      <c r="N109" s="115"/>
      <c r="O109" s="115">
        <f>M109+N109</f>
        <v>18000</v>
      </c>
    </row>
    <row r="110" spans="1:15" ht="15">
      <c r="A110" s="29"/>
      <c r="B110" s="29">
        <v>80195</v>
      </c>
      <c r="C110" s="30"/>
      <c r="D110" s="31" t="s">
        <v>328</v>
      </c>
      <c r="E110" s="86">
        <f>E111</f>
        <v>0</v>
      </c>
      <c r="F110" s="101"/>
      <c r="G110" s="104"/>
      <c r="H110" s="15"/>
      <c r="I110" s="24"/>
      <c r="J110" s="115"/>
      <c r="K110" s="24"/>
      <c r="L110" s="15"/>
      <c r="M110" s="24"/>
      <c r="N110" s="115">
        <f>N111</f>
        <v>29344</v>
      </c>
      <c r="O110" s="115">
        <f>O111</f>
        <v>29344</v>
      </c>
    </row>
    <row r="111" spans="1:15" ht="45" customHeight="1">
      <c r="A111" s="29"/>
      <c r="B111" s="29"/>
      <c r="C111" s="30" t="s">
        <v>107</v>
      </c>
      <c r="D111" s="31" t="s">
        <v>108</v>
      </c>
      <c r="E111" s="86">
        <v>0</v>
      </c>
      <c r="F111" s="101"/>
      <c r="G111" s="104"/>
      <c r="H111" s="15"/>
      <c r="I111" s="24"/>
      <c r="J111" s="115"/>
      <c r="K111" s="24"/>
      <c r="L111" s="15"/>
      <c r="M111" s="24"/>
      <c r="N111" s="115">
        <v>29344</v>
      </c>
      <c r="O111" s="115">
        <f>N111+M111</f>
        <v>29344</v>
      </c>
    </row>
    <row r="112" spans="1:15" ht="14.25">
      <c r="A112" s="25">
        <v>852</v>
      </c>
      <c r="B112" s="25"/>
      <c r="C112" s="26"/>
      <c r="D112" s="27" t="s">
        <v>112</v>
      </c>
      <c r="E112" s="87">
        <f aca="true" t="shared" si="36" ref="E112:N112">E113+E115+E117+E120+E124</f>
        <v>1349643</v>
      </c>
      <c r="F112" s="87">
        <f t="shared" si="36"/>
        <v>-223500</v>
      </c>
      <c r="G112" s="87">
        <f t="shared" si="36"/>
        <v>1126143</v>
      </c>
      <c r="H112" s="171">
        <f t="shared" si="36"/>
        <v>10888</v>
      </c>
      <c r="I112" s="87">
        <f t="shared" si="36"/>
        <v>1137031</v>
      </c>
      <c r="J112" s="87">
        <f t="shared" si="36"/>
        <v>5849</v>
      </c>
      <c r="K112" s="87">
        <f t="shared" si="36"/>
        <v>1142880</v>
      </c>
      <c r="L112" s="251">
        <f t="shared" si="36"/>
        <v>0</v>
      </c>
      <c r="M112" s="87">
        <f>M113+M115+M117+M120+M124</f>
        <v>1142880</v>
      </c>
      <c r="N112" s="87">
        <f t="shared" si="36"/>
        <v>141362</v>
      </c>
      <c r="O112" s="87">
        <f>O113+O115+O117+O120+O124</f>
        <v>1284242</v>
      </c>
    </row>
    <row r="113" spans="1:15" ht="44.25" customHeight="1">
      <c r="A113" s="25"/>
      <c r="B113" s="34">
        <v>85212</v>
      </c>
      <c r="C113" s="30"/>
      <c r="D113" s="31" t="s">
        <v>113</v>
      </c>
      <c r="E113" s="88">
        <f>E114</f>
        <v>1177000</v>
      </c>
      <c r="F113" s="88">
        <f aca="true" t="shared" si="37" ref="F113:O113">F114</f>
        <v>-223500</v>
      </c>
      <c r="G113" s="88">
        <f t="shared" si="37"/>
        <v>953500</v>
      </c>
      <c r="H113" s="203">
        <f t="shared" si="37"/>
        <v>0</v>
      </c>
      <c r="I113" s="88">
        <f t="shared" si="37"/>
        <v>953500</v>
      </c>
      <c r="J113" s="88">
        <f t="shared" si="37"/>
        <v>0</v>
      </c>
      <c r="K113" s="88">
        <f t="shared" si="37"/>
        <v>953500</v>
      </c>
      <c r="L113" s="253">
        <f t="shared" si="37"/>
        <v>0</v>
      </c>
      <c r="M113" s="88">
        <f t="shared" si="37"/>
        <v>953500</v>
      </c>
      <c r="N113" s="88">
        <f t="shared" si="37"/>
        <v>133200</v>
      </c>
      <c r="O113" s="88">
        <f t="shared" si="37"/>
        <v>1086700</v>
      </c>
    </row>
    <row r="114" spans="1:15" ht="75" customHeight="1">
      <c r="A114" s="29"/>
      <c r="B114" s="48"/>
      <c r="C114" s="30" t="s">
        <v>42</v>
      </c>
      <c r="D114" s="31" t="s">
        <v>43</v>
      </c>
      <c r="E114" s="86">
        <v>1177000</v>
      </c>
      <c r="F114" s="101">
        <v>-223500</v>
      </c>
      <c r="G114" s="101">
        <f>E114+F114</f>
        <v>953500</v>
      </c>
      <c r="H114" s="10"/>
      <c r="I114" s="99">
        <f>G114+H114</f>
        <v>953500</v>
      </c>
      <c r="J114" s="99"/>
      <c r="K114" s="99">
        <f>I114+J114</f>
        <v>953500</v>
      </c>
      <c r="L114" s="10"/>
      <c r="M114" s="99">
        <f>K114+L114</f>
        <v>953500</v>
      </c>
      <c r="N114" s="120">
        <v>133200</v>
      </c>
      <c r="O114" s="99">
        <f>M114+N114</f>
        <v>1086700</v>
      </c>
    </row>
    <row r="115" spans="1:15" ht="60" customHeight="1">
      <c r="A115" s="29"/>
      <c r="B115" s="34">
        <v>85213</v>
      </c>
      <c r="C115" s="30"/>
      <c r="D115" s="31" t="s">
        <v>114</v>
      </c>
      <c r="E115" s="86">
        <f>E116</f>
        <v>7400</v>
      </c>
      <c r="F115" s="86">
        <f aca="true" t="shared" si="38" ref="F115:O115">F116</f>
        <v>0</v>
      </c>
      <c r="G115" s="86">
        <f t="shared" si="38"/>
        <v>7400</v>
      </c>
      <c r="H115" s="172">
        <f t="shared" si="38"/>
        <v>0</v>
      </c>
      <c r="I115" s="86">
        <f t="shared" si="38"/>
        <v>7400</v>
      </c>
      <c r="J115" s="86">
        <f t="shared" si="38"/>
        <v>0</v>
      </c>
      <c r="K115" s="86">
        <f t="shared" si="38"/>
        <v>7400</v>
      </c>
      <c r="L115" s="252">
        <f t="shared" si="38"/>
        <v>0</v>
      </c>
      <c r="M115" s="86">
        <f t="shared" si="38"/>
        <v>7400</v>
      </c>
      <c r="N115" s="86">
        <f t="shared" si="38"/>
        <v>895</v>
      </c>
      <c r="O115" s="86">
        <f t="shared" si="38"/>
        <v>8295</v>
      </c>
    </row>
    <row r="116" spans="1:15" ht="77.25" customHeight="1">
      <c r="A116" s="29"/>
      <c r="B116" s="41"/>
      <c r="C116" s="30" t="s">
        <v>42</v>
      </c>
      <c r="D116" s="31" t="s">
        <v>43</v>
      </c>
      <c r="E116" s="86">
        <v>7400</v>
      </c>
      <c r="F116" s="101"/>
      <c r="G116" s="101">
        <f>E116+F116</f>
        <v>7400</v>
      </c>
      <c r="H116" s="19"/>
      <c r="I116" s="101">
        <f>G116+H116</f>
        <v>7400</v>
      </c>
      <c r="J116" s="101"/>
      <c r="K116" s="101">
        <f>I116+J116</f>
        <v>7400</v>
      </c>
      <c r="L116" s="19"/>
      <c r="M116" s="101">
        <f>K116+L116</f>
        <v>7400</v>
      </c>
      <c r="N116" s="106">
        <v>895</v>
      </c>
      <c r="O116" s="101">
        <f>M116+N116</f>
        <v>8295</v>
      </c>
    </row>
    <row r="117" spans="1:15" ht="30" customHeight="1">
      <c r="A117" s="29"/>
      <c r="B117" s="34">
        <v>85214</v>
      </c>
      <c r="C117" s="30"/>
      <c r="D117" s="31" t="s">
        <v>237</v>
      </c>
      <c r="E117" s="86">
        <f>E118+E119</f>
        <v>109400</v>
      </c>
      <c r="F117" s="86">
        <f aca="true" t="shared" si="39" ref="F117:N117">F118+F119</f>
        <v>0</v>
      </c>
      <c r="G117" s="86">
        <f t="shared" si="39"/>
        <v>109400</v>
      </c>
      <c r="H117" s="172">
        <f t="shared" si="39"/>
        <v>0</v>
      </c>
      <c r="I117" s="86">
        <f t="shared" si="39"/>
        <v>109400</v>
      </c>
      <c r="J117" s="86">
        <f t="shared" si="39"/>
        <v>3599</v>
      </c>
      <c r="K117" s="86">
        <f t="shared" si="39"/>
        <v>112999</v>
      </c>
      <c r="L117" s="252">
        <f t="shared" si="39"/>
        <v>0</v>
      </c>
      <c r="M117" s="86">
        <f>M118+M119</f>
        <v>112999</v>
      </c>
      <c r="N117" s="86">
        <f t="shared" si="39"/>
        <v>-5530</v>
      </c>
      <c r="O117" s="86">
        <f>O118+O119</f>
        <v>107469</v>
      </c>
    </row>
    <row r="118" spans="1:15" ht="77.25" customHeight="1">
      <c r="A118" s="29"/>
      <c r="B118" s="48"/>
      <c r="C118" s="30" t="s">
        <v>42</v>
      </c>
      <c r="D118" s="31" t="s">
        <v>43</v>
      </c>
      <c r="E118" s="86">
        <v>29800</v>
      </c>
      <c r="F118" s="101"/>
      <c r="G118" s="101">
        <f>E118+F118</f>
        <v>29800</v>
      </c>
      <c r="H118" s="19"/>
      <c r="I118" s="101">
        <f>G118+H118</f>
        <v>29800</v>
      </c>
      <c r="J118" s="101"/>
      <c r="K118" s="115">
        <f>I118+J118</f>
        <v>29800</v>
      </c>
      <c r="L118" s="12"/>
      <c r="M118" s="115">
        <f>K118+L118</f>
        <v>29800</v>
      </c>
      <c r="N118" s="115">
        <v>-5530</v>
      </c>
      <c r="O118" s="115">
        <f>M118+N118</f>
        <v>24270</v>
      </c>
    </row>
    <row r="119" spans="1:15" ht="45" hidden="1">
      <c r="A119" s="29"/>
      <c r="B119" s="34"/>
      <c r="C119" s="30" t="s">
        <v>107</v>
      </c>
      <c r="D119" s="31" t="s">
        <v>108</v>
      </c>
      <c r="E119" s="86">
        <v>79600</v>
      </c>
      <c r="F119" s="101"/>
      <c r="G119" s="101">
        <f>E119+F119</f>
        <v>79600</v>
      </c>
      <c r="H119" s="19"/>
      <c r="I119" s="101">
        <f>G119+H119</f>
        <v>79600</v>
      </c>
      <c r="J119" s="115">
        <v>3599</v>
      </c>
      <c r="K119" s="115">
        <f>I119+J119</f>
        <v>83199</v>
      </c>
      <c r="L119" s="15"/>
      <c r="M119" s="115">
        <f>K119+L119</f>
        <v>83199</v>
      </c>
      <c r="N119" s="115"/>
      <c r="O119" s="115">
        <f>M119+N119</f>
        <v>83199</v>
      </c>
    </row>
    <row r="120" spans="1:15" ht="15">
      <c r="A120" s="29"/>
      <c r="B120" s="29">
        <v>85219</v>
      </c>
      <c r="C120" s="30"/>
      <c r="D120" s="31" t="s">
        <v>115</v>
      </c>
      <c r="E120" s="86">
        <f>SUM(E121:E123)</f>
        <v>47479</v>
      </c>
      <c r="F120" s="86">
        <f aca="true" t="shared" si="40" ref="F120:N120">SUM(F121:F123)</f>
        <v>0</v>
      </c>
      <c r="G120" s="86">
        <f t="shared" si="40"/>
        <v>47479</v>
      </c>
      <c r="H120" s="172">
        <f t="shared" si="40"/>
        <v>6000</v>
      </c>
      <c r="I120" s="86">
        <f t="shared" si="40"/>
        <v>53479</v>
      </c>
      <c r="J120" s="86">
        <f t="shared" si="40"/>
        <v>2250</v>
      </c>
      <c r="K120" s="86">
        <f t="shared" si="40"/>
        <v>55729</v>
      </c>
      <c r="L120" s="252">
        <f t="shared" si="40"/>
        <v>0</v>
      </c>
      <c r="M120" s="86">
        <f>SUM(M121:M123)</f>
        <v>55729</v>
      </c>
      <c r="N120" s="86">
        <f t="shared" si="40"/>
        <v>3112</v>
      </c>
      <c r="O120" s="86">
        <f>SUM(O121:O123)</f>
        <v>58841</v>
      </c>
    </row>
    <row r="121" spans="1:15" ht="15">
      <c r="A121" s="29"/>
      <c r="B121" s="29"/>
      <c r="C121" s="30" t="s">
        <v>38</v>
      </c>
      <c r="D121" s="31" t="s">
        <v>39</v>
      </c>
      <c r="E121" s="86">
        <v>951</v>
      </c>
      <c r="F121" s="101"/>
      <c r="G121" s="106">
        <f>E121+F121</f>
        <v>951</v>
      </c>
      <c r="H121" s="15"/>
      <c r="I121" s="115">
        <f>G121+H121</f>
        <v>951</v>
      </c>
      <c r="J121" s="115"/>
      <c r="K121" s="115">
        <f>I121+J121</f>
        <v>951</v>
      </c>
      <c r="L121" s="15"/>
      <c r="M121" s="115">
        <f>K121+L121</f>
        <v>951</v>
      </c>
      <c r="N121" s="115">
        <v>3100</v>
      </c>
      <c r="O121" s="115">
        <f>M121+N121</f>
        <v>4051</v>
      </c>
    </row>
    <row r="122" spans="1:15" ht="15">
      <c r="A122" s="29"/>
      <c r="B122" s="29"/>
      <c r="C122" s="30" t="s">
        <v>23</v>
      </c>
      <c r="D122" s="31" t="s">
        <v>103</v>
      </c>
      <c r="E122" s="86">
        <v>28</v>
      </c>
      <c r="F122" s="101"/>
      <c r="G122" s="106">
        <f>E122+F122</f>
        <v>28</v>
      </c>
      <c r="H122" s="15"/>
      <c r="I122" s="115">
        <f>G122+H122</f>
        <v>28</v>
      </c>
      <c r="J122" s="115"/>
      <c r="K122" s="115">
        <f>I122+J122</f>
        <v>28</v>
      </c>
      <c r="L122" s="15"/>
      <c r="M122" s="115">
        <f>K122+L122</f>
        <v>28</v>
      </c>
      <c r="N122" s="115">
        <v>12</v>
      </c>
      <c r="O122" s="115">
        <f>M122+N122</f>
        <v>40</v>
      </c>
    </row>
    <row r="123" spans="1:15" ht="45" hidden="1">
      <c r="A123" s="29"/>
      <c r="B123" s="29"/>
      <c r="C123" s="30" t="s">
        <v>107</v>
      </c>
      <c r="D123" s="31" t="s">
        <v>116</v>
      </c>
      <c r="E123" s="86">
        <v>46500</v>
      </c>
      <c r="F123" s="101"/>
      <c r="G123" s="106">
        <f>E123+F123</f>
        <v>46500</v>
      </c>
      <c r="H123" s="141">
        <v>6000</v>
      </c>
      <c r="I123" s="106">
        <f>G123+H123</f>
        <v>52500</v>
      </c>
      <c r="J123" s="106">
        <v>2250</v>
      </c>
      <c r="K123" s="115">
        <f>I123+J123</f>
        <v>54750</v>
      </c>
      <c r="L123" s="141"/>
      <c r="M123" s="115">
        <f>K123+L123</f>
        <v>54750</v>
      </c>
      <c r="N123" s="115"/>
      <c r="O123" s="115">
        <f>M123+N123</f>
        <v>54750</v>
      </c>
    </row>
    <row r="124" spans="1:15" ht="15">
      <c r="A124" s="29"/>
      <c r="B124" s="29">
        <v>85295</v>
      </c>
      <c r="C124" s="30"/>
      <c r="D124" s="31" t="s">
        <v>16</v>
      </c>
      <c r="E124" s="86">
        <f>E125</f>
        <v>8364</v>
      </c>
      <c r="F124" s="86">
        <f aca="true" t="shared" si="41" ref="F124:O124">F125</f>
        <v>0</v>
      </c>
      <c r="G124" s="86">
        <f t="shared" si="41"/>
        <v>8364</v>
      </c>
      <c r="H124" s="172">
        <f t="shared" si="41"/>
        <v>4888</v>
      </c>
      <c r="I124" s="86">
        <f t="shared" si="41"/>
        <v>13252</v>
      </c>
      <c r="J124" s="86">
        <f t="shared" si="41"/>
        <v>0</v>
      </c>
      <c r="K124" s="86">
        <f t="shared" si="41"/>
        <v>13252</v>
      </c>
      <c r="L124" s="252">
        <f t="shared" si="41"/>
        <v>0</v>
      </c>
      <c r="M124" s="86">
        <f t="shared" si="41"/>
        <v>13252</v>
      </c>
      <c r="N124" s="86">
        <f t="shared" si="41"/>
        <v>9685</v>
      </c>
      <c r="O124" s="86">
        <f t="shared" si="41"/>
        <v>22937</v>
      </c>
    </row>
    <row r="125" spans="1:15" ht="45.75" customHeight="1">
      <c r="A125" s="29"/>
      <c r="B125" s="41"/>
      <c r="C125" s="30" t="s">
        <v>107</v>
      </c>
      <c r="D125" s="31" t="s">
        <v>116</v>
      </c>
      <c r="E125" s="86">
        <v>8364</v>
      </c>
      <c r="F125" s="101"/>
      <c r="G125" s="107">
        <f>E125+F125</f>
        <v>8364</v>
      </c>
      <c r="H125" s="141">
        <v>4888</v>
      </c>
      <c r="I125" s="106">
        <f>G125+H125</f>
        <v>13252</v>
      </c>
      <c r="J125" s="115"/>
      <c r="K125" s="115">
        <f>I125+J125</f>
        <v>13252</v>
      </c>
      <c r="L125" s="15"/>
      <c r="M125" s="115">
        <f>K125+L125</f>
        <v>13252</v>
      </c>
      <c r="N125" s="115">
        <v>9685</v>
      </c>
      <c r="O125" s="115">
        <f>M125+N125</f>
        <v>22937</v>
      </c>
    </row>
    <row r="126" spans="1:15" ht="17.25" customHeight="1">
      <c r="A126" s="25">
        <v>854</v>
      </c>
      <c r="B126" s="25"/>
      <c r="C126" s="26"/>
      <c r="D126" s="27" t="s">
        <v>117</v>
      </c>
      <c r="E126" s="87">
        <f>E127+E129</f>
        <v>160000</v>
      </c>
      <c r="F126" s="87">
        <f aca="true" t="shared" si="42" ref="F126:N126">F127+F129</f>
        <v>5005</v>
      </c>
      <c r="G126" s="87">
        <f t="shared" si="42"/>
        <v>165005</v>
      </c>
      <c r="H126" s="171">
        <f t="shared" si="42"/>
        <v>13074</v>
      </c>
      <c r="I126" s="87">
        <f t="shared" si="42"/>
        <v>178079</v>
      </c>
      <c r="J126" s="87">
        <f t="shared" si="42"/>
        <v>0</v>
      </c>
      <c r="K126" s="87">
        <f t="shared" si="42"/>
        <v>178079</v>
      </c>
      <c r="L126" s="251">
        <f t="shared" si="42"/>
        <v>0</v>
      </c>
      <c r="M126" s="87">
        <f>M127+M129</f>
        <v>178079</v>
      </c>
      <c r="N126" s="87">
        <f t="shared" si="42"/>
        <v>-2000</v>
      </c>
      <c r="O126" s="87">
        <f>O127+O129</f>
        <v>176079</v>
      </c>
    </row>
    <row r="127" spans="1:15" ht="15" hidden="1">
      <c r="A127" s="25"/>
      <c r="B127" s="68">
        <v>85415</v>
      </c>
      <c r="C127" s="69"/>
      <c r="D127" s="70" t="s">
        <v>118</v>
      </c>
      <c r="E127" s="88">
        <f>E128</f>
        <v>0</v>
      </c>
      <c r="F127" s="88">
        <f>F128</f>
        <v>5005</v>
      </c>
      <c r="G127" s="88">
        <f aca="true" t="shared" si="43" ref="G127:O127">G128</f>
        <v>5005</v>
      </c>
      <c r="H127" s="203">
        <f t="shared" si="43"/>
        <v>13074</v>
      </c>
      <c r="I127" s="88">
        <f t="shared" si="43"/>
        <v>18079</v>
      </c>
      <c r="J127" s="88">
        <f t="shared" si="43"/>
        <v>0</v>
      </c>
      <c r="K127" s="88">
        <f t="shared" si="43"/>
        <v>18079</v>
      </c>
      <c r="L127" s="253">
        <f t="shared" si="43"/>
        <v>0</v>
      </c>
      <c r="M127" s="88">
        <f t="shared" si="43"/>
        <v>18079</v>
      </c>
      <c r="N127" s="88">
        <f t="shared" si="43"/>
        <v>0</v>
      </c>
      <c r="O127" s="88">
        <f t="shared" si="43"/>
        <v>18079</v>
      </c>
    </row>
    <row r="128" spans="1:15" ht="45" hidden="1">
      <c r="A128" s="25"/>
      <c r="B128" s="68"/>
      <c r="C128" s="69" t="s">
        <v>107</v>
      </c>
      <c r="D128" s="31" t="s">
        <v>116</v>
      </c>
      <c r="E128" s="88">
        <v>0</v>
      </c>
      <c r="F128" s="88">
        <v>5005</v>
      </c>
      <c r="G128" s="88">
        <f>E128+F128</f>
        <v>5005</v>
      </c>
      <c r="H128" s="142">
        <v>13074</v>
      </c>
      <c r="I128" s="212">
        <f>G128+H128</f>
        <v>18079</v>
      </c>
      <c r="J128" s="212"/>
      <c r="K128" s="115">
        <f>I128+J128</f>
        <v>18079</v>
      </c>
      <c r="L128" s="15"/>
      <c r="M128" s="115">
        <f>K128+L128</f>
        <v>18079</v>
      </c>
      <c r="N128" s="115"/>
      <c r="O128" s="115">
        <f>M128+N128</f>
        <v>18079</v>
      </c>
    </row>
    <row r="129" spans="1:15" ht="15">
      <c r="A129" s="29"/>
      <c r="B129" s="29">
        <v>85495</v>
      </c>
      <c r="C129" s="30"/>
      <c r="D129" s="31" t="s">
        <v>16</v>
      </c>
      <c r="E129" s="88">
        <f>SUM(E130:E131)</f>
        <v>160000</v>
      </c>
      <c r="F129" s="88">
        <f aca="true" t="shared" si="44" ref="F129:N129">SUM(F130:F131)</f>
        <v>0</v>
      </c>
      <c r="G129" s="88">
        <f t="shared" si="44"/>
        <v>160000</v>
      </c>
      <c r="H129" s="203">
        <f t="shared" si="44"/>
        <v>0</v>
      </c>
      <c r="I129" s="88">
        <f t="shared" si="44"/>
        <v>160000</v>
      </c>
      <c r="J129" s="88">
        <f t="shared" si="44"/>
        <v>0</v>
      </c>
      <c r="K129" s="88">
        <f t="shared" si="44"/>
        <v>160000</v>
      </c>
      <c r="L129" s="253">
        <f t="shared" si="44"/>
        <v>0</v>
      </c>
      <c r="M129" s="88">
        <f>SUM(M130:M131)</f>
        <v>160000</v>
      </c>
      <c r="N129" s="88">
        <f t="shared" si="44"/>
        <v>-2000</v>
      </c>
      <c r="O129" s="88">
        <f>SUM(O130:O131)</f>
        <v>158000</v>
      </c>
    </row>
    <row r="130" spans="1:15" ht="15" hidden="1">
      <c r="A130" s="29"/>
      <c r="B130" s="29"/>
      <c r="C130" s="30" t="s">
        <v>47</v>
      </c>
      <c r="D130" s="31" t="s">
        <v>48</v>
      </c>
      <c r="E130" s="86">
        <v>158000</v>
      </c>
      <c r="F130" s="103"/>
      <c r="G130" s="103">
        <f>E130+F130</f>
        <v>158000</v>
      </c>
      <c r="H130" s="18"/>
      <c r="I130" s="213">
        <f>G130+H130</f>
        <v>158000</v>
      </c>
      <c r="J130" s="213"/>
      <c r="K130" s="115">
        <f>I130+J130</f>
        <v>158000</v>
      </c>
      <c r="L130" s="15"/>
      <c r="M130" s="115">
        <f>K130+L130</f>
        <v>158000</v>
      </c>
      <c r="N130" s="115"/>
      <c r="O130" s="115">
        <f>M130+N130</f>
        <v>158000</v>
      </c>
    </row>
    <row r="131" spans="1:15" ht="15">
      <c r="A131" s="29"/>
      <c r="B131" s="29"/>
      <c r="C131" s="30" t="s">
        <v>23</v>
      </c>
      <c r="D131" s="31" t="s">
        <v>22</v>
      </c>
      <c r="E131" s="86">
        <v>2000</v>
      </c>
      <c r="F131" s="103"/>
      <c r="G131" s="103">
        <f>E131+F131</f>
        <v>2000</v>
      </c>
      <c r="H131" s="15"/>
      <c r="I131" s="115">
        <f>G131+H131</f>
        <v>2000</v>
      </c>
      <c r="J131" s="115"/>
      <c r="K131" s="115">
        <f>I131+J131</f>
        <v>2000</v>
      </c>
      <c r="L131" s="15"/>
      <c r="M131" s="115">
        <f>K131+L131</f>
        <v>2000</v>
      </c>
      <c r="N131" s="115">
        <v>-2000</v>
      </c>
      <c r="O131" s="115">
        <f>M131+N131</f>
        <v>0</v>
      </c>
    </row>
    <row r="132" spans="1:15" ht="28.5" hidden="1">
      <c r="A132" s="33">
        <v>900</v>
      </c>
      <c r="B132" s="25"/>
      <c r="C132" s="26"/>
      <c r="D132" s="27" t="s">
        <v>119</v>
      </c>
      <c r="E132" s="89">
        <f>E135+E137</f>
        <v>18150</v>
      </c>
      <c r="F132" s="89">
        <f>F135+F137+F133</f>
        <v>50565</v>
      </c>
      <c r="G132" s="89">
        <f aca="true" t="shared" si="45" ref="G132:N132">G135+G137+G133</f>
        <v>68715</v>
      </c>
      <c r="H132" s="204">
        <f t="shared" si="45"/>
        <v>0</v>
      </c>
      <c r="I132" s="89">
        <f t="shared" si="45"/>
        <v>68715</v>
      </c>
      <c r="J132" s="89">
        <f t="shared" si="45"/>
        <v>15000</v>
      </c>
      <c r="K132" s="89">
        <f t="shared" si="45"/>
        <v>83715</v>
      </c>
      <c r="L132" s="254">
        <f t="shared" si="45"/>
        <v>0</v>
      </c>
      <c r="M132" s="89">
        <f>M135+M137+M133</f>
        <v>83715</v>
      </c>
      <c r="N132" s="89">
        <f t="shared" si="45"/>
        <v>0</v>
      </c>
      <c r="O132" s="89">
        <f>O135+O137+O133</f>
        <v>83715</v>
      </c>
    </row>
    <row r="133" spans="1:15" ht="15" hidden="1">
      <c r="A133" s="33"/>
      <c r="B133" s="82">
        <v>90017</v>
      </c>
      <c r="C133" s="82"/>
      <c r="D133" s="75" t="s">
        <v>206</v>
      </c>
      <c r="E133" s="89"/>
      <c r="F133" s="85">
        <f>F134</f>
        <v>50565</v>
      </c>
      <c r="G133" s="85">
        <f>G134</f>
        <v>50565</v>
      </c>
      <c r="H133" s="205">
        <f aca="true" t="shared" si="46" ref="H133:O133">H134</f>
        <v>0</v>
      </c>
      <c r="I133" s="85">
        <f t="shared" si="46"/>
        <v>50565</v>
      </c>
      <c r="J133" s="85">
        <f t="shared" si="46"/>
        <v>0</v>
      </c>
      <c r="K133" s="85">
        <f t="shared" si="46"/>
        <v>50565</v>
      </c>
      <c r="L133" s="255">
        <f t="shared" si="46"/>
        <v>0</v>
      </c>
      <c r="M133" s="85">
        <f t="shared" si="46"/>
        <v>50565</v>
      </c>
      <c r="N133" s="85">
        <f t="shared" si="46"/>
        <v>0</v>
      </c>
      <c r="O133" s="85">
        <f t="shared" si="46"/>
        <v>50565</v>
      </c>
    </row>
    <row r="134" spans="1:15" ht="45" hidden="1">
      <c r="A134" s="33"/>
      <c r="B134" s="25"/>
      <c r="C134" s="69" t="s">
        <v>262</v>
      </c>
      <c r="D134" s="70" t="s">
        <v>263</v>
      </c>
      <c r="E134" s="89"/>
      <c r="F134" s="126">
        <v>50565</v>
      </c>
      <c r="G134" s="85">
        <f>E134+F134</f>
        <v>50565</v>
      </c>
      <c r="H134" s="204"/>
      <c r="I134" s="85">
        <f>G134+H134</f>
        <v>50565</v>
      </c>
      <c r="J134" s="89"/>
      <c r="K134" s="89">
        <f>I134+J134</f>
        <v>50565</v>
      </c>
      <c r="L134" s="254"/>
      <c r="M134" s="85">
        <f>K134+L134</f>
        <v>50565</v>
      </c>
      <c r="N134" s="85"/>
      <c r="O134" s="85">
        <f>M134+N134</f>
        <v>50565</v>
      </c>
    </row>
    <row r="135" spans="1:15" ht="45" hidden="1">
      <c r="A135" s="29"/>
      <c r="B135" s="34">
        <v>90020</v>
      </c>
      <c r="C135" s="30"/>
      <c r="D135" s="31" t="s">
        <v>120</v>
      </c>
      <c r="E135" s="88">
        <f>E136</f>
        <v>2000</v>
      </c>
      <c r="F135" s="88">
        <f aca="true" t="shared" si="47" ref="F135:O135">F136</f>
        <v>0</v>
      </c>
      <c r="G135" s="88">
        <f t="shared" si="47"/>
        <v>2000</v>
      </c>
      <c r="H135" s="203">
        <f t="shared" si="47"/>
        <v>0</v>
      </c>
      <c r="I135" s="88">
        <f t="shared" si="47"/>
        <v>2000</v>
      </c>
      <c r="J135" s="88">
        <f t="shared" si="47"/>
        <v>0</v>
      </c>
      <c r="K135" s="88">
        <f t="shared" si="47"/>
        <v>2000</v>
      </c>
      <c r="L135" s="253">
        <f t="shared" si="47"/>
        <v>0</v>
      </c>
      <c r="M135" s="88">
        <f t="shared" si="47"/>
        <v>2000</v>
      </c>
      <c r="N135" s="88">
        <f t="shared" si="47"/>
        <v>0</v>
      </c>
      <c r="O135" s="88">
        <f t="shared" si="47"/>
        <v>2000</v>
      </c>
    </row>
    <row r="136" spans="1:15" ht="15" hidden="1">
      <c r="A136" s="29"/>
      <c r="B136" s="29"/>
      <c r="C136" s="30" t="s">
        <v>121</v>
      </c>
      <c r="D136" s="31" t="s">
        <v>122</v>
      </c>
      <c r="E136" s="86">
        <v>2000</v>
      </c>
      <c r="F136" s="101"/>
      <c r="G136" s="101">
        <f>E136+F136</f>
        <v>2000</v>
      </c>
      <c r="H136" s="10"/>
      <c r="I136" s="99">
        <f>G136+H136</f>
        <v>2000</v>
      </c>
      <c r="J136" s="99"/>
      <c r="K136" s="115">
        <f>I136+J136</f>
        <v>2000</v>
      </c>
      <c r="L136" s="15"/>
      <c r="M136" s="115">
        <f>K136+L136</f>
        <v>2000</v>
      </c>
      <c r="N136" s="115"/>
      <c r="O136" s="115">
        <f>M136+N136</f>
        <v>2000</v>
      </c>
    </row>
    <row r="137" spans="1:15" ht="15" hidden="1">
      <c r="A137" s="29"/>
      <c r="B137" s="29">
        <v>90095</v>
      </c>
      <c r="C137" s="30"/>
      <c r="D137" s="31" t="s">
        <v>16</v>
      </c>
      <c r="E137" s="86">
        <f>SUM(E138:E140)</f>
        <v>16150</v>
      </c>
      <c r="F137" s="86">
        <f aca="true" t="shared" si="48" ref="F137:N137">SUM(F138:F140)</f>
        <v>0</v>
      </c>
      <c r="G137" s="86">
        <f t="shared" si="48"/>
        <v>16150</v>
      </c>
      <c r="H137" s="172">
        <f t="shared" si="48"/>
        <v>0</v>
      </c>
      <c r="I137" s="86">
        <f t="shared" si="48"/>
        <v>16150</v>
      </c>
      <c r="J137" s="86">
        <f t="shared" si="48"/>
        <v>15000</v>
      </c>
      <c r="K137" s="86">
        <f t="shared" si="48"/>
        <v>31150</v>
      </c>
      <c r="L137" s="252">
        <f t="shared" si="48"/>
        <v>0</v>
      </c>
      <c r="M137" s="86">
        <f>SUM(M138:M140)</f>
        <v>31150</v>
      </c>
      <c r="N137" s="86">
        <f t="shared" si="48"/>
        <v>0</v>
      </c>
      <c r="O137" s="86">
        <f>SUM(O138:O140)</f>
        <v>31150</v>
      </c>
    </row>
    <row r="138" spans="1:15" ht="15" hidden="1">
      <c r="A138" s="29"/>
      <c r="B138" s="29"/>
      <c r="C138" s="30" t="s">
        <v>21</v>
      </c>
      <c r="D138" s="31" t="s">
        <v>22</v>
      </c>
      <c r="E138" s="86">
        <v>16000</v>
      </c>
      <c r="F138" s="101"/>
      <c r="G138" s="101">
        <f>E138+F138</f>
        <v>16000</v>
      </c>
      <c r="H138" s="10"/>
      <c r="I138" s="99">
        <f>G138+H138</f>
        <v>16000</v>
      </c>
      <c r="J138" s="99">
        <v>15000</v>
      </c>
      <c r="K138" s="99">
        <f>I138+J138</f>
        <v>31000</v>
      </c>
      <c r="L138" s="10"/>
      <c r="M138" s="99">
        <f>K138+L138</f>
        <v>31000</v>
      </c>
      <c r="N138" s="115"/>
      <c r="O138" s="99">
        <f>M138+N138</f>
        <v>31000</v>
      </c>
    </row>
    <row r="139" spans="1:15" ht="15" hidden="1">
      <c r="A139" s="29"/>
      <c r="B139" s="29"/>
      <c r="C139" s="30" t="s">
        <v>38</v>
      </c>
      <c r="D139" s="31" t="s">
        <v>39</v>
      </c>
      <c r="E139" s="86">
        <v>150</v>
      </c>
      <c r="F139" s="101"/>
      <c r="G139" s="101">
        <f>E139+F139</f>
        <v>150</v>
      </c>
      <c r="H139" s="15"/>
      <c r="I139" s="99">
        <f>G139+H139</f>
        <v>150</v>
      </c>
      <c r="J139" s="115"/>
      <c r="K139" s="99">
        <f>I139+J139</f>
        <v>150</v>
      </c>
      <c r="L139" s="15"/>
      <c r="M139" s="99">
        <f>K139+L139</f>
        <v>150</v>
      </c>
      <c r="N139" s="115"/>
      <c r="O139" s="99">
        <f>M139+N139</f>
        <v>150</v>
      </c>
    </row>
    <row r="140" spans="1:15" ht="60" hidden="1">
      <c r="A140" s="29"/>
      <c r="B140" s="29"/>
      <c r="C140" s="30" t="s">
        <v>123</v>
      </c>
      <c r="D140" s="31" t="s">
        <v>124</v>
      </c>
      <c r="E140" s="86"/>
      <c r="F140" s="101"/>
      <c r="G140" s="104"/>
      <c r="H140" s="15"/>
      <c r="I140" s="24"/>
      <c r="J140" s="115"/>
      <c r="K140" s="24"/>
      <c r="L140" s="15"/>
      <c r="M140" s="24"/>
      <c r="N140" s="115"/>
      <c r="O140" s="24"/>
    </row>
    <row r="141" spans="1:15" ht="14.25" hidden="1">
      <c r="A141" s="25">
        <v>926</v>
      </c>
      <c r="B141" s="25"/>
      <c r="C141" s="26"/>
      <c r="D141" s="27" t="s">
        <v>125</v>
      </c>
      <c r="E141" s="87">
        <f>E142</f>
        <v>500000</v>
      </c>
      <c r="F141" s="87">
        <f aca="true" t="shared" si="49" ref="F141:O142">F142</f>
        <v>0</v>
      </c>
      <c r="G141" s="87">
        <f t="shared" si="49"/>
        <v>500000</v>
      </c>
      <c r="H141" s="171">
        <f t="shared" si="49"/>
        <v>0</v>
      </c>
      <c r="I141" s="87">
        <f t="shared" si="49"/>
        <v>500000</v>
      </c>
      <c r="J141" s="87">
        <f t="shared" si="49"/>
        <v>0</v>
      </c>
      <c r="K141" s="87">
        <f t="shared" si="49"/>
        <v>500000</v>
      </c>
      <c r="L141" s="251">
        <f t="shared" si="49"/>
        <v>0</v>
      </c>
      <c r="M141" s="87">
        <f t="shared" si="49"/>
        <v>500000</v>
      </c>
      <c r="N141" s="87">
        <f t="shared" si="49"/>
        <v>0</v>
      </c>
      <c r="O141" s="87">
        <f t="shared" si="49"/>
        <v>500000</v>
      </c>
    </row>
    <row r="142" spans="1:15" ht="15" hidden="1">
      <c r="A142" s="29"/>
      <c r="B142" s="29">
        <v>92601</v>
      </c>
      <c r="C142" s="30"/>
      <c r="D142" s="31" t="s">
        <v>126</v>
      </c>
      <c r="E142" s="86">
        <f>E143</f>
        <v>500000</v>
      </c>
      <c r="F142" s="86">
        <f t="shared" si="49"/>
        <v>0</v>
      </c>
      <c r="G142" s="86">
        <f t="shared" si="49"/>
        <v>500000</v>
      </c>
      <c r="H142" s="172">
        <f t="shared" si="49"/>
        <v>0</v>
      </c>
      <c r="I142" s="86">
        <f t="shared" si="49"/>
        <v>500000</v>
      </c>
      <c r="J142" s="86">
        <f t="shared" si="49"/>
        <v>0</v>
      </c>
      <c r="K142" s="86">
        <f t="shared" si="49"/>
        <v>500000</v>
      </c>
      <c r="L142" s="252">
        <f t="shared" si="49"/>
        <v>0</v>
      </c>
      <c r="M142" s="86">
        <f t="shared" si="49"/>
        <v>500000</v>
      </c>
      <c r="N142" s="86">
        <f t="shared" si="49"/>
        <v>0</v>
      </c>
      <c r="O142" s="86">
        <f t="shared" si="49"/>
        <v>500000</v>
      </c>
    </row>
    <row r="143" spans="1:15" ht="75" hidden="1">
      <c r="A143" s="29"/>
      <c r="B143" s="29"/>
      <c r="C143" s="30">
        <v>6290</v>
      </c>
      <c r="D143" s="31" t="s">
        <v>127</v>
      </c>
      <c r="E143" s="86">
        <v>500000</v>
      </c>
      <c r="F143" s="101"/>
      <c r="G143" s="101">
        <f>E143+F143</f>
        <v>500000</v>
      </c>
      <c r="H143" s="10"/>
      <c r="I143" s="99">
        <f>G143+H143</f>
        <v>500000</v>
      </c>
      <c r="J143" s="99"/>
      <c r="K143" s="115">
        <f>I143+J143</f>
        <v>500000</v>
      </c>
      <c r="L143" s="12"/>
      <c r="M143" s="115">
        <f>K143+L143</f>
        <v>500000</v>
      </c>
      <c r="N143" s="115"/>
      <c r="O143" s="115">
        <f>M143+N143</f>
        <v>500000</v>
      </c>
    </row>
    <row r="144" spans="1:15" ht="14.25">
      <c r="A144" s="7"/>
      <c r="B144" s="7"/>
      <c r="C144" s="8"/>
      <c r="D144" s="27" t="s">
        <v>128</v>
      </c>
      <c r="E144" s="93">
        <f aca="true" t="shared" si="50" ref="E144:N144">SUM(E12+E16+E19+E25+E33+E41+E48+E53+E87+E98+E112+E126+E132+E141)</f>
        <v>13652096</v>
      </c>
      <c r="F144" s="93">
        <f t="shared" si="50"/>
        <v>-1235024</v>
      </c>
      <c r="G144" s="93">
        <f t="shared" si="50"/>
        <v>12417072</v>
      </c>
      <c r="H144" s="206">
        <f t="shared" si="50"/>
        <v>28962</v>
      </c>
      <c r="I144" s="93">
        <f t="shared" si="50"/>
        <v>12446034</v>
      </c>
      <c r="J144" s="93">
        <f t="shared" si="50"/>
        <v>36181</v>
      </c>
      <c r="K144" s="93">
        <f t="shared" si="50"/>
        <v>12482215</v>
      </c>
      <c r="L144" s="230">
        <f t="shared" si="50"/>
        <v>0</v>
      </c>
      <c r="M144" s="93">
        <f>SUM(M12+M16+M19+M25+M33+M41+M48+M53+M87+M98+M112+M126+M132+M141)</f>
        <v>12482215</v>
      </c>
      <c r="N144" s="93">
        <f t="shared" si="50"/>
        <v>413827</v>
      </c>
      <c r="O144" s="93">
        <f>SUM(O12+O16+O19+O25+O33+O41+O48+O53+O87+O98+O112+O126+O132+O141)</f>
        <v>12896042</v>
      </c>
    </row>
    <row r="145" spans="1:15" ht="14.25">
      <c r="A145" s="238"/>
      <c r="B145" s="238"/>
      <c r="C145" s="239"/>
      <c r="D145" s="240"/>
      <c r="E145" s="241"/>
      <c r="F145" s="241"/>
      <c r="G145" s="241"/>
      <c r="H145" s="241"/>
      <c r="I145" s="241"/>
      <c r="J145" s="241"/>
      <c r="K145" s="241"/>
      <c r="L145" s="241"/>
      <c r="M145" s="241"/>
      <c r="N145" s="241"/>
      <c r="O145" s="241"/>
    </row>
    <row r="146" spans="1:15" ht="14.25">
      <c r="A146" s="191"/>
      <c r="B146" s="191"/>
      <c r="C146" s="192"/>
      <c r="D146" s="231"/>
      <c r="E146" s="232"/>
      <c r="F146" s="232"/>
      <c r="G146" s="232"/>
      <c r="H146" s="232"/>
      <c r="I146" s="232"/>
      <c r="J146" s="232"/>
      <c r="K146" s="232"/>
      <c r="L146" s="232"/>
      <c r="M146" s="232"/>
      <c r="N146" s="232"/>
      <c r="O146" s="232"/>
    </row>
    <row r="147" spans="1:15" ht="14.25">
      <c r="A147" s="191"/>
      <c r="B147" s="191"/>
      <c r="C147" s="192"/>
      <c r="D147" s="272" t="s">
        <v>245</v>
      </c>
      <c r="E147" s="273"/>
      <c r="F147" s="273"/>
      <c r="G147" s="273"/>
      <c r="H147" s="273"/>
      <c r="I147" s="273"/>
      <c r="J147" s="273"/>
      <c r="K147" s="273"/>
      <c r="L147" s="273"/>
      <c r="M147" s="273"/>
      <c r="N147" s="273"/>
      <c r="O147" s="273"/>
    </row>
    <row r="148" spans="1:15" ht="14.25">
      <c r="A148" s="191"/>
      <c r="B148" s="191"/>
      <c r="C148" s="192"/>
      <c r="D148" s="12"/>
      <c r="E148" s="229"/>
      <c r="F148" s="12"/>
      <c r="G148" s="12"/>
      <c r="H148" s="12"/>
      <c r="I148" s="12"/>
      <c r="J148" s="12"/>
      <c r="K148" s="12"/>
      <c r="L148" s="12"/>
      <c r="M148" s="12"/>
      <c r="N148" s="12"/>
      <c r="O148" s="12"/>
    </row>
    <row r="149" spans="1:15" ht="14.25">
      <c r="A149" s="191"/>
      <c r="B149" s="191"/>
      <c r="C149" s="192"/>
      <c r="D149" s="12"/>
      <c r="E149" s="229"/>
      <c r="F149" s="12"/>
      <c r="G149" s="12"/>
      <c r="H149" s="12"/>
      <c r="I149" s="12"/>
      <c r="J149" s="12"/>
      <c r="K149" s="12"/>
      <c r="L149" s="12"/>
      <c r="M149" s="12"/>
      <c r="N149" s="12"/>
      <c r="O149" s="12"/>
    </row>
    <row r="150" spans="1:15" ht="14.25">
      <c r="A150" s="191"/>
      <c r="B150" s="191"/>
      <c r="C150" s="192"/>
      <c r="D150" s="272" t="s">
        <v>246</v>
      </c>
      <c r="E150" s="273"/>
      <c r="F150" s="273"/>
      <c r="G150" s="273"/>
      <c r="H150" s="273"/>
      <c r="I150" s="273"/>
      <c r="J150" s="273"/>
      <c r="K150" s="273"/>
      <c r="L150" s="273"/>
      <c r="M150" s="273"/>
      <c r="N150" s="273"/>
      <c r="O150" s="273"/>
    </row>
    <row r="151" spans="1:15" ht="14.25">
      <c r="A151" s="191"/>
      <c r="B151" s="191"/>
      <c r="C151" s="192"/>
      <c r="D151" s="228"/>
      <c r="E151" s="153"/>
      <c r="F151" s="153"/>
      <c r="G151" s="153"/>
      <c r="H151" s="153"/>
      <c r="I151" s="153"/>
      <c r="J151" s="153"/>
      <c r="K151" s="153"/>
      <c r="L151" s="153"/>
      <c r="M151" s="153"/>
      <c r="N151" s="153"/>
      <c r="O151" s="153"/>
    </row>
    <row r="152" spans="1:15" ht="14.25">
      <c r="A152" s="191"/>
      <c r="B152" s="191"/>
      <c r="C152" s="192"/>
      <c r="D152" s="228"/>
      <c r="E152" s="153"/>
      <c r="F152" s="153"/>
      <c r="G152" s="153"/>
      <c r="H152" s="153"/>
      <c r="I152" s="153"/>
      <c r="J152" s="153"/>
      <c r="K152" s="153"/>
      <c r="L152" s="153"/>
      <c r="M152" s="153"/>
      <c r="N152" s="153"/>
      <c r="O152" s="153"/>
    </row>
    <row r="153" spans="1:15" ht="14.25" hidden="1">
      <c r="A153" s="191"/>
      <c r="B153" s="191"/>
      <c r="C153" s="192"/>
      <c r="D153" s="231"/>
      <c r="E153" s="232"/>
      <c r="F153" s="232"/>
      <c r="G153" s="232"/>
      <c r="H153" s="232"/>
      <c r="I153" s="232"/>
      <c r="J153" s="232"/>
      <c r="K153" s="232"/>
      <c r="L153" s="232"/>
      <c r="M153" s="232"/>
      <c r="N153" s="232"/>
      <c r="O153" s="232"/>
    </row>
    <row r="154" spans="1:15" ht="15.75">
      <c r="A154" s="191"/>
      <c r="B154" s="191"/>
      <c r="C154" s="192"/>
      <c r="D154" s="274" t="s">
        <v>249</v>
      </c>
      <c r="E154" s="275"/>
      <c r="F154" s="273"/>
      <c r="G154" s="273"/>
      <c r="H154" s="273"/>
      <c r="I154" s="273"/>
      <c r="J154" s="273"/>
      <c r="K154" s="273"/>
      <c r="L154" s="273"/>
      <c r="M154" s="273"/>
      <c r="N154" s="273"/>
      <c r="O154" s="273"/>
    </row>
    <row r="155" spans="1:15" ht="15.75">
      <c r="A155" s="191"/>
      <c r="B155" s="191"/>
      <c r="C155" s="192"/>
      <c r="D155" s="274" t="s">
        <v>319</v>
      </c>
      <c r="E155" s="275"/>
      <c r="F155" s="273"/>
      <c r="G155" s="273"/>
      <c r="H155" s="273"/>
      <c r="I155" s="273"/>
      <c r="J155" s="273"/>
      <c r="K155" s="273"/>
      <c r="L155" s="273"/>
      <c r="M155" s="273"/>
      <c r="N155" s="273"/>
      <c r="O155" s="273"/>
    </row>
    <row r="156" spans="1:15" ht="15.75">
      <c r="A156" s="191"/>
      <c r="B156" s="191"/>
      <c r="C156" s="192"/>
      <c r="D156" s="274" t="s">
        <v>241</v>
      </c>
      <c r="E156" s="275"/>
      <c r="F156" s="273"/>
      <c r="G156" s="273"/>
      <c r="H156" s="273"/>
      <c r="I156" s="273"/>
      <c r="J156" s="273"/>
      <c r="K156" s="273"/>
      <c r="L156" s="273"/>
      <c r="M156" s="273"/>
      <c r="N156" s="273"/>
      <c r="O156" s="273"/>
    </row>
    <row r="157" spans="1:15" ht="15.75">
      <c r="A157" s="191"/>
      <c r="B157" s="191"/>
      <c r="C157" s="192"/>
      <c r="D157" s="274" t="s">
        <v>324</v>
      </c>
      <c r="E157" s="275"/>
      <c r="F157" s="273"/>
      <c r="G157" s="273"/>
      <c r="H157" s="273"/>
      <c r="I157" s="273"/>
      <c r="J157" s="273"/>
      <c r="K157" s="273"/>
      <c r="L157" s="273"/>
      <c r="M157" s="273"/>
      <c r="N157" s="273"/>
      <c r="O157" s="273"/>
    </row>
    <row r="158" spans="1:15" ht="15">
      <c r="A158" s="242"/>
      <c r="B158" s="242"/>
      <c r="C158" s="242"/>
      <c r="D158" s="243"/>
      <c r="E158" s="125"/>
      <c r="F158" s="125"/>
      <c r="G158" s="125"/>
      <c r="H158" s="125"/>
      <c r="I158" s="125"/>
      <c r="J158" s="125"/>
      <c r="K158" s="125"/>
      <c r="L158" s="125"/>
      <c r="M158" s="125"/>
      <c r="N158" s="125"/>
      <c r="O158" s="125"/>
    </row>
    <row r="159" spans="1:15" ht="15">
      <c r="A159" s="242"/>
      <c r="B159" s="242"/>
      <c r="C159" s="242"/>
      <c r="D159" s="243"/>
      <c r="E159" s="125"/>
      <c r="F159" s="125"/>
      <c r="G159" s="125"/>
      <c r="H159" s="125"/>
      <c r="I159" s="125"/>
      <c r="J159" s="125"/>
      <c r="K159" s="125"/>
      <c r="L159" s="125"/>
      <c r="M159" s="125"/>
      <c r="N159" s="125"/>
      <c r="O159" s="125"/>
    </row>
    <row r="160" spans="1:15" ht="15.75">
      <c r="A160" s="244"/>
      <c r="B160" s="244"/>
      <c r="C160" s="244"/>
      <c r="D160" s="245" t="s">
        <v>317</v>
      </c>
      <c r="E160" s="246"/>
      <c r="F160" s="12"/>
      <c r="G160" s="12"/>
      <c r="H160" s="12"/>
      <c r="I160" s="12"/>
      <c r="J160" s="12"/>
      <c r="K160" s="12"/>
      <c r="L160" s="12"/>
      <c r="M160" s="12"/>
      <c r="N160" s="125"/>
      <c r="O160" s="125"/>
    </row>
    <row r="161" spans="1:15" ht="15">
      <c r="A161" s="244"/>
      <c r="B161" s="247" t="s">
        <v>318</v>
      </c>
      <c r="C161" s="12"/>
      <c r="D161" s="244"/>
      <c r="E161" s="246"/>
      <c r="F161" s="12"/>
      <c r="G161" s="12"/>
      <c r="H161" s="12"/>
      <c r="I161" s="12"/>
      <c r="J161" s="12"/>
      <c r="K161" s="12"/>
      <c r="L161" s="12"/>
      <c r="M161" s="12"/>
      <c r="N161" s="125"/>
      <c r="O161" s="125"/>
    </row>
    <row r="162" spans="1:15" ht="15">
      <c r="A162" s="242"/>
      <c r="B162" s="242"/>
      <c r="C162" s="242"/>
      <c r="D162" s="243"/>
      <c r="E162" s="125"/>
      <c r="F162" s="125"/>
      <c r="G162" s="125"/>
      <c r="H162" s="125"/>
      <c r="I162" s="125"/>
      <c r="J162" s="125"/>
      <c r="K162" s="125"/>
      <c r="L162" s="125"/>
      <c r="M162" s="125"/>
      <c r="N162" s="125"/>
      <c r="O162" s="125"/>
    </row>
    <row r="163" spans="1:15" ht="15">
      <c r="A163" s="248"/>
      <c r="B163" s="248"/>
      <c r="C163" s="248"/>
      <c r="D163" s="249"/>
      <c r="E163" s="250"/>
      <c r="F163" s="250"/>
      <c r="G163" s="250"/>
      <c r="H163" s="250"/>
      <c r="I163" s="250"/>
      <c r="J163" s="250"/>
      <c r="K163" s="250"/>
      <c r="L163" s="250"/>
      <c r="M163" s="250"/>
      <c r="N163" s="250"/>
      <c r="O163" s="250"/>
    </row>
    <row r="164" spans="1:15" ht="29.25">
      <c r="A164" s="233" t="s">
        <v>1</v>
      </c>
      <c r="B164" s="234" t="s">
        <v>217</v>
      </c>
      <c r="C164" s="234" t="s">
        <v>219</v>
      </c>
      <c r="D164" s="235" t="s">
        <v>4</v>
      </c>
      <c r="E164" s="236" t="s">
        <v>248</v>
      </c>
      <c r="F164" s="237" t="s">
        <v>285</v>
      </c>
      <c r="G164" s="237" t="s">
        <v>257</v>
      </c>
      <c r="H164" s="124"/>
      <c r="I164" s="124"/>
      <c r="J164" s="124"/>
      <c r="K164" s="124"/>
      <c r="L164" s="124" t="s">
        <v>322</v>
      </c>
      <c r="M164" s="219" t="s">
        <v>244</v>
      </c>
      <c r="N164" s="219" t="s">
        <v>256</v>
      </c>
      <c r="O164" s="219" t="s">
        <v>257</v>
      </c>
    </row>
    <row r="165" spans="1:15" ht="14.25">
      <c r="A165" s="79" t="s">
        <v>5</v>
      </c>
      <c r="B165" s="79"/>
      <c r="C165" s="80"/>
      <c r="D165" s="76" t="s">
        <v>6</v>
      </c>
      <c r="E165" s="63">
        <f>E166+E173</f>
        <v>2021980</v>
      </c>
      <c r="F165" s="63">
        <f aca="true" t="shared" si="51" ref="F165:N165">F166+F173</f>
        <v>0</v>
      </c>
      <c r="G165" s="63">
        <f t="shared" si="51"/>
        <v>2021980</v>
      </c>
      <c r="H165" s="63">
        <f t="shared" si="51"/>
        <v>6000</v>
      </c>
      <c r="I165" s="63">
        <f t="shared" si="51"/>
        <v>2027980</v>
      </c>
      <c r="J165" s="63">
        <f t="shared" si="51"/>
        <v>3500</v>
      </c>
      <c r="K165" s="63">
        <f t="shared" si="51"/>
        <v>2031480</v>
      </c>
      <c r="L165" s="214">
        <f t="shared" si="51"/>
        <v>0</v>
      </c>
      <c r="M165" s="63">
        <f>M166+M173</f>
        <v>2031480</v>
      </c>
      <c r="N165" s="63">
        <f t="shared" si="51"/>
        <v>-2000000</v>
      </c>
      <c r="O165" s="63">
        <f>O166+O173</f>
        <v>31480</v>
      </c>
    </row>
    <row r="166" spans="1:15" ht="30">
      <c r="A166" s="81"/>
      <c r="B166" s="81" t="s">
        <v>7</v>
      </c>
      <c r="C166" s="82"/>
      <c r="D166" s="75" t="s">
        <v>129</v>
      </c>
      <c r="E166" s="85">
        <f>SUM(E167:E172)</f>
        <v>2010980</v>
      </c>
      <c r="F166" s="85">
        <f aca="true" t="shared" si="52" ref="F166:N166">SUM(F167:F172)</f>
        <v>0</v>
      </c>
      <c r="G166" s="85">
        <f t="shared" si="52"/>
        <v>2010980</v>
      </c>
      <c r="H166" s="85">
        <f t="shared" si="52"/>
        <v>6000</v>
      </c>
      <c r="I166" s="85">
        <f t="shared" si="52"/>
        <v>2016980</v>
      </c>
      <c r="J166" s="85">
        <f t="shared" si="52"/>
        <v>3500</v>
      </c>
      <c r="K166" s="85">
        <f t="shared" si="52"/>
        <v>2020480</v>
      </c>
      <c r="L166" s="205">
        <f t="shared" si="52"/>
        <v>0</v>
      </c>
      <c r="M166" s="85">
        <f>SUM(M167:M172)</f>
        <v>2020480</v>
      </c>
      <c r="N166" s="85">
        <f t="shared" si="52"/>
        <v>-2000000</v>
      </c>
      <c r="O166" s="85">
        <f>SUM(O167:O172)</f>
        <v>20480</v>
      </c>
    </row>
    <row r="167" spans="1:15" ht="30" hidden="1">
      <c r="A167" s="81"/>
      <c r="B167" s="81"/>
      <c r="C167" s="82">
        <v>6050</v>
      </c>
      <c r="D167" s="75" t="s">
        <v>130</v>
      </c>
      <c r="E167" s="85">
        <v>10980</v>
      </c>
      <c r="F167" s="51"/>
      <c r="G167" s="51">
        <f aca="true" t="shared" si="53" ref="G167:G172">E167+F167</f>
        <v>10980</v>
      </c>
      <c r="H167" s="123">
        <v>6000</v>
      </c>
      <c r="I167" s="123">
        <f aca="true" t="shared" si="54" ref="I167:I172">G167+H167</f>
        <v>16980</v>
      </c>
      <c r="J167" s="123">
        <v>3500</v>
      </c>
      <c r="K167" s="123">
        <f aca="true" t="shared" si="55" ref="K167:O172">I167+J167</f>
        <v>20480</v>
      </c>
      <c r="L167" s="123"/>
      <c r="M167" s="51">
        <f t="shared" si="55"/>
        <v>20480</v>
      </c>
      <c r="N167" s="51"/>
      <c r="O167" s="51">
        <f t="shared" si="55"/>
        <v>20480</v>
      </c>
    </row>
    <row r="168" spans="1:15" ht="75" hidden="1">
      <c r="A168" s="81"/>
      <c r="B168" s="81"/>
      <c r="C168" s="82">
        <v>6052</v>
      </c>
      <c r="D168" s="75" t="s">
        <v>131</v>
      </c>
      <c r="E168" s="85">
        <v>0</v>
      </c>
      <c r="F168" s="51"/>
      <c r="G168" s="51">
        <f t="shared" si="53"/>
        <v>0</v>
      </c>
      <c r="H168" s="123"/>
      <c r="I168" s="123">
        <f t="shared" si="54"/>
        <v>0</v>
      </c>
      <c r="J168" s="123"/>
      <c r="K168" s="123">
        <f t="shared" si="55"/>
        <v>0</v>
      </c>
      <c r="L168" s="123"/>
      <c r="M168" s="51">
        <f t="shared" si="55"/>
        <v>0</v>
      </c>
      <c r="N168" s="51"/>
      <c r="O168" s="51">
        <f t="shared" si="55"/>
        <v>0</v>
      </c>
    </row>
    <row r="169" spans="1:15" ht="75" hidden="1">
      <c r="A169" s="81"/>
      <c r="B169" s="81"/>
      <c r="C169" s="82">
        <v>6051</v>
      </c>
      <c r="D169" s="75" t="s">
        <v>132</v>
      </c>
      <c r="E169" s="85">
        <v>0</v>
      </c>
      <c r="F169" s="51"/>
      <c r="G169" s="51">
        <f t="shared" si="53"/>
        <v>0</v>
      </c>
      <c r="H169" s="123"/>
      <c r="I169" s="123">
        <f t="shared" si="54"/>
        <v>0</v>
      </c>
      <c r="J169" s="123"/>
      <c r="K169" s="123">
        <f t="shared" si="55"/>
        <v>0</v>
      </c>
      <c r="L169" s="123"/>
      <c r="M169" s="51">
        <f t="shared" si="55"/>
        <v>0</v>
      </c>
      <c r="N169" s="51"/>
      <c r="O169" s="51">
        <f t="shared" si="55"/>
        <v>0</v>
      </c>
    </row>
    <row r="170" spans="1:15" ht="75" hidden="1">
      <c r="A170" s="81"/>
      <c r="B170" s="81"/>
      <c r="C170" s="82">
        <v>6052</v>
      </c>
      <c r="D170" s="75" t="s">
        <v>131</v>
      </c>
      <c r="E170" s="85">
        <v>0</v>
      </c>
      <c r="F170" s="51"/>
      <c r="G170" s="51">
        <f t="shared" si="53"/>
        <v>0</v>
      </c>
      <c r="H170" s="123"/>
      <c r="I170" s="123">
        <f t="shared" si="54"/>
        <v>0</v>
      </c>
      <c r="J170" s="123"/>
      <c r="K170" s="123">
        <f t="shared" si="55"/>
        <v>0</v>
      </c>
      <c r="L170" s="123"/>
      <c r="M170" s="51">
        <f t="shared" si="55"/>
        <v>0</v>
      </c>
      <c r="N170" s="51"/>
      <c r="O170" s="51">
        <f t="shared" si="55"/>
        <v>0</v>
      </c>
    </row>
    <row r="171" spans="1:15" ht="90.75" customHeight="1">
      <c r="A171" s="81"/>
      <c r="B171" s="81"/>
      <c r="C171" s="82">
        <v>6058</v>
      </c>
      <c r="D171" s="75" t="s">
        <v>142</v>
      </c>
      <c r="E171" s="58">
        <v>1500000</v>
      </c>
      <c r="F171" s="58"/>
      <c r="G171" s="58">
        <f t="shared" si="53"/>
        <v>1500000</v>
      </c>
      <c r="H171" s="123"/>
      <c r="I171" s="123">
        <f t="shared" si="54"/>
        <v>1500000</v>
      </c>
      <c r="J171" s="123"/>
      <c r="K171" s="123">
        <f t="shared" si="55"/>
        <v>1500000</v>
      </c>
      <c r="L171" s="123"/>
      <c r="M171" s="51">
        <f t="shared" si="55"/>
        <v>1500000</v>
      </c>
      <c r="N171" s="51">
        <v>-1500000</v>
      </c>
      <c r="O171" s="51">
        <f t="shared" si="55"/>
        <v>0</v>
      </c>
    </row>
    <row r="172" spans="1:15" ht="104.25" customHeight="1">
      <c r="A172" s="81"/>
      <c r="B172" s="81"/>
      <c r="C172" s="82">
        <v>6059</v>
      </c>
      <c r="D172" s="75" t="s">
        <v>259</v>
      </c>
      <c r="E172" s="58">
        <v>500000</v>
      </c>
      <c r="F172" s="58"/>
      <c r="G172" s="58">
        <f t="shared" si="53"/>
        <v>500000</v>
      </c>
      <c r="H172" s="123"/>
      <c r="I172" s="123">
        <f t="shared" si="54"/>
        <v>500000</v>
      </c>
      <c r="J172" s="123"/>
      <c r="K172" s="123">
        <f t="shared" si="55"/>
        <v>500000</v>
      </c>
      <c r="L172" s="123"/>
      <c r="M172" s="51">
        <f t="shared" si="55"/>
        <v>500000</v>
      </c>
      <c r="N172" s="51">
        <v>-500000</v>
      </c>
      <c r="O172" s="51">
        <f t="shared" si="55"/>
        <v>0</v>
      </c>
    </row>
    <row r="173" spans="1:15" ht="15" hidden="1">
      <c r="A173" s="81"/>
      <c r="B173" s="81" t="s">
        <v>218</v>
      </c>
      <c r="C173" s="82"/>
      <c r="D173" s="75" t="s">
        <v>133</v>
      </c>
      <c r="E173" s="58">
        <f>E174</f>
        <v>11000</v>
      </c>
      <c r="F173" s="58">
        <f aca="true" t="shared" si="56" ref="F173:O173">F174</f>
        <v>0</v>
      </c>
      <c r="G173" s="58">
        <f t="shared" si="56"/>
        <v>11000</v>
      </c>
      <c r="H173" s="85">
        <f t="shared" si="56"/>
        <v>0</v>
      </c>
      <c r="I173" s="85">
        <f t="shared" si="56"/>
        <v>11000</v>
      </c>
      <c r="J173" s="85">
        <f t="shared" si="56"/>
        <v>0</v>
      </c>
      <c r="K173" s="85">
        <f t="shared" si="56"/>
        <v>11000</v>
      </c>
      <c r="L173" s="205">
        <f t="shared" si="56"/>
        <v>0</v>
      </c>
      <c r="M173" s="85">
        <f t="shared" si="56"/>
        <v>11000</v>
      </c>
      <c r="N173" s="85">
        <f t="shared" si="56"/>
        <v>0</v>
      </c>
      <c r="O173" s="85">
        <f t="shared" si="56"/>
        <v>11000</v>
      </c>
    </row>
    <row r="174" spans="1:15" ht="45" hidden="1">
      <c r="A174" s="82"/>
      <c r="B174" s="82"/>
      <c r="C174" s="82">
        <v>2850</v>
      </c>
      <c r="D174" s="75" t="s">
        <v>134</v>
      </c>
      <c r="E174" s="58">
        <v>11000</v>
      </c>
      <c r="F174" s="58"/>
      <c r="G174" s="58">
        <f>E174+F174</f>
        <v>11000</v>
      </c>
      <c r="H174" s="123"/>
      <c r="I174" s="123">
        <f>G174+H174</f>
        <v>11000</v>
      </c>
      <c r="J174" s="123"/>
      <c r="K174" s="123">
        <f>I174+J174</f>
        <v>11000</v>
      </c>
      <c r="L174" s="123"/>
      <c r="M174" s="51">
        <f>K174+L174</f>
        <v>11000</v>
      </c>
      <c r="N174" s="51"/>
      <c r="O174" s="51">
        <f>M174+N174</f>
        <v>11000</v>
      </c>
    </row>
    <row r="175" spans="1:15" ht="14.25">
      <c r="A175" s="80">
        <v>600</v>
      </c>
      <c r="B175" s="80"/>
      <c r="C175" s="80"/>
      <c r="D175" s="76" t="s">
        <v>19</v>
      </c>
      <c r="E175" s="127">
        <f>E176+E178+E181</f>
        <v>670760</v>
      </c>
      <c r="F175" s="127">
        <f aca="true" t="shared" si="57" ref="F175:N175">F176+F178+F181</f>
        <v>155000</v>
      </c>
      <c r="G175" s="127">
        <f t="shared" si="57"/>
        <v>825760</v>
      </c>
      <c r="H175" s="89">
        <f t="shared" si="57"/>
        <v>61058</v>
      </c>
      <c r="I175" s="89">
        <f t="shared" si="57"/>
        <v>886818</v>
      </c>
      <c r="J175" s="89">
        <f t="shared" si="57"/>
        <v>-353692</v>
      </c>
      <c r="K175" s="89">
        <f t="shared" si="57"/>
        <v>533126</v>
      </c>
      <c r="L175" s="204">
        <f t="shared" si="57"/>
        <v>0</v>
      </c>
      <c r="M175" s="89">
        <f>M176+M178+M181</f>
        <v>533126</v>
      </c>
      <c r="N175" s="89">
        <f t="shared" si="57"/>
        <v>330000</v>
      </c>
      <c r="O175" s="89">
        <f>O176+O178+O181</f>
        <v>863126</v>
      </c>
    </row>
    <row r="176" spans="1:15" ht="15" hidden="1">
      <c r="A176" s="82"/>
      <c r="B176" s="82">
        <v>60013</v>
      </c>
      <c r="C176" s="82"/>
      <c r="D176" s="75" t="s">
        <v>135</v>
      </c>
      <c r="E176" s="58">
        <f>E177</f>
        <v>0</v>
      </c>
      <c r="F176" s="58">
        <f aca="true" t="shared" si="58" ref="F176:O176">F177</f>
        <v>55000</v>
      </c>
      <c r="G176" s="58">
        <f t="shared" si="58"/>
        <v>55000</v>
      </c>
      <c r="H176" s="85">
        <f t="shared" si="58"/>
        <v>0</v>
      </c>
      <c r="I176" s="85">
        <f t="shared" si="58"/>
        <v>55000</v>
      </c>
      <c r="J176" s="85">
        <f t="shared" si="58"/>
        <v>0</v>
      </c>
      <c r="K176" s="85">
        <f t="shared" si="58"/>
        <v>55000</v>
      </c>
      <c r="L176" s="205">
        <f t="shared" si="58"/>
        <v>0</v>
      </c>
      <c r="M176" s="85">
        <f t="shared" si="58"/>
        <v>55000</v>
      </c>
      <c r="N176" s="85">
        <f t="shared" si="58"/>
        <v>0</v>
      </c>
      <c r="O176" s="85">
        <f t="shared" si="58"/>
        <v>55000</v>
      </c>
    </row>
    <row r="177" spans="1:15" ht="90" hidden="1">
      <c r="A177" s="82"/>
      <c r="B177" s="82"/>
      <c r="C177" s="82">
        <v>6300</v>
      </c>
      <c r="D177" s="75" t="s">
        <v>136</v>
      </c>
      <c r="E177" s="58">
        <v>0</v>
      </c>
      <c r="F177" s="58">
        <v>55000</v>
      </c>
      <c r="G177" s="58">
        <f>E177+F177</f>
        <v>55000</v>
      </c>
      <c r="H177" s="123"/>
      <c r="I177" s="123">
        <f>G177+H177</f>
        <v>55000</v>
      </c>
      <c r="J177" s="123"/>
      <c r="K177" s="123">
        <f>I177+J177</f>
        <v>55000</v>
      </c>
      <c r="L177" s="123"/>
      <c r="M177" s="51">
        <f>K177+L177</f>
        <v>55000</v>
      </c>
      <c r="N177" s="51"/>
      <c r="O177" s="51">
        <f>M177+N177</f>
        <v>55000</v>
      </c>
    </row>
    <row r="178" spans="1:15" ht="15" hidden="1">
      <c r="A178" s="82"/>
      <c r="B178" s="82">
        <v>60014</v>
      </c>
      <c r="C178" s="82"/>
      <c r="D178" s="75" t="s">
        <v>137</v>
      </c>
      <c r="E178" s="58">
        <f>SUM(E180)</f>
        <v>0</v>
      </c>
      <c r="F178" s="58">
        <f>F180</f>
        <v>100000</v>
      </c>
      <c r="G178" s="58">
        <f>SUM(G179:G180)</f>
        <v>100000</v>
      </c>
      <c r="H178" s="58">
        <f aca="true" t="shared" si="59" ref="H178:N178">SUM(H179:H180)</f>
        <v>0</v>
      </c>
      <c r="I178" s="58">
        <f t="shared" si="59"/>
        <v>100000</v>
      </c>
      <c r="J178" s="58">
        <f t="shared" si="59"/>
        <v>0</v>
      </c>
      <c r="K178" s="58">
        <f t="shared" si="59"/>
        <v>100000</v>
      </c>
      <c r="L178" s="215">
        <f t="shared" si="59"/>
        <v>0</v>
      </c>
      <c r="M178" s="58">
        <f>SUM(M179:M180)</f>
        <v>100000</v>
      </c>
      <c r="N178" s="58">
        <f t="shared" si="59"/>
        <v>0</v>
      </c>
      <c r="O178" s="58">
        <f>SUM(O179:O180)</f>
        <v>100000</v>
      </c>
    </row>
    <row r="179" spans="1:15" ht="75" hidden="1">
      <c r="A179" s="82"/>
      <c r="B179" s="82"/>
      <c r="C179" s="82">
        <v>2710</v>
      </c>
      <c r="D179" s="75" t="s">
        <v>286</v>
      </c>
      <c r="E179" s="58"/>
      <c r="F179" s="58"/>
      <c r="G179" s="58"/>
      <c r="H179" s="147">
        <v>25000</v>
      </c>
      <c r="I179" s="147">
        <f>G179+H179</f>
        <v>25000</v>
      </c>
      <c r="J179" s="146"/>
      <c r="K179" s="146">
        <f>I179+J179</f>
        <v>25000</v>
      </c>
      <c r="L179" s="146"/>
      <c r="M179" s="51">
        <f>K179+L179</f>
        <v>25000</v>
      </c>
      <c r="N179" s="51"/>
      <c r="O179" s="51">
        <f>M179+N179</f>
        <v>25000</v>
      </c>
    </row>
    <row r="180" spans="1:15" ht="90" hidden="1">
      <c r="A180" s="82"/>
      <c r="B180" s="82"/>
      <c r="C180" s="82">
        <v>6300</v>
      </c>
      <c r="D180" s="75" t="s">
        <v>136</v>
      </c>
      <c r="E180" s="58">
        <v>0</v>
      </c>
      <c r="F180" s="58">
        <v>100000</v>
      </c>
      <c r="G180" s="58">
        <f>E180+F180</f>
        <v>100000</v>
      </c>
      <c r="H180" s="148">
        <v>-25000</v>
      </c>
      <c r="I180" s="147">
        <f>G180+H180</f>
        <v>75000</v>
      </c>
      <c r="J180" s="123"/>
      <c r="K180" s="146">
        <f>I180+J180</f>
        <v>75000</v>
      </c>
      <c r="L180" s="123"/>
      <c r="M180" s="51">
        <f>K180+L180</f>
        <v>75000</v>
      </c>
      <c r="N180" s="51"/>
      <c r="O180" s="51">
        <f>M180+N180</f>
        <v>75000</v>
      </c>
    </row>
    <row r="181" spans="1:15" ht="15">
      <c r="A181" s="82"/>
      <c r="B181" s="82">
        <v>60016</v>
      </c>
      <c r="C181" s="82"/>
      <c r="D181" s="75" t="s">
        <v>20</v>
      </c>
      <c r="E181" s="85">
        <f>SUM(E182:E187)</f>
        <v>670760</v>
      </c>
      <c r="F181" s="85">
        <f aca="true" t="shared" si="60" ref="F181:N181">SUM(F182:F187)</f>
        <v>0</v>
      </c>
      <c r="G181" s="85">
        <f t="shared" si="60"/>
        <v>670760</v>
      </c>
      <c r="H181" s="85">
        <f t="shared" si="60"/>
        <v>61058</v>
      </c>
      <c r="I181" s="85">
        <f t="shared" si="60"/>
        <v>731818</v>
      </c>
      <c r="J181" s="85">
        <f t="shared" si="60"/>
        <v>-353692</v>
      </c>
      <c r="K181" s="85">
        <f t="shared" si="60"/>
        <v>378126</v>
      </c>
      <c r="L181" s="205">
        <f t="shared" si="60"/>
        <v>0</v>
      </c>
      <c r="M181" s="85">
        <f>SUM(M182:M187)</f>
        <v>378126</v>
      </c>
      <c r="N181" s="85">
        <f t="shared" si="60"/>
        <v>330000</v>
      </c>
      <c r="O181" s="85">
        <f>SUM(O182:O187)</f>
        <v>708126</v>
      </c>
    </row>
    <row r="182" spans="1:15" ht="15">
      <c r="A182" s="82"/>
      <c r="B182" s="82"/>
      <c r="C182" s="82">
        <v>4210</v>
      </c>
      <c r="D182" s="75" t="s">
        <v>138</v>
      </c>
      <c r="E182" s="85">
        <v>74700</v>
      </c>
      <c r="F182" s="51"/>
      <c r="G182" s="51">
        <f aca="true" t="shared" si="61" ref="G182:G187">E182+F182</f>
        <v>74700</v>
      </c>
      <c r="H182" s="123">
        <v>-25000</v>
      </c>
      <c r="I182" s="123">
        <f aca="true" t="shared" si="62" ref="I182:I187">G182+H182</f>
        <v>49700</v>
      </c>
      <c r="J182" s="123"/>
      <c r="K182" s="123">
        <f aca="true" t="shared" si="63" ref="K182:O187">I182+J182</f>
        <v>49700</v>
      </c>
      <c r="L182" s="123"/>
      <c r="M182" s="51">
        <f t="shared" si="63"/>
        <v>49700</v>
      </c>
      <c r="N182" s="51">
        <v>5000</v>
      </c>
      <c r="O182" s="51">
        <f t="shared" si="63"/>
        <v>54700</v>
      </c>
    </row>
    <row r="183" spans="1:15" ht="15">
      <c r="A183" s="82"/>
      <c r="B183" s="82"/>
      <c r="C183" s="82">
        <v>4270</v>
      </c>
      <c r="D183" s="75" t="s">
        <v>139</v>
      </c>
      <c r="E183" s="85">
        <v>67800</v>
      </c>
      <c r="F183" s="51"/>
      <c r="G183" s="51">
        <f t="shared" si="61"/>
        <v>67800</v>
      </c>
      <c r="H183" s="123">
        <v>-25000</v>
      </c>
      <c r="I183" s="123">
        <f t="shared" si="62"/>
        <v>42800</v>
      </c>
      <c r="J183" s="123">
        <v>50000</v>
      </c>
      <c r="K183" s="123">
        <f t="shared" si="63"/>
        <v>92800</v>
      </c>
      <c r="L183" s="123"/>
      <c r="M183" s="51">
        <f t="shared" si="63"/>
        <v>92800</v>
      </c>
      <c r="N183" s="51"/>
      <c r="O183" s="51">
        <f t="shared" si="63"/>
        <v>92800</v>
      </c>
    </row>
    <row r="184" spans="1:15" ht="15">
      <c r="A184" s="82"/>
      <c r="B184" s="82"/>
      <c r="C184" s="82">
        <v>4300</v>
      </c>
      <c r="D184" s="75" t="s">
        <v>140</v>
      </c>
      <c r="E184" s="85">
        <v>28260</v>
      </c>
      <c r="F184" s="51"/>
      <c r="G184" s="51">
        <f t="shared" si="61"/>
        <v>28260</v>
      </c>
      <c r="H184" s="123"/>
      <c r="I184" s="123">
        <f t="shared" si="62"/>
        <v>28260</v>
      </c>
      <c r="J184" s="123">
        <v>7366</v>
      </c>
      <c r="K184" s="123">
        <f t="shared" si="63"/>
        <v>35626</v>
      </c>
      <c r="L184" s="123"/>
      <c r="M184" s="51">
        <f t="shared" si="63"/>
        <v>35626</v>
      </c>
      <c r="N184" s="51">
        <v>20000</v>
      </c>
      <c r="O184" s="51">
        <f t="shared" si="63"/>
        <v>55626</v>
      </c>
    </row>
    <row r="185" spans="1:15" ht="30">
      <c r="A185" s="82"/>
      <c r="B185" s="82"/>
      <c r="C185" s="82">
        <v>6050</v>
      </c>
      <c r="D185" s="75" t="s">
        <v>141</v>
      </c>
      <c r="E185" s="85">
        <v>50000</v>
      </c>
      <c r="F185" s="51"/>
      <c r="G185" s="51">
        <f t="shared" si="61"/>
        <v>50000</v>
      </c>
      <c r="H185" s="123">
        <v>111058</v>
      </c>
      <c r="I185" s="123">
        <f t="shared" si="62"/>
        <v>161058</v>
      </c>
      <c r="J185" s="123">
        <v>10942</v>
      </c>
      <c r="K185" s="123">
        <f t="shared" si="63"/>
        <v>172000</v>
      </c>
      <c r="L185" s="123"/>
      <c r="M185" s="51">
        <f t="shared" si="63"/>
        <v>172000</v>
      </c>
      <c r="N185" s="51">
        <v>333000</v>
      </c>
      <c r="O185" s="51">
        <f t="shared" si="63"/>
        <v>505000</v>
      </c>
    </row>
    <row r="186" spans="1:15" ht="105" hidden="1">
      <c r="A186" s="82"/>
      <c r="B186" s="82"/>
      <c r="C186" s="82">
        <v>6058</v>
      </c>
      <c r="D186" s="75" t="s">
        <v>142</v>
      </c>
      <c r="E186" s="85">
        <v>0</v>
      </c>
      <c r="F186" s="51"/>
      <c r="G186" s="51">
        <f t="shared" si="61"/>
        <v>0</v>
      </c>
      <c r="H186" s="123"/>
      <c r="I186" s="123">
        <f t="shared" si="62"/>
        <v>0</v>
      </c>
      <c r="J186" s="123"/>
      <c r="K186" s="123">
        <f t="shared" si="63"/>
        <v>0</v>
      </c>
      <c r="L186" s="123"/>
      <c r="M186" s="51">
        <f t="shared" si="63"/>
        <v>0</v>
      </c>
      <c r="N186" s="51"/>
      <c r="O186" s="51">
        <f t="shared" si="63"/>
        <v>0</v>
      </c>
    </row>
    <row r="187" spans="1:15" ht="105" customHeight="1">
      <c r="A187" s="82"/>
      <c r="B187" s="82"/>
      <c r="C187" s="82">
        <v>6059</v>
      </c>
      <c r="D187" s="75" t="s">
        <v>143</v>
      </c>
      <c r="E187" s="58">
        <v>450000</v>
      </c>
      <c r="F187" s="58"/>
      <c r="G187" s="58">
        <f t="shared" si="61"/>
        <v>450000</v>
      </c>
      <c r="H187" s="123"/>
      <c r="I187" s="123">
        <f t="shared" si="62"/>
        <v>450000</v>
      </c>
      <c r="J187" s="123">
        <v>-422000</v>
      </c>
      <c r="K187" s="123">
        <f t="shared" si="63"/>
        <v>28000</v>
      </c>
      <c r="L187" s="123"/>
      <c r="M187" s="51">
        <f t="shared" si="63"/>
        <v>28000</v>
      </c>
      <c r="N187" s="51">
        <v>-28000</v>
      </c>
      <c r="O187" s="51">
        <f t="shared" si="63"/>
        <v>0</v>
      </c>
    </row>
    <row r="188" spans="1:15" ht="14.25" hidden="1">
      <c r="A188" s="80">
        <v>630</v>
      </c>
      <c r="B188" s="80"/>
      <c r="C188" s="80"/>
      <c r="D188" s="76" t="s">
        <v>144</v>
      </c>
      <c r="E188" s="89">
        <f>E189</f>
        <v>6000</v>
      </c>
      <c r="F188" s="89">
        <f aca="true" t="shared" si="64" ref="F188:O189">F189</f>
        <v>0</v>
      </c>
      <c r="G188" s="89">
        <f t="shared" si="64"/>
        <v>6000</v>
      </c>
      <c r="H188" s="89">
        <f t="shared" si="64"/>
        <v>0</v>
      </c>
      <c r="I188" s="89">
        <f t="shared" si="64"/>
        <v>6000</v>
      </c>
      <c r="J188" s="89">
        <f t="shared" si="64"/>
        <v>0</v>
      </c>
      <c r="K188" s="89">
        <f t="shared" si="64"/>
        <v>6000</v>
      </c>
      <c r="L188" s="204">
        <f t="shared" si="64"/>
        <v>0</v>
      </c>
      <c r="M188" s="89">
        <f t="shared" si="64"/>
        <v>6000</v>
      </c>
      <c r="N188" s="89">
        <f t="shared" si="64"/>
        <v>0</v>
      </c>
      <c r="O188" s="89">
        <f t="shared" si="64"/>
        <v>6000</v>
      </c>
    </row>
    <row r="189" spans="1:15" ht="15" hidden="1">
      <c r="A189" s="82"/>
      <c r="B189" s="82">
        <v>63095</v>
      </c>
      <c r="C189" s="82"/>
      <c r="D189" s="75" t="s">
        <v>16</v>
      </c>
      <c r="E189" s="85">
        <f>E190</f>
        <v>6000</v>
      </c>
      <c r="F189" s="85">
        <f t="shared" si="64"/>
        <v>0</v>
      </c>
      <c r="G189" s="85">
        <f t="shared" si="64"/>
        <v>6000</v>
      </c>
      <c r="H189" s="85">
        <f t="shared" si="64"/>
        <v>0</v>
      </c>
      <c r="I189" s="85">
        <f t="shared" si="64"/>
        <v>6000</v>
      </c>
      <c r="J189" s="85">
        <f t="shared" si="64"/>
        <v>0</v>
      </c>
      <c r="K189" s="85">
        <f t="shared" si="64"/>
        <v>6000</v>
      </c>
      <c r="L189" s="205">
        <f t="shared" si="64"/>
        <v>0</v>
      </c>
      <c r="M189" s="85">
        <f t="shared" si="64"/>
        <v>6000</v>
      </c>
      <c r="N189" s="85">
        <f t="shared" si="64"/>
        <v>0</v>
      </c>
      <c r="O189" s="85">
        <f t="shared" si="64"/>
        <v>6000</v>
      </c>
    </row>
    <row r="190" spans="1:15" ht="15" hidden="1">
      <c r="A190" s="82"/>
      <c r="B190" s="82"/>
      <c r="C190" s="82">
        <v>4300</v>
      </c>
      <c r="D190" s="75" t="s">
        <v>140</v>
      </c>
      <c r="E190" s="85">
        <v>6000</v>
      </c>
      <c r="F190" s="51"/>
      <c r="G190" s="51">
        <f>E190+F190</f>
        <v>6000</v>
      </c>
      <c r="H190" s="123"/>
      <c r="I190" s="123">
        <f>G190+H190</f>
        <v>6000</v>
      </c>
      <c r="J190" s="123"/>
      <c r="K190" s="123">
        <f>I190+J190</f>
        <v>6000</v>
      </c>
      <c r="L190" s="123"/>
      <c r="M190" s="51">
        <f>K190+L190</f>
        <v>6000</v>
      </c>
      <c r="N190" s="51"/>
      <c r="O190" s="51">
        <f>M190+N190</f>
        <v>6000</v>
      </c>
    </row>
    <row r="191" spans="1:15" ht="14.25" hidden="1">
      <c r="A191" s="80">
        <v>700</v>
      </c>
      <c r="B191" s="80"/>
      <c r="C191" s="80"/>
      <c r="D191" s="76" t="s">
        <v>30</v>
      </c>
      <c r="E191" s="89">
        <f>E192</f>
        <v>6750</v>
      </c>
      <c r="F191" s="89">
        <f aca="true" t="shared" si="65" ref="F191:O191">F192</f>
        <v>0</v>
      </c>
      <c r="G191" s="89">
        <f t="shared" si="65"/>
        <v>6750</v>
      </c>
      <c r="H191" s="89">
        <f t="shared" si="65"/>
        <v>0</v>
      </c>
      <c r="I191" s="89">
        <f t="shared" si="65"/>
        <v>6750</v>
      </c>
      <c r="J191" s="89">
        <f t="shared" si="65"/>
        <v>0</v>
      </c>
      <c r="K191" s="89">
        <f t="shared" si="65"/>
        <v>6750</v>
      </c>
      <c r="L191" s="204">
        <f t="shared" si="65"/>
        <v>0</v>
      </c>
      <c r="M191" s="89">
        <f t="shared" si="65"/>
        <v>6750</v>
      </c>
      <c r="N191" s="89">
        <f t="shared" si="65"/>
        <v>0</v>
      </c>
      <c r="O191" s="89">
        <f t="shared" si="65"/>
        <v>6750</v>
      </c>
    </row>
    <row r="192" spans="1:15" ht="30" hidden="1">
      <c r="A192" s="82"/>
      <c r="B192" s="82">
        <v>70004</v>
      </c>
      <c r="C192" s="82"/>
      <c r="D192" s="75" t="s">
        <v>145</v>
      </c>
      <c r="E192" s="85">
        <f>SUM(E193:E196)</f>
        <v>6750</v>
      </c>
      <c r="F192" s="85">
        <f aca="true" t="shared" si="66" ref="F192:N192">SUM(F193:F196)</f>
        <v>0</v>
      </c>
      <c r="G192" s="85">
        <f t="shared" si="66"/>
        <v>6750</v>
      </c>
      <c r="H192" s="85">
        <f t="shared" si="66"/>
        <v>0</v>
      </c>
      <c r="I192" s="85">
        <f t="shared" si="66"/>
        <v>6750</v>
      </c>
      <c r="J192" s="85">
        <f t="shared" si="66"/>
        <v>0</v>
      </c>
      <c r="K192" s="85">
        <f t="shared" si="66"/>
        <v>6750</v>
      </c>
      <c r="L192" s="205">
        <f t="shared" si="66"/>
        <v>0</v>
      </c>
      <c r="M192" s="85">
        <f>SUM(M193:M196)</f>
        <v>6750</v>
      </c>
      <c r="N192" s="85">
        <f t="shared" si="66"/>
        <v>0</v>
      </c>
      <c r="O192" s="85">
        <f>SUM(O193:O196)</f>
        <v>6750</v>
      </c>
    </row>
    <row r="193" spans="1:15" ht="15" hidden="1">
      <c r="A193" s="82"/>
      <c r="B193" s="82"/>
      <c r="C193" s="82">
        <v>4210</v>
      </c>
      <c r="D193" s="75" t="s">
        <v>138</v>
      </c>
      <c r="E193" s="85">
        <v>1200</v>
      </c>
      <c r="F193" s="51"/>
      <c r="G193" s="51">
        <f>E193+F193</f>
        <v>1200</v>
      </c>
      <c r="H193" s="123"/>
      <c r="I193" s="123">
        <f>G193+H193</f>
        <v>1200</v>
      </c>
      <c r="J193" s="123"/>
      <c r="K193" s="123">
        <f>I193+J193</f>
        <v>1200</v>
      </c>
      <c r="L193" s="123"/>
      <c r="M193" s="51">
        <f>K193+L193</f>
        <v>1200</v>
      </c>
      <c r="N193" s="51"/>
      <c r="O193" s="51">
        <f>M193+N193</f>
        <v>1200</v>
      </c>
    </row>
    <row r="194" spans="1:15" ht="15" hidden="1">
      <c r="A194" s="82"/>
      <c r="B194" s="82"/>
      <c r="C194" s="82">
        <v>4270</v>
      </c>
      <c r="D194" s="75" t="s">
        <v>139</v>
      </c>
      <c r="E194" s="85">
        <v>5000</v>
      </c>
      <c r="F194" s="51"/>
      <c r="G194" s="51">
        <f>E194+F194</f>
        <v>5000</v>
      </c>
      <c r="H194" s="123"/>
      <c r="I194" s="123">
        <f>G194+H194</f>
        <v>5000</v>
      </c>
      <c r="J194" s="123"/>
      <c r="K194" s="123">
        <f>I194+J194</f>
        <v>5000</v>
      </c>
      <c r="L194" s="123">
        <v>-500</v>
      </c>
      <c r="M194" s="51">
        <f>K194+L194</f>
        <v>4500</v>
      </c>
      <c r="N194" s="51"/>
      <c r="O194" s="51">
        <f>M194+N194</f>
        <v>4500</v>
      </c>
    </row>
    <row r="195" spans="1:15" ht="15" hidden="1">
      <c r="A195" s="82"/>
      <c r="B195" s="82"/>
      <c r="C195" s="82">
        <v>4300</v>
      </c>
      <c r="D195" s="75" t="s">
        <v>140</v>
      </c>
      <c r="E195" s="85">
        <v>250</v>
      </c>
      <c r="F195" s="51"/>
      <c r="G195" s="51">
        <f>E195+F195</f>
        <v>250</v>
      </c>
      <c r="H195" s="123"/>
      <c r="I195" s="123">
        <f>G195+H195</f>
        <v>250</v>
      </c>
      <c r="J195" s="123"/>
      <c r="K195" s="123">
        <f>I195+J195</f>
        <v>250</v>
      </c>
      <c r="L195" s="123">
        <v>500</v>
      </c>
      <c r="M195" s="51">
        <f>K195+L195</f>
        <v>750</v>
      </c>
      <c r="N195" s="51"/>
      <c r="O195" s="51">
        <f>M195+N195</f>
        <v>750</v>
      </c>
    </row>
    <row r="196" spans="1:15" ht="15" hidden="1">
      <c r="A196" s="82"/>
      <c r="B196" s="82"/>
      <c r="C196" s="82">
        <v>4430</v>
      </c>
      <c r="D196" s="75" t="s">
        <v>146</v>
      </c>
      <c r="E196" s="85">
        <v>300</v>
      </c>
      <c r="F196" s="51"/>
      <c r="G196" s="51">
        <f>E196+F196</f>
        <v>300</v>
      </c>
      <c r="H196" s="123"/>
      <c r="I196" s="123">
        <f>G196+H196</f>
        <v>300</v>
      </c>
      <c r="J196" s="123"/>
      <c r="K196" s="123">
        <f>I196+J196</f>
        <v>300</v>
      </c>
      <c r="L196" s="123"/>
      <c r="M196" s="51">
        <f>K196+L196</f>
        <v>300</v>
      </c>
      <c r="N196" s="51"/>
      <c r="O196" s="51">
        <f>M196+N196</f>
        <v>300</v>
      </c>
    </row>
    <row r="197" spans="1:15" ht="14.25">
      <c r="A197" s="80">
        <v>710</v>
      </c>
      <c r="B197" s="80"/>
      <c r="C197" s="80"/>
      <c r="D197" s="76" t="s">
        <v>147</v>
      </c>
      <c r="E197" s="89">
        <f aca="true" t="shared" si="67" ref="E197:O197">E198+E200+E202</f>
        <v>30000</v>
      </c>
      <c r="F197" s="89">
        <f t="shared" si="67"/>
        <v>0</v>
      </c>
      <c r="G197" s="89">
        <f t="shared" si="67"/>
        <v>30000</v>
      </c>
      <c r="H197" s="89">
        <f t="shared" si="67"/>
        <v>0</v>
      </c>
      <c r="I197" s="89">
        <f t="shared" si="67"/>
        <v>30000</v>
      </c>
      <c r="J197" s="89">
        <f t="shared" si="67"/>
        <v>5000</v>
      </c>
      <c r="K197" s="89">
        <f t="shared" si="67"/>
        <v>35000</v>
      </c>
      <c r="L197" s="204">
        <f t="shared" si="67"/>
        <v>0</v>
      </c>
      <c r="M197" s="89">
        <f t="shared" si="67"/>
        <v>35000</v>
      </c>
      <c r="N197" s="89">
        <f t="shared" si="67"/>
        <v>15000</v>
      </c>
      <c r="O197" s="89">
        <f t="shared" si="67"/>
        <v>50000</v>
      </c>
    </row>
    <row r="198" spans="1:15" ht="16.5" customHeight="1">
      <c r="A198" s="82"/>
      <c r="B198" s="82">
        <v>71004</v>
      </c>
      <c r="C198" s="82"/>
      <c r="D198" s="75" t="s">
        <v>148</v>
      </c>
      <c r="E198" s="85">
        <f>E199</f>
        <v>0</v>
      </c>
      <c r="F198" s="51"/>
      <c r="G198" s="51"/>
      <c r="H198" s="123"/>
      <c r="I198" s="123"/>
      <c r="J198" s="123"/>
      <c r="K198" s="123"/>
      <c r="L198" s="123"/>
      <c r="M198" s="51"/>
      <c r="N198" s="51">
        <f>N199</f>
        <v>15000</v>
      </c>
      <c r="O198" s="51">
        <f>O199</f>
        <v>15000</v>
      </c>
    </row>
    <row r="199" spans="1:15" ht="15">
      <c r="A199" s="82"/>
      <c r="B199" s="82"/>
      <c r="C199" s="82">
        <v>4300</v>
      </c>
      <c r="D199" s="75" t="s">
        <v>149</v>
      </c>
      <c r="E199" s="85">
        <v>0</v>
      </c>
      <c r="F199" s="51"/>
      <c r="G199" s="51"/>
      <c r="H199" s="123"/>
      <c r="I199" s="123"/>
      <c r="J199" s="123"/>
      <c r="K199" s="123"/>
      <c r="L199" s="123"/>
      <c r="M199" s="51"/>
      <c r="N199" s="51">
        <v>15000</v>
      </c>
      <c r="O199" s="51">
        <f>N199+M199</f>
        <v>15000</v>
      </c>
    </row>
    <row r="200" spans="1:15" ht="30" hidden="1">
      <c r="A200" s="82"/>
      <c r="B200" s="82">
        <v>71014</v>
      </c>
      <c r="C200" s="82"/>
      <c r="D200" s="75" t="s">
        <v>150</v>
      </c>
      <c r="E200" s="85">
        <f>E201</f>
        <v>15000</v>
      </c>
      <c r="F200" s="85">
        <f aca="true" t="shared" si="68" ref="F200:O200">F201</f>
        <v>0</v>
      </c>
      <c r="G200" s="85">
        <f t="shared" si="68"/>
        <v>15000</v>
      </c>
      <c r="H200" s="85">
        <f t="shared" si="68"/>
        <v>5000</v>
      </c>
      <c r="I200" s="85">
        <f t="shared" si="68"/>
        <v>20000</v>
      </c>
      <c r="J200" s="85">
        <f t="shared" si="68"/>
        <v>5000</v>
      </c>
      <c r="K200" s="85">
        <f t="shared" si="68"/>
        <v>25000</v>
      </c>
      <c r="L200" s="205">
        <f t="shared" si="68"/>
        <v>0</v>
      </c>
      <c r="M200" s="85">
        <f t="shared" si="68"/>
        <v>25000</v>
      </c>
      <c r="N200" s="85">
        <f t="shared" si="68"/>
        <v>0</v>
      </c>
      <c r="O200" s="85">
        <f t="shared" si="68"/>
        <v>25000</v>
      </c>
    </row>
    <row r="201" spans="1:15" ht="15" hidden="1">
      <c r="A201" s="82"/>
      <c r="B201" s="82"/>
      <c r="C201" s="82">
        <v>4300</v>
      </c>
      <c r="D201" s="75" t="s">
        <v>140</v>
      </c>
      <c r="E201" s="85">
        <v>15000</v>
      </c>
      <c r="F201" s="51"/>
      <c r="G201" s="51">
        <f>E201+F201</f>
        <v>15000</v>
      </c>
      <c r="H201" s="123">
        <v>5000</v>
      </c>
      <c r="I201" s="123">
        <f>G201+H201</f>
        <v>20000</v>
      </c>
      <c r="J201" s="123">
        <v>5000</v>
      </c>
      <c r="K201" s="123">
        <f>I201+J201</f>
        <v>25000</v>
      </c>
      <c r="L201" s="123"/>
      <c r="M201" s="51">
        <f>K201+L201</f>
        <v>25000</v>
      </c>
      <c r="N201" s="51"/>
      <c r="O201" s="51">
        <f>M201+N201</f>
        <v>25000</v>
      </c>
    </row>
    <row r="202" spans="1:15" ht="15" hidden="1">
      <c r="A202" s="82"/>
      <c r="B202" s="82">
        <v>71095</v>
      </c>
      <c r="C202" s="82"/>
      <c r="D202" s="75" t="s">
        <v>16</v>
      </c>
      <c r="E202" s="85">
        <f>E203</f>
        <v>15000</v>
      </c>
      <c r="F202" s="85">
        <f aca="true" t="shared" si="69" ref="F202:O202">F203</f>
        <v>0</v>
      </c>
      <c r="G202" s="85">
        <f t="shared" si="69"/>
        <v>15000</v>
      </c>
      <c r="H202" s="85">
        <f t="shared" si="69"/>
        <v>-5000</v>
      </c>
      <c r="I202" s="85">
        <f t="shared" si="69"/>
        <v>10000</v>
      </c>
      <c r="J202" s="85">
        <f t="shared" si="69"/>
        <v>0</v>
      </c>
      <c r="K202" s="85">
        <f t="shared" si="69"/>
        <v>10000</v>
      </c>
      <c r="L202" s="205">
        <f t="shared" si="69"/>
        <v>0</v>
      </c>
      <c r="M202" s="85">
        <f t="shared" si="69"/>
        <v>10000</v>
      </c>
      <c r="N202" s="85">
        <f t="shared" si="69"/>
        <v>0</v>
      </c>
      <c r="O202" s="85">
        <f t="shared" si="69"/>
        <v>10000</v>
      </c>
    </row>
    <row r="203" spans="1:15" ht="15" hidden="1">
      <c r="A203" s="82"/>
      <c r="B203" s="82"/>
      <c r="C203" s="82">
        <v>4300</v>
      </c>
      <c r="D203" s="75" t="s">
        <v>140</v>
      </c>
      <c r="E203" s="85">
        <v>15000</v>
      </c>
      <c r="F203" s="51"/>
      <c r="G203" s="51">
        <f>E203+F203</f>
        <v>15000</v>
      </c>
      <c r="H203" s="123">
        <v>-5000</v>
      </c>
      <c r="I203" s="123">
        <f>G203+H203</f>
        <v>10000</v>
      </c>
      <c r="J203" s="123"/>
      <c r="K203" s="123">
        <f>I203+J203</f>
        <v>10000</v>
      </c>
      <c r="L203" s="123"/>
      <c r="M203" s="51">
        <f>K203+L203</f>
        <v>10000</v>
      </c>
      <c r="N203" s="51"/>
      <c r="O203" s="51">
        <f>M203+N203</f>
        <v>10000</v>
      </c>
    </row>
    <row r="204" spans="1:15" ht="14.25">
      <c r="A204" s="80">
        <v>750</v>
      </c>
      <c r="B204" s="80"/>
      <c r="C204" s="80"/>
      <c r="D204" s="76" t="s">
        <v>40</v>
      </c>
      <c r="E204" s="89">
        <f>E205+E214+E219+E237</f>
        <v>1269510</v>
      </c>
      <c r="F204" s="89">
        <f aca="true" t="shared" si="70" ref="F204:N204">F205+F214+F219+F237</f>
        <v>0</v>
      </c>
      <c r="G204" s="89">
        <f t="shared" si="70"/>
        <v>1269510</v>
      </c>
      <c r="H204" s="89">
        <f t="shared" si="70"/>
        <v>0</v>
      </c>
      <c r="I204" s="89">
        <f t="shared" si="70"/>
        <v>1269510</v>
      </c>
      <c r="J204" s="89">
        <f t="shared" si="70"/>
        <v>0</v>
      </c>
      <c r="K204" s="89">
        <f t="shared" si="70"/>
        <v>1269510</v>
      </c>
      <c r="L204" s="204">
        <f t="shared" si="70"/>
        <v>0</v>
      </c>
      <c r="M204" s="89">
        <f>M205+M214+M219+M237</f>
        <v>1269510</v>
      </c>
      <c r="N204" s="89">
        <f t="shared" si="70"/>
        <v>0</v>
      </c>
      <c r="O204" s="89">
        <f>O205+O214+O219+O237</f>
        <v>1269510</v>
      </c>
    </row>
    <row r="205" spans="1:15" ht="15">
      <c r="A205" s="82"/>
      <c r="B205" s="82">
        <v>75011</v>
      </c>
      <c r="C205" s="82"/>
      <c r="D205" s="75" t="s">
        <v>41</v>
      </c>
      <c r="E205" s="85">
        <f>SUM(E206:E213)</f>
        <v>41200</v>
      </c>
      <c r="F205" s="85">
        <f aca="true" t="shared" si="71" ref="F205:N205">SUM(F206:F213)</f>
        <v>0</v>
      </c>
      <c r="G205" s="85">
        <f t="shared" si="71"/>
        <v>41200</v>
      </c>
      <c r="H205" s="85">
        <f t="shared" si="71"/>
        <v>0</v>
      </c>
      <c r="I205" s="85">
        <f t="shared" si="71"/>
        <v>41200</v>
      </c>
      <c r="J205" s="85">
        <f t="shared" si="71"/>
        <v>0</v>
      </c>
      <c r="K205" s="85">
        <f t="shared" si="71"/>
        <v>41200</v>
      </c>
      <c r="L205" s="205">
        <f t="shared" si="71"/>
        <v>5000</v>
      </c>
      <c r="M205" s="85">
        <f>SUM(M206:M213)</f>
        <v>46200</v>
      </c>
      <c r="N205" s="85">
        <f t="shared" si="71"/>
        <v>0</v>
      </c>
      <c r="O205" s="85">
        <f>SUM(O206:O213)</f>
        <v>46200</v>
      </c>
    </row>
    <row r="206" spans="1:15" ht="30" hidden="1">
      <c r="A206" s="82"/>
      <c r="B206" s="82"/>
      <c r="C206" s="82">
        <v>4010</v>
      </c>
      <c r="D206" s="75" t="s">
        <v>151</v>
      </c>
      <c r="E206" s="85">
        <v>24000</v>
      </c>
      <c r="F206" s="51"/>
      <c r="G206" s="51">
        <f aca="true" t="shared" si="72" ref="G206:G213">E206+F206</f>
        <v>24000</v>
      </c>
      <c r="H206" s="123"/>
      <c r="I206" s="123">
        <f>G206+H206</f>
        <v>24000</v>
      </c>
      <c r="J206" s="123"/>
      <c r="K206" s="123">
        <f>I206+J206</f>
        <v>24000</v>
      </c>
      <c r="L206" s="123"/>
      <c r="M206" s="51">
        <f>K206+L206</f>
        <v>24000</v>
      </c>
      <c r="N206" s="51"/>
      <c r="O206" s="51">
        <f>M206+N206</f>
        <v>24000</v>
      </c>
    </row>
    <row r="207" spans="1:15" ht="15" hidden="1">
      <c r="A207" s="82"/>
      <c r="B207" s="82"/>
      <c r="C207" s="82">
        <v>4040</v>
      </c>
      <c r="D207" s="75" t="s">
        <v>152</v>
      </c>
      <c r="E207" s="85">
        <v>1681</v>
      </c>
      <c r="F207" s="51"/>
      <c r="G207" s="51">
        <f t="shared" si="72"/>
        <v>1681</v>
      </c>
      <c r="H207" s="123"/>
      <c r="I207" s="123">
        <f aca="true" t="shared" si="73" ref="I207:I213">G207+H207</f>
        <v>1681</v>
      </c>
      <c r="J207" s="123"/>
      <c r="K207" s="123">
        <f aca="true" t="shared" si="74" ref="K207:O213">I207+J207</f>
        <v>1681</v>
      </c>
      <c r="L207" s="123"/>
      <c r="M207" s="51">
        <f t="shared" si="74"/>
        <v>1681</v>
      </c>
      <c r="N207" s="51"/>
      <c r="O207" s="51">
        <f t="shared" si="74"/>
        <v>1681</v>
      </c>
    </row>
    <row r="208" spans="1:15" ht="15" hidden="1">
      <c r="A208" s="82"/>
      <c r="B208" s="82"/>
      <c r="C208" s="82">
        <v>4110</v>
      </c>
      <c r="D208" s="75" t="s">
        <v>153</v>
      </c>
      <c r="E208" s="85">
        <v>4425</v>
      </c>
      <c r="F208" s="51"/>
      <c r="G208" s="51">
        <f t="shared" si="72"/>
        <v>4425</v>
      </c>
      <c r="H208" s="123"/>
      <c r="I208" s="123">
        <f t="shared" si="73"/>
        <v>4425</v>
      </c>
      <c r="J208" s="123"/>
      <c r="K208" s="123">
        <f t="shared" si="74"/>
        <v>4425</v>
      </c>
      <c r="L208" s="123"/>
      <c r="M208" s="51">
        <f t="shared" si="74"/>
        <v>4425</v>
      </c>
      <c r="N208" s="51"/>
      <c r="O208" s="51">
        <f t="shared" si="74"/>
        <v>4425</v>
      </c>
    </row>
    <row r="209" spans="1:15" ht="15" hidden="1">
      <c r="A209" s="82"/>
      <c r="B209" s="82"/>
      <c r="C209" s="82">
        <v>4120</v>
      </c>
      <c r="D209" s="75" t="s">
        <v>154</v>
      </c>
      <c r="E209" s="85">
        <v>629</v>
      </c>
      <c r="F209" s="51"/>
      <c r="G209" s="51">
        <f t="shared" si="72"/>
        <v>629</v>
      </c>
      <c r="H209" s="123"/>
      <c r="I209" s="123">
        <f t="shared" si="73"/>
        <v>629</v>
      </c>
      <c r="J209" s="123"/>
      <c r="K209" s="123">
        <f t="shared" si="74"/>
        <v>629</v>
      </c>
      <c r="L209" s="123"/>
      <c r="M209" s="51">
        <f t="shared" si="74"/>
        <v>629</v>
      </c>
      <c r="N209" s="51"/>
      <c r="O209" s="51">
        <f t="shared" si="74"/>
        <v>629</v>
      </c>
    </row>
    <row r="210" spans="1:15" ht="15" hidden="1">
      <c r="A210" s="82"/>
      <c r="B210" s="82"/>
      <c r="C210" s="82">
        <v>4210</v>
      </c>
      <c r="D210" s="75" t="s">
        <v>138</v>
      </c>
      <c r="E210" s="85">
        <v>2000</v>
      </c>
      <c r="F210" s="51"/>
      <c r="G210" s="51">
        <f t="shared" si="72"/>
        <v>2000</v>
      </c>
      <c r="H210" s="123"/>
      <c r="I210" s="123">
        <f t="shared" si="73"/>
        <v>2000</v>
      </c>
      <c r="J210" s="123"/>
      <c r="K210" s="123">
        <f t="shared" si="74"/>
        <v>2000</v>
      </c>
      <c r="L210" s="123"/>
      <c r="M210" s="51">
        <f t="shared" si="74"/>
        <v>2000</v>
      </c>
      <c r="N210" s="51"/>
      <c r="O210" s="51">
        <f t="shared" si="74"/>
        <v>2000</v>
      </c>
    </row>
    <row r="211" spans="1:15" ht="15">
      <c r="A211" s="82"/>
      <c r="B211" s="82"/>
      <c r="C211" s="82">
        <v>4300</v>
      </c>
      <c r="D211" s="75" t="s">
        <v>140</v>
      </c>
      <c r="E211" s="85">
        <v>6695</v>
      </c>
      <c r="F211" s="51"/>
      <c r="G211" s="51">
        <f t="shared" si="72"/>
        <v>6695</v>
      </c>
      <c r="H211" s="123"/>
      <c r="I211" s="123">
        <f t="shared" si="73"/>
        <v>6695</v>
      </c>
      <c r="J211" s="123"/>
      <c r="K211" s="123">
        <f t="shared" si="74"/>
        <v>6695</v>
      </c>
      <c r="L211" s="123">
        <v>5000</v>
      </c>
      <c r="M211" s="51">
        <f t="shared" si="74"/>
        <v>11695</v>
      </c>
      <c r="N211" s="51">
        <v>256</v>
      </c>
      <c r="O211" s="51">
        <f t="shared" si="74"/>
        <v>11951</v>
      </c>
    </row>
    <row r="212" spans="1:15" ht="15">
      <c r="A212" s="82"/>
      <c r="B212" s="82"/>
      <c r="C212" s="82">
        <v>4410</v>
      </c>
      <c r="D212" s="75" t="s">
        <v>155</v>
      </c>
      <c r="E212" s="85">
        <v>1000</v>
      </c>
      <c r="F212" s="51"/>
      <c r="G212" s="51">
        <f t="shared" si="72"/>
        <v>1000</v>
      </c>
      <c r="H212" s="123"/>
      <c r="I212" s="123">
        <f t="shared" si="73"/>
        <v>1000</v>
      </c>
      <c r="J212" s="123"/>
      <c r="K212" s="123">
        <f t="shared" si="74"/>
        <v>1000</v>
      </c>
      <c r="L212" s="123"/>
      <c r="M212" s="51">
        <f t="shared" si="74"/>
        <v>1000</v>
      </c>
      <c r="N212" s="51">
        <v>-250</v>
      </c>
      <c r="O212" s="51">
        <f t="shared" si="74"/>
        <v>750</v>
      </c>
    </row>
    <row r="213" spans="1:15" ht="30">
      <c r="A213" s="82"/>
      <c r="B213" s="82"/>
      <c r="C213" s="82">
        <v>4440</v>
      </c>
      <c r="D213" s="75" t="s">
        <v>156</v>
      </c>
      <c r="E213" s="85">
        <v>770</v>
      </c>
      <c r="F213" s="51"/>
      <c r="G213" s="51">
        <f t="shared" si="72"/>
        <v>770</v>
      </c>
      <c r="H213" s="123"/>
      <c r="I213" s="123">
        <f t="shared" si="73"/>
        <v>770</v>
      </c>
      <c r="J213" s="123"/>
      <c r="K213" s="123">
        <f t="shared" si="74"/>
        <v>770</v>
      </c>
      <c r="L213" s="123"/>
      <c r="M213" s="51">
        <f t="shared" si="74"/>
        <v>770</v>
      </c>
      <c r="N213" s="51">
        <v>-6</v>
      </c>
      <c r="O213" s="51">
        <f t="shared" si="74"/>
        <v>764</v>
      </c>
    </row>
    <row r="214" spans="1:15" ht="15" hidden="1">
      <c r="A214" s="82"/>
      <c r="B214" s="82">
        <v>75022</v>
      </c>
      <c r="C214" s="82"/>
      <c r="D214" s="75" t="s">
        <v>157</v>
      </c>
      <c r="E214" s="85">
        <f>SUM(E215:E218)</f>
        <v>51600</v>
      </c>
      <c r="F214" s="85">
        <f aca="true" t="shared" si="75" ref="F214:N214">SUM(F215:F218)</f>
        <v>0</v>
      </c>
      <c r="G214" s="85">
        <f t="shared" si="75"/>
        <v>51600</v>
      </c>
      <c r="H214" s="85">
        <f t="shared" si="75"/>
        <v>0</v>
      </c>
      <c r="I214" s="85">
        <f t="shared" si="75"/>
        <v>51600</v>
      </c>
      <c r="J214" s="85">
        <f t="shared" si="75"/>
        <v>0</v>
      </c>
      <c r="K214" s="85">
        <f t="shared" si="75"/>
        <v>51600</v>
      </c>
      <c r="L214" s="205">
        <f t="shared" si="75"/>
        <v>-5000</v>
      </c>
      <c r="M214" s="85">
        <f>SUM(M215:M218)</f>
        <v>46600</v>
      </c>
      <c r="N214" s="85">
        <f t="shared" si="75"/>
        <v>0</v>
      </c>
      <c r="O214" s="85">
        <f>SUM(O215:O218)</f>
        <v>46600</v>
      </c>
    </row>
    <row r="215" spans="1:15" ht="30" hidden="1">
      <c r="A215" s="82"/>
      <c r="B215" s="82"/>
      <c r="C215" s="82">
        <v>3030</v>
      </c>
      <c r="D215" s="75" t="s">
        <v>158</v>
      </c>
      <c r="E215" s="85">
        <v>43000</v>
      </c>
      <c r="F215" s="51"/>
      <c r="G215" s="51">
        <f>E215+F215</f>
        <v>43000</v>
      </c>
      <c r="H215" s="123"/>
      <c r="I215" s="123">
        <f>G215+H215</f>
        <v>43000</v>
      </c>
      <c r="J215" s="123"/>
      <c r="K215" s="123">
        <f>I215+J215</f>
        <v>43000</v>
      </c>
      <c r="L215" s="123">
        <v>-3000</v>
      </c>
      <c r="M215" s="51">
        <f>K215+L215</f>
        <v>40000</v>
      </c>
      <c r="N215" s="51"/>
      <c r="O215" s="51">
        <f>M215+N215</f>
        <v>40000</v>
      </c>
    </row>
    <row r="216" spans="1:15" ht="15" hidden="1">
      <c r="A216" s="82"/>
      <c r="B216" s="82"/>
      <c r="C216" s="82">
        <v>4210</v>
      </c>
      <c r="D216" s="75" t="s">
        <v>138</v>
      </c>
      <c r="E216" s="85">
        <v>3100</v>
      </c>
      <c r="F216" s="51"/>
      <c r="G216" s="51">
        <f>E216+F216</f>
        <v>3100</v>
      </c>
      <c r="H216" s="123"/>
      <c r="I216" s="123">
        <f>G216+H216</f>
        <v>3100</v>
      </c>
      <c r="J216" s="123"/>
      <c r="K216" s="123">
        <f>I216+J216</f>
        <v>3100</v>
      </c>
      <c r="L216" s="123"/>
      <c r="M216" s="51">
        <f>K216+L216</f>
        <v>3100</v>
      </c>
      <c r="N216" s="51"/>
      <c r="O216" s="51">
        <f>M216+N216</f>
        <v>3100</v>
      </c>
    </row>
    <row r="217" spans="1:15" ht="15" hidden="1">
      <c r="A217" s="82"/>
      <c r="B217" s="82"/>
      <c r="C217" s="82">
        <v>4300</v>
      </c>
      <c r="D217" s="75" t="s">
        <v>140</v>
      </c>
      <c r="E217" s="85">
        <v>5000</v>
      </c>
      <c r="F217" s="51"/>
      <c r="G217" s="51">
        <f>E217+F217</f>
        <v>5000</v>
      </c>
      <c r="H217" s="123"/>
      <c r="I217" s="123">
        <f>G217+H217</f>
        <v>5000</v>
      </c>
      <c r="J217" s="123"/>
      <c r="K217" s="123">
        <f>I217+J217</f>
        <v>5000</v>
      </c>
      <c r="L217" s="123">
        <v>-2000</v>
      </c>
      <c r="M217" s="51">
        <f>K217+L217</f>
        <v>3000</v>
      </c>
      <c r="N217" s="51"/>
      <c r="O217" s="51">
        <f>M217+N217</f>
        <v>3000</v>
      </c>
    </row>
    <row r="218" spans="1:15" ht="15" hidden="1">
      <c r="A218" s="82"/>
      <c r="B218" s="82"/>
      <c r="C218" s="82">
        <v>4410</v>
      </c>
      <c r="D218" s="75" t="s">
        <v>155</v>
      </c>
      <c r="E218" s="85">
        <v>500</v>
      </c>
      <c r="F218" s="51"/>
      <c r="G218" s="51">
        <f>E218+F218</f>
        <v>500</v>
      </c>
      <c r="H218" s="123"/>
      <c r="I218" s="123">
        <f>G218+H218</f>
        <v>500</v>
      </c>
      <c r="J218" s="123"/>
      <c r="K218" s="123">
        <f>I218+J218</f>
        <v>500</v>
      </c>
      <c r="L218" s="123"/>
      <c r="M218" s="51">
        <f>K218+L218</f>
        <v>500</v>
      </c>
      <c r="N218" s="51"/>
      <c r="O218" s="51">
        <f>M218+N218</f>
        <v>500</v>
      </c>
    </row>
    <row r="219" spans="1:15" ht="15" hidden="1">
      <c r="A219" s="82"/>
      <c r="B219" s="82">
        <v>75023</v>
      </c>
      <c r="C219" s="82"/>
      <c r="D219" s="75" t="s">
        <v>46</v>
      </c>
      <c r="E219" s="85">
        <f>SUM(E220:E236)</f>
        <v>1156410</v>
      </c>
      <c r="F219" s="85">
        <f aca="true" t="shared" si="76" ref="F219:N219">SUM(F220:F236)</f>
        <v>0</v>
      </c>
      <c r="G219" s="85">
        <f t="shared" si="76"/>
        <v>1156410</v>
      </c>
      <c r="H219" s="85">
        <f t="shared" si="76"/>
        <v>0</v>
      </c>
      <c r="I219" s="85">
        <f t="shared" si="76"/>
        <v>1156410</v>
      </c>
      <c r="J219" s="85">
        <f t="shared" si="76"/>
        <v>0</v>
      </c>
      <c r="K219" s="85">
        <f t="shared" si="76"/>
        <v>1156410</v>
      </c>
      <c r="L219" s="205">
        <f t="shared" si="76"/>
        <v>5000</v>
      </c>
      <c r="M219" s="85">
        <f>SUM(M220:M236)</f>
        <v>1161410</v>
      </c>
      <c r="N219" s="85">
        <f t="shared" si="76"/>
        <v>0</v>
      </c>
      <c r="O219" s="85">
        <f>SUM(O220:O236)</f>
        <v>1161410</v>
      </c>
    </row>
    <row r="220" spans="1:15" ht="30" hidden="1">
      <c r="A220" s="82"/>
      <c r="B220" s="82"/>
      <c r="C220" s="82">
        <v>3020</v>
      </c>
      <c r="D220" s="75" t="s">
        <v>159</v>
      </c>
      <c r="E220" s="85">
        <v>820</v>
      </c>
      <c r="F220" s="51"/>
      <c r="G220" s="51">
        <f aca="true" t="shared" si="77" ref="G220:G236">E220+F220</f>
        <v>820</v>
      </c>
      <c r="H220" s="123"/>
      <c r="I220" s="123">
        <f>G220+H220</f>
        <v>820</v>
      </c>
      <c r="J220" s="123"/>
      <c r="K220" s="123">
        <f>I220+J220</f>
        <v>820</v>
      </c>
      <c r="L220" s="123"/>
      <c r="M220" s="51">
        <f>K220+L220</f>
        <v>820</v>
      </c>
      <c r="N220" s="51"/>
      <c r="O220" s="51">
        <f>M220+N220</f>
        <v>820</v>
      </c>
    </row>
    <row r="221" spans="1:15" ht="30" hidden="1">
      <c r="A221" s="82"/>
      <c r="B221" s="82"/>
      <c r="C221" s="82">
        <v>4010</v>
      </c>
      <c r="D221" s="75" t="s">
        <v>151</v>
      </c>
      <c r="E221" s="85">
        <v>707320</v>
      </c>
      <c r="F221" s="51"/>
      <c r="G221" s="51">
        <f t="shared" si="77"/>
        <v>707320</v>
      </c>
      <c r="H221" s="123"/>
      <c r="I221" s="123">
        <f aca="true" t="shared" si="78" ref="I221:I236">G221+H221</f>
        <v>707320</v>
      </c>
      <c r="J221" s="123"/>
      <c r="K221" s="123">
        <f aca="true" t="shared" si="79" ref="K221:O236">I221+J221</f>
        <v>707320</v>
      </c>
      <c r="L221" s="123">
        <v>-15624</v>
      </c>
      <c r="M221" s="51">
        <f t="shared" si="79"/>
        <v>691696</v>
      </c>
      <c r="N221" s="51"/>
      <c r="O221" s="51">
        <f t="shared" si="79"/>
        <v>691696</v>
      </c>
    </row>
    <row r="222" spans="1:15" ht="15" hidden="1">
      <c r="A222" s="82"/>
      <c r="B222" s="82"/>
      <c r="C222" s="82">
        <v>4040</v>
      </c>
      <c r="D222" s="75" t="s">
        <v>152</v>
      </c>
      <c r="E222" s="85">
        <v>39580</v>
      </c>
      <c r="F222" s="51"/>
      <c r="G222" s="51">
        <f t="shared" si="77"/>
        <v>39580</v>
      </c>
      <c r="H222" s="123"/>
      <c r="I222" s="123">
        <f t="shared" si="78"/>
        <v>39580</v>
      </c>
      <c r="J222" s="123">
        <v>-6000</v>
      </c>
      <c r="K222" s="123">
        <f t="shared" si="79"/>
        <v>33580</v>
      </c>
      <c r="L222" s="123">
        <v>27624</v>
      </c>
      <c r="M222" s="51">
        <f t="shared" si="79"/>
        <v>61204</v>
      </c>
      <c r="N222" s="51"/>
      <c r="O222" s="51">
        <f t="shared" si="79"/>
        <v>61204</v>
      </c>
    </row>
    <row r="223" spans="1:15" ht="15" hidden="1">
      <c r="A223" s="82"/>
      <c r="B223" s="82"/>
      <c r="C223" s="82">
        <v>4110</v>
      </c>
      <c r="D223" s="75" t="s">
        <v>153</v>
      </c>
      <c r="E223" s="85">
        <v>125100</v>
      </c>
      <c r="F223" s="51"/>
      <c r="G223" s="51">
        <f t="shared" si="77"/>
        <v>125100</v>
      </c>
      <c r="H223" s="123"/>
      <c r="I223" s="123">
        <f t="shared" si="78"/>
        <v>125100</v>
      </c>
      <c r="J223" s="123"/>
      <c r="K223" s="123">
        <f t="shared" si="79"/>
        <v>125100</v>
      </c>
      <c r="L223" s="123"/>
      <c r="M223" s="51">
        <f t="shared" si="79"/>
        <v>125100</v>
      </c>
      <c r="N223" s="51"/>
      <c r="O223" s="51">
        <f t="shared" si="79"/>
        <v>125100</v>
      </c>
    </row>
    <row r="224" spans="1:15" ht="15" hidden="1">
      <c r="A224" s="82"/>
      <c r="B224" s="82"/>
      <c r="C224" s="82">
        <v>4120</v>
      </c>
      <c r="D224" s="75" t="s">
        <v>154</v>
      </c>
      <c r="E224" s="85">
        <v>17800</v>
      </c>
      <c r="F224" s="51"/>
      <c r="G224" s="51">
        <f t="shared" si="77"/>
        <v>17800</v>
      </c>
      <c r="H224" s="123"/>
      <c r="I224" s="123">
        <f t="shared" si="78"/>
        <v>17800</v>
      </c>
      <c r="J224" s="123"/>
      <c r="K224" s="123">
        <f t="shared" si="79"/>
        <v>17800</v>
      </c>
      <c r="L224" s="123"/>
      <c r="M224" s="51">
        <f t="shared" si="79"/>
        <v>17800</v>
      </c>
      <c r="N224" s="51"/>
      <c r="O224" s="51">
        <f t="shared" si="79"/>
        <v>17800</v>
      </c>
    </row>
    <row r="225" spans="1:15" ht="15" hidden="1">
      <c r="A225" s="82"/>
      <c r="B225" s="82"/>
      <c r="C225" s="82">
        <v>4170</v>
      </c>
      <c r="D225" s="75" t="s">
        <v>160</v>
      </c>
      <c r="E225" s="85">
        <v>1520</v>
      </c>
      <c r="F225" s="51"/>
      <c r="G225" s="51">
        <f t="shared" si="77"/>
        <v>1520</v>
      </c>
      <c r="H225" s="123"/>
      <c r="I225" s="123">
        <f t="shared" si="78"/>
        <v>1520</v>
      </c>
      <c r="J225" s="123"/>
      <c r="K225" s="123">
        <f t="shared" si="79"/>
        <v>1520</v>
      </c>
      <c r="L225" s="123"/>
      <c r="M225" s="51">
        <f t="shared" si="79"/>
        <v>1520</v>
      </c>
      <c r="N225" s="51"/>
      <c r="O225" s="51">
        <f t="shared" si="79"/>
        <v>1520</v>
      </c>
    </row>
    <row r="226" spans="1:15" ht="15" hidden="1">
      <c r="A226" s="82"/>
      <c r="B226" s="82"/>
      <c r="C226" s="82">
        <v>4210</v>
      </c>
      <c r="D226" s="75" t="s">
        <v>138</v>
      </c>
      <c r="E226" s="85">
        <v>55830</v>
      </c>
      <c r="F226" s="51"/>
      <c r="G226" s="51">
        <f t="shared" si="77"/>
        <v>55830</v>
      </c>
      <c r="H226" s="123"/>
      <c r="I226" s="123">
        <f t="shared" si="78"/>
        <v>55830</v>
      </c>
      <c r="J226" s="123"/>
      <c r="K226" s="123">
        <f t="shared" si="79"/>
        <v>55830</v>
      </c>
      <c r="L226" s="123"/>
      <c r="M226" s="51">
        <f t="shared" si="79"/>
        <v>55830</v>
      </c>
      <c r="N226" s="51"/>
      <c r="O226" s="51">
        <f t="shared" si="79"/>
        <v>55830</v>
      </c>
    </row>
    <row r="227" spans="1:15" ht="15" hidden="1">
      <c r="A227" s="82"/>
      <c r="B227" s="82"/>
      <c r="C227" s="82">
        <v>4260</v>
      </c>
      <c r="D227" s="75" t="s">
        <v>161</v>
      </c>
      <c r="E227" s="85">
        <v>22840</v>
      </c>
      <c r="F227" s="51"/>
      <c r="G227" s="51">
        <f t="shared" si="77"/>
        <v>22840</v>
      </c>
      <c r="H227" s="123"/>
      <c r="I227" s="123">
        <f t="shared" si="78"/>
        <v>22840</v>
      </c>
      <c r="J227" s="123">
        <v>3000</v>
      </c>
      <c r="K227" s="123">
        <f t="shared" si="79"/>
        <v>25840</v>
      </c>
      <c r="L227" s="123"/>
      <c r="M227" s="51">
        <f t="shared" si="79"/>
        <v>25840</v>
      </c>
      <c r="N227" s="51"/>
      <c r="O227" s="51">
        <f t="shared" si="79"/>
        <v>25840</v>
      </c>
    </row>
    <row r="228" spans="1:15" ht="15" hidden="1">
      <c r="A228" s="82"/>
      <c r="B228" s="82"/>
      <c r="C228" s="82">
        <v>4270</v>
      </c>
      <c r="D228" s="75" t="s">
        <v>139</v>
      </c>
      <c r="E228" s="85">
        <v>18270</v>
      </c>
      <c r="F228" s="51"/>
      <c r="G228" s="51">
        <f t="shared" si="77"/>
        <v>18270</v>
      </c>
      <c r="H228" s="123"/>
      <c r="I228" s="123">
        <f t="shared" si="78"/>
        <v>18270</v>
      </c>
      <c r="J228" s="123"/>
      <c r="K228" s="123">
        <f t="shared" si="79"/>
        <v>18270</v>
      </c>
      <c r="L228" s="123"/>
      <c r="M228" s="51">
        <f t="shared" si="79"/>
        <v>18270</v>
      </c>
      <c r="N228" s="51"/>
      <c r="O228" s="51">
        <f t="shared" si="79"/>
        <v>18270</v>
      </c>
    </row>
    <row r="229" spans="1:15" ht="15" hidden="1">
      <c r="A229" s="82"/>
      <c r="B229" s="82"/>
      <c r="C229" s="82">
        <v>4280</v>
      </c>
      <c r="D229" s="75" t="s">
        <v>162</v>
      </c>
      <c r="E229" s="85">
        <v>2030</v>
      </c>
      <c r="F229" s="51"/>
      <c r="G229" s="51">
        <f t="shared" si="77"/>
        <v>2030</v>
      </c>
      <c r="H229" s="123"/>
      <c r="I229" s="123">
        <f t="shared" si="78"/>
        <v>2030</v>
      </c>
      <c r="J229" s="123"/>
      <c r="K229" s="123">
        <f t="shared" si="79"/>
        <v>2030</v>
      </c>
      <c r="L229" s="123"/>
      <c r="M229" s="51">
        <f t="shared" si="79"/>
        <v>2030</v>
      </c>
      <c r="N229" s="51"/>
      <c r="O229" s="51">
        <f t="shared" si="79"/>
        <v>2030</v>
      </c>
    </row>
    <row r="230" spans="1:15" ht="15" hidden="1">
      <c r="A230" s="82"/>
      <c r="B230" s="82"/>
      <c r="C230" s="82">
        <v>4300</v>
      </c>
      <c r="D230" s="75" t="s">
        <v>140</v>
      </c>
      <c r="E230" s="85">
        <v>86280</v>
      </c>
      <c r="F230" s="51"/>
      <c r="G230" s="51">
        <f t="shared" si="77"/>
        <v>86280</v>
      </c>
      <c r="H230" s="123"/>
      <c r="I230" s="123">
        <f t="shared" si="78"/>
        <v>86280</v>
      </c>
      <c r="J230" s="123"/>
      <c r="K230" s="123">
        <f t="shared" si="79"/>
        <v>86280</v>
      </c>
      <c r="L230" s="123"/>
      <c r="M230" s="51">
        <f t="shared" si="79"/>
        <v>86280</v>
      </c>
      <c r="N230" s="51"/>
      <c r="O230" s="51">
        <f t="shared" si="79"/>
        <v>86280</v>
      </c>
    </row>
    <row r="231" spans="1:15" ht="15" hidden="1">
      <c r="A231" s="82"/>
      <c r="B231" s="82"/>
      <c r="C231" s="82">
        <v>4350</v>
      </c>
      <c r="D231" s="75" t="s">
        <v>163</v>
      </c>
      <c r="E231" s="85">
        <v>2230</v>
      </c>
      <c r="F231" s="51"/>
      <c r="G231" s="51">
        <f t="shared" si="77"/>
        <v>2230</v>
      </c>
      <c r="H231" s="123"/>
      <c r="I231" s="123">
        <f t="shared" si="78"/>
        <v>2230</v>
      </c>
      <c r="J231" s="123">
        <v>3000</v>
      </c>
      <c r="K231" s="123">
        <f t="shared" si="79"/>
        <v>5230</v>
      </c>
      <c r="L231" s="123"/>
      <c r="M231" s="51">
        <f t="shared" si="79"/>
        <v>5230</v>
      </c>
      <c r="N231" s="51"/>
      <c r="O231" s="51">
        <f t="shared" si="79"/>
        <v>5230</v>
      </c>
    </row>
    <row r="232" spans="1:15" ht="15" hidden="1">
      <c r="A232" s="82"/>
      <c r="B232" s="82"/>
      <c r="C232" s="82">
        <v>4410</v>
      </c>
      <c r="D232" s="75" t="s">
        <v>155</v>
      </c>
      <c r="E232" s="85">
        <v>8940</v>
      </c>
      <c r="F232" s="51"/>
      <c r="G232" s="51">
        <f t="shared" si="77"/>
        <v>8940</v>
      </c>
      <c r="H232" s="123"/>
      <c r="I232" s="123">
        <f t="shared" si="78"/>
        <v>8940</v>
      </c>
      <c r="J232" s="123"/>
      <c r="K232" s="123">
        <f t="shared" si="79"/>
        <v>8940</v>
      </c>
      <c r="L232" s="123"/>
      <c r="M232" s="51">
        <f t="shared" si="79"/>
        <v>8940</v>
      </c>
      <c r="N232" s="51"/>
      <c r="O232" s="51">
        <f t="shared" si="79"/>
        <v>8940</v>
      </c>
    </row>
    <row r="233" spans="1:15" ht="15" hidden="1">
      <c r="A233" s="82"/>
      <c r="B233" s="82"/>
      <c r="C233" s="82">
        <v>4420</v>
      </c>
      <c r="D233" s="75" t="s">
        <v>164</v>
      </c>
      <c r="E233" s="85">
        <v>5550</v>
      </c>
      <c r="F233" s="51"/>
      <c r="G233" s="51">
        <f t="shared" si="77"/>
        <v>5550</v>
      </c>
      <c r="H233" s="123"/>
      <c r="I233" s="123">
        <f t="shared" si="78"/>
        <v>5550</v>
      </c>
      <c r="J233" s="123"/>
      <c r="K233" s="123">
        <f t="shared" si="79"/>
        <v>5550</v>
      </c>
      <c r="L233" s="123"/>
      <c r="M233" s="51">
        <f t="shared" si="79"/>
        <v>5550</v>
      </c>
      <c r="N233" s="51"/>
      <c r="O233" s="51">
        <f t="shared" si="79"/>
        <v>5550</v>
      </c>
    </row>
    <row r="234" spans="1:15" ht="15" hidden="1">
      <c r="A234" s="82"/>
      <c r="B234" s="82"/>
      <c r="C234" s="82">
        <v>4430</v>
      </c>
      <c r="D234" s="75" t="s">
        <v>146</v>
      </c>
      <c r="E234" s="85">
        <v>17660</v>
      </c>
      <c r="F234" s="51"/>
      <c r="G234" s="51">
        <f t="shared" si="77"/>
        <v>17660</v>
      </c>
      <c r="H234" s="123"/>
      <c r="I234" s="123">
        <f t="shared" si="78"/>
        <v>17660</v>
      </c>
      <c r="J234" s="123"/>
      <c r="K234" s="123">
        <f t="shared" si="79"/>
        <v>17660</v>
      </c>
      <c r="L234" s="123"/>
      <c r="M234" s="51">
        <f t="shared" si="79"/>
        <v>17660</v>
      </c>
      <c r="N234" s="51"/>
      <c r="O234" s="51">
        <f t="shared" si="79"/>
        <v>17660</v>
      </c>
    </row>
    <row r="235" spans="1:15" ht="30" hidden="1">
      <c r="A235" s="82"/>
      <c r="B235" s="82"/>
      <c r="C235" s="82">
        <v>4440</v>
      </c>
      <c r="D235" s="75" t="s">
        <v>156</v>
      </c>
      <c r="E235" s="85">
        <v>14640</v>
      </c>
      <c r="F235" s="51"/>
      <c r="G235" s="51">
        <f t="shared" si="77"/>
        <v>14640</v>
      </c>
      <c r="H235" s="123"/>
      <c r="I235" s="123">
        <f t="shared" si="78"/>
        <v>14640</v>
      </c>
      <c r="J235" s="123"/>
      <c r="K235" s="123">
        <f t="shared" si="79"/>
        <v>14640</v>
      </c>
      <c r="L235" s="123"/>
      <c r="M235" s="51">
        <f t="shared" si="79"/>
        <v>14640</v>
      </c>
      <c r="N235" s="51"/>
      <c r="O235" s="51">
        <f t="shared" si="79"/>
        <v>14640</v>
      </c>
    </row>
    <row r="236" spans="1:15" ht="30" hidden="1">
      <c r="A236" s="82"/>
      <c r="B236" s="82"/>
      <c r="C236" s="82">
        <v>6060</v>
      </c>
      <c r="D236" s="75" t="s">
        <v>165</v>
      </c>
      <c r="E236" s="85">
        <v>30000</v>
      </c>
      <c r="F236" s="51"/>
      <c r="G236" s="51">
        <f t="shared" si="77"/>
        <v>30000</v>
      </c>
      <c r="H236" s="123"/>
      <c r="I236" s="123">
        <f t="shared" si="78"/>
        <v>30000</v>
      </c>
      <c r="J236" s="123"/>
      <c r="K236" s="123">
        <f t="shared" si="79"/>
        <v>30000</v>
      </c>
      <c r="L236" s="123">
        <v>-7000</v>
      </c>
      <c r="M236" s="51">
        <f t="shared" si="79"/>
        <v>23000</v>
      </c>
      <c r="N236" s="51"/>
      <c r="O236" s="51">
        <f t="shared" si="79"/>
        <v>23000</v>
      </c>
    </row>
    <row r="237" spans="1:15" ht="30" hidden="1">
      <c r="A237" s="82"/>
      <c r="B237" s="82">
        <v>75075</v>
      </c>
      <c r="C237" s="82"/>
      <c r="D237" s="75" t="s">
        <v>166</v>
      </c>
      <c r="E237" s="85">
        <f>SUM(E238:E239)</f>
        <v>20300</v>
      </c>
      <c r="F237" s="85">
        <f aca="true" t="shared" si="80" ref="F237:N237">SUM(F238:F239)</f>
        <v>0</v>
      </c>
      <c r="G237" s="85">
        <f t="shared" si="80"/>
        <v>20300</v>
      </c>
      <c r="H237" s="85">
        <f t="shared" si="80"/>
        <v>0</v>
      </c>
      <c r="I237" s="85">
        <f t="shared" si="80"/>
        <v>20300</v>
      </c>
      <c r="J237" s="85">
        <f t="shared" si="80"/>
        <v>0</v>
      </c>
      <c r="K237" s="85">
        <f t="shared" si="80"/>
        <v>20300</v>
      </c>
      <c r="L237" s="205">
        <f t="shared" si="80"/>
        <v>-5000</v>
      </c>
      <c r="M237" s="85">
        <f>SUM(M238:M239)</f>
        <v>15300</v>
      </c>
      <c r="N237" s="85">
        <f t="shared" si="80"/>
        <v>0</v>
      </c>
      <c r="O237" s="85">
        <f>SUM(O238:O239)</f>
        <v>15300</v>
      </c>
    </row>
    <row r="238" spans="1:15" ht="15" hidden="1">
      <c r="A238" s="82"/>
      <c r="B238" s="82"/>
      <c r="C238" s="82">
        <v>4210</v>
      </c>
      <c r="D238" s="75" t="s">
        <v>138</v>
      </c>
      <c r="E238" s="85">
        <v>2030</v>
      </c>
      <c r="F238" s="51"/>
      <c r="G238" s="51">
        <f>E238+F238</f>
        <v>2030</v>
      </c>
      <c r="H238" s="123"/>
      <c r="I238" s="123">
        <f>G238+H238</f>
        <v>2030</v>
      </c>
      <c r="J238" s="123"/>
      <c r="K238" s="123">
        <f>I238+J238</f>
        <v>2030</v>
      </c>
      <c r="L238" s="123"/>
      <c r="M238" s="51">
        <f>K238+L238</f>
        <v>2030</v>
      </c>
      <c r="N238" s="51"/>
      <c r="O238" s="51">
        <f>M238+N238</f>
        <v>2030</v>
      </c>
    </row>
    <row r="239" spans="1:15" ht="15" hidden="1">
      <c r="A239" s="82"/>
      <c r="B239" s="82"/>
      <c r="C239" s="82">
        <v>4300</v>
      </c>
      <c r="D239" s="75" t="s">
        <v>140</v>
      </c>
      <c r="E239" s="85">
        <v>18270</v>
      </c>
      <c r="F239" s="51"/>
      <c r="G239" s="51">
        <f>E239+F239</f>
        <v>18270</v>
      </c>
      <c r="H239" s="123"/>
      <c r="I239" s="123">
        <f>G239+H239</f>
        <v>18270</v>
      </c>
      <c r="J239" s="123"/>
      <c r="K239" s="123">
        <f>I239+J239</f>
        <v>18270</v>
      </c>
      <c r="L239" s="123">
        <v>-5000</v>
      </c>
      <c r="M239" s="51">
        <f>K239+L239</f>
        <v>13270</v>
      </c>
      <c r="N239" s="51"/>
      <c r="O239" s="51">
        <f>M239+N239</f>
        <v>13270</v>
      </c>
    </row>
    <row r="240" spans="1:15" ht="42.75" hidden="1">
      <c r="A240" s="80">
        <v>751</v>
      </c>
      <c r="B240" s="80"/>
      <c r="C240" s="80"/>
      <c r="D240" s="76" t="s">
        <v>49</v>
      </c>
      <c r="E240" s="89">
        <f>E241</f>
        <v>780</v>
      </c>
      <c r="F240" s="89">
        <f aca="true" t="shared" si="81" ref="F240:O240">F241</f>
        <v>-31</v>
      </c>
      <c r="G240" s="89">
        <f t="shared" si="81"/>
        <v>749</v>
      </c>
      <c r="H240" s="89">
        <f t="shared" si="81"/>
        <v>0</v>
      </c>
      <c r="I240" s="89">
        <f t="shared" si="81"/>
        <v>749</v>
      </c>
      <c r="J240" s="89">
        <f t="shared" si="81"/>
        <v>0</v>
      </c>
      <c r="K240" s="89">
        <f t="shared" si="81"/>
        <v>749</v>
      </c>
      <c r="L240" s="204">
        <f t="shared" si="81"/>
        <v>0</v>
      </c>
      <c r="M240" s="89">
        <f t="shared" si="81"/>
        <v>749</v>
      </c>
      <c r="N240" s="89">
        <f t="shared" si="81"/>
        <v>0</v>
      </c>
      <c r="O240" s="89">
        <f t="shared" si="81"/>
        <v>749</v>
      </c>
    </row>
    <row r="241" spans="1:15" ht="30" hidden="1">
      <c r="A241" s="82"/>
      <c r="B241" s="82">
        <v>75101</v>
      </c>
      <c r="C241" s="82"/>
      <c r="D241" s="75" t="s">
        <v>167</v>
      </c>
      <c r="E241" s="85">
        <f>E242+E243</f>
        <v>780</v>
      </c>
      <c r="F241" s="85">
        <f aca="true" t="shared" si="82" ref="F241:N241">F242+F243</f>
        <v>-31</v>
      </c>
      <c r="G241" s="85">
        <f t="shared" si="82"/>
        <v>749</v>
      </c>
      <c r="H241" s="85">
        <f t="shared" si="82"/>
        <v>0</v>
      </c>
      <c r="I241" s="85">
        <f t="shared" si="82"/>
        <v>749</v>
      </c>
      <c r="J241" s="85">
        <f t="shared" si="82"/>
        <v>0</v>
      </c>
      <c r="K241" s="85">
        <f t="shared" si="82"/>
        <v>749</v>
      </c>
      <c r="L241" s="205">
        <f t="shared" si="82"/>
        <v>0</v>
      </c>
      <c r="M241" s="85">
        <f>M242+M243</f>
        <v>749</v>
      </c>
      <c r="N241" s="85">
        <f t="shared" si="82"/>
        <v>0</v>
      </c>
      <c r="O241" s="85">
        <f>O242+O243</f>
        <v>749</v>
      </c>
    </row>
    <row r="242" spans="1:15" ht="15" hidden="1">
      <c r="A242" s="82"/>
      <c r="B242" s="82"/>
      <c r="C242" s="82">
        <v>4210</v>
      </c>
      <c r="D242" s="75" t="s">
        <v>138</v>
      </c>
      <c r="E242" s="85">
        <v>100</v>
      </c>
      <c r="F242" s="51">
        <v>-31</v>
      </c>
      <c r="G242" s="51">
        <f>E242+F242</f>
        <v>69</v>
      </c>
      <c r="H242" s="123"/>
      <c r="I242" s="123">
        <f>G242+H242</f>
        <v>69</v>
      </c>
      <c r="J242" s="123"/>
      <c r="K242" s="123">
        <f>I242+J242</f>
        <v>69</v>
      </c>
      <c r="L242" s="123"/>
      <c r="M242" s="51">
        <f>K242+L242</f>
        <v>69</v>
      </c>
      <c r="N242" s="51"/>
      <c r="O242" s="51">
        <f>M242+N242</f>
        <v>69</v>
      </c>
    </row>
    <row r="243" spans="1:15" ht="15" hidden="1">
      <c r="A243" s="82"/>
      <c r="B243" s="82"/>
      <c r="C243" s="82">
        <v>4300</v>
      </c>
      <c r="D243" s="75" t="s">
        <v>140</v>
      </c>
      <c r="E243" s="85">
        <v>680</v>
      </c>
      <c r="F243" s="51"/>
      <c r="G243" s="51">
        <f>E243+F243</f>
        <v>680</v>
      </c>
      <c r="H243" s="123"/>
      <c r="I243" s="123">
        <f>G243+H243</f>
        <v>680</v>
      </c>
      <c r="J243" s="123"/>
      <c r="K243" s="123">
        <f>I243+J243</f>
        <v>680</v>
      </c>
      <c r="L243" s="123"/>
      <c r="M243" s="51">
        <f>K243+L243</f>
        <v>680</v>
      </c>
      <c r="N243" s="51"/>
      <c r="O243" s="51">
        <f>M243+N243</f>
        <v>680</v>
      </c>
    </row>
    <row r="244" spans="1:15" ht="28.5" hidden="1">
      <c r="A244" s="80">
        <v>754</v>
      </c>
      <c r="B244" s="80"/>
      <c r="C244" s="80"/>
      <c r="D244" s="76" t="s">
        <v>168</v>
      </c>
      <c r="E244" s="89">
        <f>E245+E255</f>
        <v>75010</v>
      </c>
      <c r="F244" s="89">
        <f aca="true" t="shared" si="83" ref="F244:N244">F245+F255</f>
        <v>0</v>
      </c>
      <c r="G244" s="89">
        <f t="shared" si="83"/>
        <v>75010</v>
      </c>
      <c r="H244" s="89">
        <f t="shared" si="83"/>
        <v>6700</v>
      </c>
      <c r="I244" s="89">
        <f t="shared" si="83"/>
        <v>81710</v>
      </c>
      <c r="J244" s="89">
        <f t="shared" si="83"/>
        <v>0</v>
      </c>
      <c r="K244" s="89">
        <f t="shared" si="83"/>
        <v>81710</v>
      </c>
      <c r="L244" s="204">
        <f t="shared" si="83"/>
        <v>0</v>
      </c>
      <c r="M244" s="89">
        <f>M245+M255</f>
        <v>81710</v>
      </c>
      <c r="N244" s="89">
        <f t="shared" si="83"/>
        <v>0</v>
      </c>
      <c r="O244" s="89">
        <f>O245+O255</f>
        <v>81710</v>
      </c>
    </row>
    <row r="245" spans="1:15" ht="15" hidden="1">
      <c r="A245" s="82"/>
      <c r="B245" s="82">
        <v>75412</v>
      </c>
      <c r="C245" s="82"/>
      <c r="D245" s="75" t="s">
        <v>169</v>
      </c>
      <c r="E245" s="85">
        <f>SUM(E247:E254)</f>
        <v>74610</v>
      </c>
      <c r="F245" s="85">
        <f aca="true" t="shared" si="84" ref="F245:N245">SUM(F247:F254)</f>
        <v>0</v>
      </c>
      <c r="G245" s="85">
        <f t="shared" si="84"/>
        <v>74610</v>
      </c>
      <c r="H245" s="85">
        <f t="shared" si="84"/>
        <v>6700</v>
      </c>
      <c r="I245" s="85">
        <f t="shared" si="84"/>
        <v>81310</v>
      </c>
      <c r="J245" s="85">
        <f t="shared" si="84"/>
        <v>0</v>
      </c>
      <c r="K245" s="85">
        <f t="shared" si="84"/>
        <v>81310</v>
      </c>
      <c r="L245" s="205">
        <f t="shared" si="84"/>
        <v>0</v>
      </c>
      <c r="M245" s="85">
        <f>SUM(M247:M254)</f>
        <v>81310</v>
      </c>
      <c r="N245" s="85">
        <f t="shared" si="84"/>
        <v>0</v>
      </c>
      <c r="O245" s="85">
        <f>SUM(O247:O254)</f>
        <v>81310</v>
      </c>
    </row>
    <row r="246" spans="1:15" ht="30" hidden="1">
      <c r="A246" s="82"/>
      <c r="B246" s="82"/>
      <c r="C246" s="82"/>
      <c r="D246" s="75" t="s">
        <v>238</v>
      </c>
      <c r="E246" s="85"/>
      <c r="F246" s="51"/>
      <c r="G246" s="51"/>
      <c r="H246" s="123"/>
      <c r="I246" s="123"/>
      <c r="J246" s="123"/>
      <c r="K246" s="123"/>
      <c r="L246" s="123"/>
      <c r="M246" s="51"/>
      <c r="N246" s="51"/>
      <c r="O246" s="51"/>
    </row>
    <row r="247" spans="1:15" ht="30" hidden="1">
      <c r="A247" s="82"/>
      <c r="B247" s="82"/>
      <c r="C247" s="82">
        <v>3030</v>
      </c>
      <c r="D247" s="75" t="s">
        <v>158</v>
      </c>
      <c r="E247" s="85">
        <v>7714</v>
      </c>
      <c r="F247" s="51"/>
      <c r="G247" s="51">
        <f aca="true" t="shared" si="85" ref="G247:G253">E247+F247</f>
        <v>7714</v>
      </c>
      <c r="H247" s="123"/>
      <c r="I247" s="123">
        <f>G247+H247</f>
        <v>7714</v>
      </c>
      <c r="J247" s="123"/>
      <c r="K247" s="123">
        <f>I247+J247</f>
        <v>7714</v>
      </c>
      <c r="L247" s="123"/>
      <c r="M247" s="51">
        <f>K247+L247</f>
        <v>7714</v>
      </c>
      <c r="N247" s="51"/>
      <c r="O247" s="51">
        <f>M247+N247</f>
        <v>7714</v>
      </c>
    </row>
    <row r="248" spans="1:15" ht="15" hidden="1">
      <c r="A248" s="82"/>
      <c r="B248" s="82"/>
      <c r="C248" s="82">
        <v>4170</v>
      </c>
      <c r="D248" s="75" t="s">
        <v>160</v>
      </c>
      <c r="E248" s="85">
        <v>16100</v>
      </c>
      <c r="F248" s="51"/>
      <c r="G248" s="51">
        <f t="shared" si="85"/>
        <v>16100</v>
      </c>
      <c r="H248" s="123"/>
      <c r="I248" s="123">
        <f aca="true" t="shared" si="86" ref="I248:I254">G248+H248</f>
        <v>16100</v>
      </c>
      <c r="J248" s="123"/>
      <c r="K248" s="123">
        <f aca="true" t="shared" si="87" ref="K248:O254">I248+J248</f>
        <v>16100</v>
      </c>
      <c r="L248" s="123"/>
      <c r="M248" s="51">
        <f t="shared" si="87"/>
        <v>16100</v>
      </c>
      <c r="N248" s="51"/>
      <c r="O248" s="51">
        <f t="shared" si="87"/>
        <v>16100</v>
      </c>
    </row>
    <row r="249" spans="1:15" ht="15" hidden="1">
      <c r="A249" s="82"/>
      <c r="B249" s="82"/>
      <c r="C249" s="82">
        <v>4210</v>
      </c>
      <c r="D249" s="75" t="s">
        <v>138</v>
      </c>
      <c r="E249" s="85">
        <v>20036</v>
      </c>
      <c r="F249" s="51"/>
      <c r="G249" s="51">
        <f t="shared" si="85"/>
        <v>20036</v>
      </c>
      <c r="H249" s="123">
        <v>6700</v>
      </c>
      <c r="I249" s="123">
        <f t="shared" si="86"/>
        <v>26736</v>
      </c>
      <c r="J249" s="123"/>
      <c r="K249" s="123">
        <f t="shared" si="87"/>
        <v>26736</v>
      </c>
      <c r="L249" s="123"/>
      <c r="M249" s="51">
        <f t="shared" si="87"/>
        <v>26736</v>
      </c>
      <c r="N249" s="51"/>
      <c r="O249" s="51">
        <f t="shared" si="87"/>
        <v>26736</v>
      </c>
    </row>
    <row r="250" spans="1:15" ht="15" hidden="1">
      <c r="A250" s="82"/>
      <c r="B250" s="82"/>
      <c r="C250" s="82">
        <v>4260</v>
      </c>
      <c r="D250" s="75" t="s">
        <v>161</v>
      </c>
      <c r="E250" s="85">
        <v>11160</v>
      </c>
      <c r="F250" s="51"/>
      <c r="G250" s="51">
        <f t="shared" si="85"/>
        <v>11160</v>
      </c>
      <c r="H250" s="123"/>
      <c r="I250" s="123">
        <f t="shared" si="86"/>
        <v>11160</v>
      </c>
      <c r="J250" s="123"/>
      <c r="K250" s="123">
        <f t="shared" si="87"/>
        <v>11160</v>
      </c>
      <c r="L250" s="123"/>
      <c r="M250" s="51">
        <f t="shared" si="87"/>
        <v>11160</v>
      </c>
      <c r="N250" s="51"/>
      <c r="O250" s="51">
        <f t="shared" si="87"/>
        <v>11160</v>
      </c>
    </row>
    <row r="251" spans="1:15" ht="15" hidden="1">
      <c r="A251" s="82"/>
      <c r="B251" s="82"/>
      <c r="C251" s="82">
        <v>4270</v>
      </c>
      <c r="D251" s="75" t="s">
        <v>139</v>
      </c>
      <c r="E251" s="85">
        <v>3500</v>
      </c>
      <c r="F251" s="51"/>
      <c r="G251" s="51">
        <f t="shared" si="85"/>
        <v>3500</v>
      </c>
      <c r="H251" s="123"/>
      <c r="I251" s="123">
        <f t="shared" si="86"/>
        <v>3500</v>
      </c>
      <c r="J251" s="123"/>
      <c r="K251" s="123">
        <f t="shared" si="87"/>
        <v>3500</v>
      </c>
      <c r="L251" s="123"/>
      <c r="M251" s="51">
        <f t="shared" si="87"/>
        <v>3500</v>
      </c>
      <c r="N251" s="51"/>
      <c r="O251" s="51">
        <f t="shared" si="87"/>
        <v>3500</v>
      </c>
    </row>
    <row r="252" spans="1:15" ht="15" hidden="1">
      <c r="A252" s="82"/>
      <c r="B252" s="82"/>
      <c r="C252" s="82">
        <v>4300</v>
      </c>
      <c r="D252" s="75" t="s">
        <v>140</v>
      </c>
      <c r="E252" s="85">
        <v>8000</v>
      </c>
      <c r="F252" s="51"/>
      <c r="G252" s="51">
        <f t="shared" si="85"/>
        <v>8000</v>
      </c>
      <c r="H252" s="123"/>
      <c r="I252" s="123">
        <f t="shared" si="86"/>
        <v>8000</v>
      </c>
      <c r="J252" s="123"/>
      <c r="K252" s="123">
        <f t="shared" si="87"/>
        <v>8000</v>
      </c>
      <c r="L252" s="123"/>
      <c r="M252" s="51">
        <f t="shared" si="87"/>
        <v>8000</v>
      </c>
      <c r="N252" s="51"/>
      <c r="O252" s="51">
        <f t="shared" si="87"/>
        <v>8000</v>
      </c>
    </row>
    <row r="253" spans="1:15" ht="15" hidden="1">
      <c r="A253" s="82"/>
      <c r="B253" s="82"/>
      <c r="C253" s="82">
        <v>4430</v>
      </c>
      <c r="D253" s="75" t="s">
        <v>146</v>
      </c>
      <c r="E253" s="85">
        <v>8100</v>
      </c>
      <c r="F253" s="51"/>
      <c r="G253" s="51">
        <f t="shared" si="85"/>
        <v>8100</v>
      </c>
      <c r="H253" s="123"/>
      <c r="I253" s="123">
        <f t="shared" si="86"/>
        <v>8100</v>
      </c>
      <c r="J253" s="123"/>
      <c r="K253" s="123">
        <f t="shared" si="87"/>
        <v>8100</v>
      </c>
      <c r="L253" s="123"/>
      <c r="M253" s="51">
        <f t="shared" si="87"/>
        <v>8100</v>
      </c>
      <c r="N253" s="51"/>
      <c r="O253" s="51">
        <f t="shared" si="87"/>
        <v>8100</v>
      </c>
    </row>
    <row r="254" spans="1:15" ht="30" hidden="1">
      <c r="A254" s="82"/>
      <c r="B254" s="82"/>
      <c r="C254" s="82">
        <v>6060</v>
      </c>
      <c r="D254" s="75" t="s">
        <v>165</v>
      </c>
      <c r="E254" s="85">
        <v>0</v>
      </c>
      <c r="F254" s="51"/>
      <c r="G254" s="51"/>
      <c r="H254" s="123"/>
      <c r="I254" s="123">
        <f t="shared" si="86"/>
        <v>0</v>
      </c>
      <c r="J254" s="123"/>
      <c r="K254" s="123">
        <f t="shared" si="87"/>
        <v>0</v>
      </c>
      <c r="L254" s="123"/>
      <c r="M254" s="51">
        <f t="shared" si="87"/>
        <v>0</v>
      </c>
      <c r="N254" s="51"/>
      <c r="O254" s="51">
        <f t="shared" si="87"/>
        <v>0</v>
      </c>
    </row>
    <row r="255" spans="1:15" ht="15" hidden="1">
      <c r="A255" s="82"/>
      <c r="B255" s="82">
        <v>75414</v>
      </c>
      <c r="C255" s="82"/>
      <c r="D255" s="75" t="s">
        <v>55</v>
      </c>
      <c r="E255" s="85">
        <f>E256</f>
        <v>400</v>
      </c>
      <c r="F255" s="85">
        <f aca="true" t="shared" si="88" ref="F255:O255">F256</f>
        <v>0</v>
      </c>
      <c r="G255" s="85">
        <f t="shared" si="88"/>
        <v>400</v>
      </c>
      <c r="H255" s="85">
        <f t="shared" si="88"/>
        <v>0</v>
      </c>
      <c r="I255" s="85">
        <f t="shared" si="88"/>
        <v>400</v>
      </c>
      <c r="J255" s="85">
        <f t="shared" si="88"/>
        <v>0</v>
      </c>
      <c r="K255" s="85">
        <f t="shared" si="88"/>
        <v>400</v>
      </c>
      <c r="L255" s="205">
        <f t="shared" si="88"/>
        <v>0</v>
      </c>
      <c r="M255" s="85">
        <f t="shared" si="88"/>
        <v>400</v>
      </c>
      <c r="N255" s="85">
        <f t="shared" si="88"/>
        <v>0</v>
      </c>
      <c r="O255" s="85">
        <f t="shared" si="88"/>
        <v>400</v>
      </c>
    </row>
    <row r="256" spans="1:15" ht="15" hidden="1">
      <c r="A256" s="82"/>
      <c r="B256" s="82"/>
      <c r="C256" s="82">
        <v>4210</v>
      </c>
      <c r="D256" s="75" t="s">
        <v>138</v>
      </c>
      <c r="E256" s="85">
        <v>400</v>
      </c>
      <c r="F256" s="51"/>
      <c r="G256" s="51">
        <f>E256+F256</f>
        <v>400</v>
      </c>
      <c r="H256" s="123"/>
      <c r="I256" s="123">
        <f>G256+H256</f>
        <v>400</v>
      </c>
      <c r="J256" s="123"/>
      <c r="K256" s="123">
        <f>I256+J256</f>
        <v>400</v>
      </c>
      <c r="L256" s="123"/>
      <c r="M256" s="51">
        <f>K256+L256</f>
        <v>400</v>
      </c>
      <c r="N256" s="51"/>
      <c r="O256" s="51">
        <f>M256+N256</f>
        <v>400</v>
      </c>
    </row>
    <row r="257" spans="1:15" ht="71.25" hidden="1">
      <c r="A257" s="80">
        <v>756</v>
      </c>
      <c r="B257" s="80"/>
      <c r="C257" s="80"/>
      <c r="D257" s="76" t="s">
        <v>57</v>
      </c>
      <c r="E257" s="89">
        <f>E258</f>
        <v>0</v>
      </c>
      <c r="F257" s="89">
        <f aca="true" t="shared" si="89" ref="F257:O257">F258</f>
        <v>5000</v>
      </c>
      <c r="G257" s="89">
        <f t="shared" si="89"/>
        <v>44120</v>
      </c>
      <c r="H257" s="89">
        <f t="shared" si="89"/>
        <v>0</v>
      </c>
      <c r="I257" s="89">
        <f t="shared" si="89"/>
        <v>44120</v>
      </c>
      <c r="J257" s="89">
        <f t="shared" si="89"/>
        <v>0</v>
      </c>
      <c r="K257" s="89">
        <f t="shared" si="89"/>
        <v>44120</v>
      </c>
      <c r="L257" s="204">
        <f t="shared" si="89"/>
        <v>0</v>
      </c>
      <c r="M257" s="89">
        <f t="shared" si="89"/>
        <v>44120</v>
      </c>
      <c r="N257" s="89">
        <f t="shared" si="89"/>
        <v>0</v>
      </c>
      <c r="O257" s="89">
        <f t="shared" si="89"/>
        <v>44120</v>
      </c>
    </row>
    <row r="258" spans="1:15" ht="45" hidden="1">
      <c r="A258" s="82"/>
      <c r="B258" s="82">
        <v>75647</v>
      </c>
      <c r="C258" s="82"/>
      <c r="D258" s="75" t="s">
        <v>170</v>
      </c>
      <c r="E258" s="85"/>
      <c r="F258" s="85">
        <f aca="true" t="shared" si="90" ref="F258:N258">SUM(F259:F265)</f>
        <v>5000</v>
      </c>
      <c r="G258" s="85">
        <f t="shared" si="90"/>
        <v>44120</v>
      </c>
      <c r="H258" s="85">
        <f t="shared" si="90"/>
        <v>0</v>
      </c>
      <c r="I258" s="85">
        <f t="shared" si="90"/>
        <v>44120</v>
      </c>
      <c r="J258" s="85">
        <f t="shared" si="90"/>
        <v>0</v>
      </c>
      <c r="K258" s="85">
        <f t="shared" si="90"/>
        <v>44120</v>
      </c>
      <c r="L258" s="205">
        <f t="shared" si="90"/>
        <v>0</v>
      </c>
      <c r="M258" s="85">
        <f>SUM(M259:M265)</f>
        <v>44120</v>
      </c>
      <c r="N258" s="85">
        <f t="shared" si="90"/>
        <v>0</v>
      </c>
      <c r="O258" s="85">
        <f>SUM(O259:O265)</f>
        <v>44120</v>
      </c>
    </row>
    <row r="259" spans="1:15" ht="30" hidden="1">
      <c r="A259" s="82"/>
      <c r="B259" s="82"/>
      <c r="C259" s="82">
        <v>4010</v>
      </c>
      <c r="D259" s="75" t="s">
        <v>151</v>
      </c>
      <c r="E259" s="85">
        <v>1600</v>
      </c>
      <c r="F259" s="51">
        <v>-1600</v>
      </c>
      <c r="G259" s="51">
        <f aca="true" t="shared" si="91" ref="G259:G265">E259+F259</f>
        <v>0</v>
      </c>
      <c r="H259" s="123"/>
      <c r="I259" s="123">
        <f>G259+H259</f>
        <v>0</v>
      </c>
      <c r="J259" s="123"/>
      <c r="K259" s="123">
        <f>I259+J259</f>
        <v>0</v>
      </c>
      <c r="L259" s="123"/>
      <c r="M259" s="51">
        <f>K259+L259</f>
        <v>0</v>
      </c>
      <c r="N259" s="51"/>
      <c r="O259" s="51">
        <f>M259+N259</f>
        <v>0</v>
      </c>
    </row>
    <row r="260" spans="1:15" ht="15" hidden="1">
      <c r="A260" s="82"/>
      <c r="B260" s="82"/>
      <c r="C260" s="82">
        <v>4100</v>
      </c>
      <c r="D260" s="75" t="s">
        <v>171</v>
      </c>
      <c r="E260" s="85">
        <v>12400</v>
      </c>
      <c r="F260" s="51"/>
      <c r="G260" s="51">
        <f t="shared" si="91"/>
        <v>12400</v>
      </c>
      <c r="H260" s="123"/>
      <c r="I260" s="123">
        <f aca="true" t="shared" si="92" ref="I260:I265">G260+H260</f>
        <v>12400</v>
      </c>
      <c r="J260" s="123"/>
      <c r="K260" s="123">
        <f aca="true" t="shared" si="93" ref="K260:O265">I260+J260</f>
        <v>12400</v>
      </c>
      <c r="L260" s="123"/>
      <c r="M260" s="51">
        <f t="shared" si="93"/>
        <v>12400</v>
      </c>
      <c r="N260" s="51"/>
      <c r="O260" s="51">
        <f t="shared" si="93"/>
        <v>12400</v>
      </c>
    </row>
    <row r="261" spans="1:15" ht="15" hidden="1">
      <c r="A261" s="82"/>
      <c r="B261" s="82"/>
      <c r="C261" s="82">
        <v>4110</v>
      </c>
      <c r="D261" s="75" t="s">
        <v>153</v>
      </c>
      <c r="E261" s="85">
        <v>431</v>
      </c>
      <c r="F261" s="51">
        <v>-431</v>
      </c>
      <c r="G261" s="51">
        <f t="shared" si="91"/>
        <v>0</v>
      </c>
      <c r="H261" s="123"/>
      <c r="I261" s="123">
        <f t="shared" si="92"/>
        <v>0</v>
      </c>
      <c r="J261" s="123"/>
      <c r="K261" s="123">
        <f t="shared" si="93"/>
        <v>0</v>
      </c>
      <c r="L261" s="123"/>
      <c r="M261" s="51">
        <f t="shared" si="93"/>
        <v>0</v>
      </c>
      <c r="N261" s="51"/>
      <c r="O261" s="51">
        <f t="shared" si="93"/>
        <v>0</v>
      </c>
    </row>
    <row r="262" spans="1:15" ht="15" hidden="1">
      <c r="A262" s="82"/>
      <c r="B262" s="82"/>
      <c r="C262" s="82">
        <v>4120</v>
      </c>
      <c r="D262" s="75" t="s">
        <v>154</v>
      </c>
      <c r="E262" s="85">
        <v>39</v>
      </c>
      <c r="F262" s="51">
        <v>-39</v>
      </c>
      <c r="G262" s="51">
        <f t="shared" si="91"/>
        <v>0</v>
      </c>
      <c r="H262" s="123"/>
      <c r="I262" s="123">
        <f t="shared" si="92"/>
        <v>0</v>
      </c>
      <c r="J262" s="123"/>
      <c r="K262" s="123">
        <f t="shared" si="93"/>
        <v>0</v>
      </c>
      <c r="L262" s="123"/>
      <c r="M262" s="51">
        <f t="shared" si="93"/>
        <v>0</v>
      </c>
      <c r="N262" s="51"/>
      <c r="O262" s="51">
        <f t="shared" si="93"/>
        <v>0</v>
      </c>
    </row>
    <row r="263" spans="1:15" ht="15" hidden="1">
      <c r="A263" s="82"/>
      <c r="B263" s="82"/>
      <c r="C263" s="82">
        <v>4210</v>
      </c>
      <c r="D263" s="75" t="s">
        <v>138</v>
      </c>
      <c r="E263" s="85">
        <v>550</v>
      </c>
      <c r="F263" s="51"/>
      <c r="G263" s="51">
        <f t="shared" si="91"/>
        <v>550</v>
      </c>
      <c r="H263" s="123"/>
      <c r="I263" s="123">
        <f t="shared" si="92"/>
        <v>550</v>
      </c>
      <c r="J263" s="123"/>
      <c r="K263" s="123">
        <f t="shared" si="93"/>
        <v>550</v>
      </c>
      <c r="L263" s="123"/>
      <c r="M263" s="51">
        <f t="shared" si="93"/>
        <v>550</v>
      </c>
      <c r="N263" s="51"/>
      <c r="O263" s="51">
        <f t="shared" si="93"/>
        <v>550</v>
      </c>
    </row>
    <row r="264" spans="1:15" ht="15" hidden="1">
      <c r="A264" s="82"/>
      <c r="B264" s="82"/>
      <c r="C264" s="82">
        <v>4300</v>
      </c>
      <c r="D264" s="75" t="s">
        <v>140</v>
      </c>
      <c r="E264" s="85">
        <v>23500</v>
      </c>
      <c r="F264" s="51">
        <v>7070</v>
      </c>
      <c r="G264" s="51">
        <f t="shared" si="91"/>
        <v>30570</v>
      </c>
      <c r="H264" s="123"/>
      <c r="I264" s="123">
        <f t="shared" si="92"/>
        <v>30570</v>
      </c>
      <c r="J264" s="123"/>
      <c r="K264" s="123">
        <f t="shared" si="93"/>
        <v>30570</v>
      </c>
      <c r="L264" s="123"/>
      <c r="M264" s="51">
        <f t="shared" si="93"/>
        <v>30570</v>
      </c>
      <c r="N264" s="51"/>
      <c r="O264" s="51">
        <f t="shared" si="93"/>
        <v>30570</v>
      </c>
    </row>
    <row r="265" spans="1:15" ht="15" hidden="1">
      <c r="A265" s="82"/>
      <c r="B265" s="82"/>
      <c r="C265" s="82">
        <v>4430</v>
      </c>
      <c r="D265" s="75" t="s">
        <v>146</v>
      </c>
      <c r="E265" s="85">
        <v>600</v>
      </c>
      <c r="F265" s="51"/>
      <c r="G265" s="51">
        <f t="shared" si="91"/>
        <v>600</v>
      </c>
      <c r="H265" s="123"/>
      <c r="I265" s="123">
        <f t="shared" si="92"/>
        <v>600</v>
      </c>
      <c r="J265" s="123"/>
      <c r="K265" s="123">
        <f t="shared" si="93"/>
        <v>600</v>
      </c>
      <c r="L265" s="123"/>
      <c r="M265" s="51">
        <f t="shared" si="93"/>
        <v>600</v>
      </c>
      <c r="N265" s="51"/>
      <c r="O265" s="51">
        <f t="shared" si="93"/>
        <v>600</v>
      </c>
    </row>
    <row r="266" spans="1:15" ht="14.25">
      <c r="A266" s="80">
        <v>757</v>
      </c>
      <c r="B266" s="80"/>
      <c r="C266" s="80"/>
      <c r="D266" s="76" t="s">
        <v>172</v>
      </c>
      <c r="E266" s="89">
        <f>E267</f>
        <v>250850</v>
      </c>
      <c r="F266" s="89">
        <f aca="true" t="shared" si="94" ref="F266:O266">F267</f>
        <v>0</v>
      </c>
      <c r="G266" s="89">
        <f t="shared" si="94"/>
        <v>250850</v>
      </c>
      <c r="H266" s="89">
        <f t="shared" si="94"/>
        <v>-47700</v>
      </c>
      <c r="I266" s="89">
        <f t="shared" si="94"/>
        <v>203150</v>
      </c>
      <c r="J266" s="89">
        <f t="shared" si="94"/>
        <v>0</v>
      </c>
      <c r="K266" s="89">
        <f t="shared" si="94"/>
        <v>203150</v>
      </c>
      <c r="L266" s="204">
        <f t="shared" si="94"/>
        <v>0</v>
      </c>
      <c r="M266" s="89">
        <f t="shared" si="94"/>
        <v>203150</v>
      </c>
      <c r="N266" s="89">
        <f t="shared" si="94"/>
        <v>-60119</v>
      </c>
      <c r="O266" s="89">
        <f t="shared" si="94"/>
        <v>143031</v>
      </c>
    </row>
    <row r="267" spans="1:15" ht="45">
      <c r="A267" s="82"/>
      <c r="B267" s="82">
        <v>75702</v>
      </c>
      <c r="C267" s="82"/>
      <c r="D267" s="75" t="s">
        <v>173</v>
      </c>
      <c r="E267" s="58">
        <f>E269+E270</f>
        <v>250850</v>
      </c>
      <c r="F267" s="58">
        <f aca="true" t="shared" si="95" ref="F267:N267">F269+F270</f>
        <v>0</v>
      </c>
      <c r="G267" s="144">
        <f t="shared" si="95"/>
        <v>250850</v>
      </c>
      <c r="H267" s="145">
        <f t="shared" si="95"/>
        <v>-47700</v>
      </c>
      <c r="I267" s="145">
        <f t="shared" si="95"/>
        <v>203150</v>
      </c>
      <c r="J267" s="85">
        <f t="shared" si="95"/>
        <v>0</v>
      </c>
      <c r="K267" s="85">
        <f t="shared" si="95"/>
        <v>203150</v>
      </c>
      <c r="L267" s="205">
        <f t="shared" si="95"/>
        <v>0</v>
      </c>
      <c r="M267" s="85">
        <f>M269+M270</f>
        <v>203150</v>
      </c>
      <c r="N267" s="85">
        <f t="shared" si="95"/>
        <v>-60119</v>
      </c>
      <c r="O267" s="85">
        <f>O269+O270</f>
        <v>143031</v>
      </c>
    </row>
    <row r="268" spans="1:15" ht="30" hidden="1">
      <c r="A268" s="82"/>
      <c r="B268" s="82"/>
      <c r="C268" s="82">
        <v>8010</v>
      </c>
      <c r="D268" s="75" t="s">
        <v>174</v>
      </c>
      <c r="E268" s="58">
        <v>0</v>
      </c>
      <c r="F268" s="58"/>
      <c r="G268" s="144"/>
      <c r="H268" s="143"/>
      <c r="I268" s="143"/>
      <c r="J268" s="123"/>
      <c r="K268" s="123"/>
      <c r="L268" s="123"/>
      <c r="M268" s="51"/>
      <c r="N268" s="51"/>
      <c r="O268" s="51"/>
    </row>
    <row r="269" spans="1:15" ht="45.75" customHeight="1">
      <c r="A269" s="82"/>
      <c r="B269" s="82"/>
      <c r="C269" s="82">
        <v>8070</v>
      </c>
      <c r="D269" s="75" t="s">
        <v>175</v>
      </c>
      <c r="E269" s="58">
        <v>175850</v>
      </c>
      <c r="F269" s="58"/>
      <c r="G269" s="144">
        <f>E269+F269</f>
        <v>175850</v>
      </c>
      <c r="H269" s="143">
        <v>27300</v>
      </c>
      <c r="I269" s="143">
        <f>G269+H269</f>
        <v>203150</v>
      </c>
      <c r="J269" s="123"/>
      <c r="K269" s="123">
        <f>I269+J269</f>
        <v>203150</v>
      </c>
      <c r="L269" s="123"/>
      <c r="M269" s="51">
        <f>K269+L269</f>
        <v>203150</v>
      </c>
      <c r="N269" s="51">
        <v>-60119</v>
      </c>
      <c r="O269" s="51">
        <f>M269+N269</f>
        <v>143031</v>
      </c>
    </row>
    <row r="270" spans="1:15" ht="120" hidden="1">
      <c r="A270" s="82"/>
      <c r="B270" s="82"/>
      <c r="C270" s="82">
        <v>8079</v>
      </c>
      <c r="D270" s="75" t="s">
        <v>255</v>
      </c>
      <c r="E270" s="58">
        <v>75000</v>
      </c>
      <c r="F270" s="58"/>
      <c r="G270" s="144">
        <f>E270+F270</f>
        <v>75000</v>
      </c>
      <c r="H270" s="143">
        <v>-75000</v>
      </c>
      <c r="I270" s="143">
        <f>G270+H270</f>
        <v>0</v>
      </c>
      <c r="J270" s="123"/>
      <c r="K270" s="123">
        <f>I270+J270</f>
        <v>0</v>
      </c>
      <c r="L270" s="123"/>
      <c r="M270" s="51">
        <f>K270+L270</f>
        <v>0</v>
      </c>
      <c r="N270" s="51"/>
      <c r="O270" s="51">
        <f>M270+N270</f>
        <v>0</v>
      </c>
    </row>
    <row r="271" spans="1:15" ht="14.25" hidden="1">
      <c r="A271" s="80">
        <v>758</v>
      </c>
      <c r="B271" s="80"/>
      <c r="C271" s="80"/>
      <c r="D271" s="76" t="s">
        <v>97</v>
      </c>
      <c r="E271" s="89">
        <f>E272</f>
        <v>100000</v>
      </c>
      <c r="F271" s="89">
        <f aca="true" t="shared" si="96" ref="F271:O272">F272</f>
        <v>0</v>
      </c>
      <c r="G271" s="89">
        <f t="shared" si="96"/>
        <v>100000</v>
      </c>
      <c r="H271" s="89">
        <f t="shared" si="96"/>
        <v>-80000</v>
      </c>
      <c r="I271" s="89">
        <f t="shared" si="96"/>
        <v>20000</v>
      </c>
      <c r="J271" s="89">
        <f t="shared" si="96"/>
        <v>0</v>
      </c>
      <c r="K271" s="89">
        <f t="shared" si="96"/>
        <v>20000</v>
      </c>
      <c r="L271" s="204">
        <f t="shared" si="96"/>
        <v>0</v>
      </c>
      <c r="M271" s="89">
        <f t="shared" si="96"/>
        <v>20000</v>
      </c>
      <c r="N271" s="89">
        <f t="shared" si="96"/>
        <v>0</v>
      </c>
      <c r="O271" s="89">
        <f t="shared" si="96"/>
        <v>20000</v>
      </c>
    </row>
    <row r="272" spans="1:15" ht="15" hidden="1">
      <c r="A272" s="82"/>
      <c r="B272" s="82">
        <v>75818</v>
      </c>
      <c r="C272" s="82"/>
      <c r="D272" s="75" t="s">
        <v>176</v>
      </c>
      <c r="E272" s="85">
        <f>E273</f>
        <v>100000</v>
      </c>
      <c r="F272" s="85">
        <f t="shared" si="96"/>
        <v>0</v>
      </c>
      <c r="G272" s="85">
        <f t="shared" si="96"/>
        <v>100000</v>
      </c>
      <c r="H272" s="85">
        <f t="shared" si="96"/>
        <v>-80000</v>
      </c>
      <c r="I272" s="85">
        <f t="shared" si="96"/>
        <v>20000</v>
      </c>
      <c r="J272" s="85">
        <f t="shared" si="96"/>
        <v>0</v>
      </c>
      <c r="K272" s="85">
        <f t="shared" si="96"/>
        <v>20000</v>
      </c>
      <c r="L272" s="205">
        <f t="shared" si="96"/>
        <v>0</v>
      </c>
      <c r="M272" s="85">
        <f t="shared" si="96"/>
        <v>20000</v>
      </c>
      <c r="N272" s="85">
        <f t="shared" si="96"/>
        <v>0</v>
      </c>
      <c r="O272" s="85">
        <f t="shared" si="96"/>
        <v>20000</v>
      </c>
    </row>
    <row r="273" spans="1:15" ht="18.75" customHeight="1" hidden="1">
      <c r="A273" s="82"/>
      <c r="B273" s="82"/>
      <c r="C273" s="82">
        <v>4810</v>
      </c>
      <c r="D273" s="75" t="s">
        <v>177</v>
      </c>
      <c r="E273" s="85">
        <v>100000</v>
      </c>
      <c r="F273" s="51"/>
      <c r="G273" s="51">
        <f>E273+F273</f>
        <v>100000</v>
      </c>
      <c r="H273" s="123">
        <v>-80000</v>
      </c>
      <c r="I273" s="123">
        <f>G273+H273</f>
        <v>20000</v>
      </c>
      <c r="J273" s="123"/>
      <c r="K273" s="123">
        <f>I273+J273</f>
        <v>20000</v>
      </c>
      <c r="L273" s="123"/>
      <c r="M273" s="51">
        <f>K273+L273</f>
        <v>20000</v>
      </c>
      <c r="N273" s="51"/>
      <c r="O273" s="51">
        <f>M273+N273</f>
        <v>20000</v>
      </c>
    </row>
    <row r="274" spans="1:15" ht="14.25">
      <c r="A274" s="80">
        <v>801</v>
      </c>
      <c r="B274" s="80"/>
      <c r="C274" s="80"/>
      <c r="D274" s="76" t="s">
        <v>105</v>
      </c>
      <c r="E274" s="89">
        <f>E275+E298+E320+E337+E340+E343</f>
        <v>5606689</v>
      </c>
      <c r="F274" s="89">
        <f aca="true" t="shared" si="97" ref="F274:N274">F275+F298+F318+F320+F337+F340+F343</f>
        <v>-1159656</v>
      </c>
      <c r="G274" s="89">
        <f t="shared" si="97"/>
        <v>4447033</v>
      </c>
      <c r="H274" s="89">
        <f t="shared" si="97"/>
        <v>10000</v>
      </c>
      <c r="I274" s="89">
        <f t="shared" si="97"/>
        <v>4457033</v>
      </c>
      <c r="J274" s="89">
        <f t="shared" si="97"/>
        <v>1524</v>
      </c>
      <c r="K274" s="89">
        <f t="shared" si="97"/>
        <v>4458557</v>
      </c>
      <c r="L274" s="204">
        <f t="shared" si="97"/>
        <v>0</v>
      </c>
      <c r="M274" s="89">
        <f>M275+M298+M318+M320+M337+M340+M343</f>
        <v>4458557</v>
      </c>
      <c r="N274" s="89">
        <f t="shared" si="97"/>
        <v>152090</v>
      </c>
      <c r="O274" s="89">
        <f>O275+O298+O318+O320+O337+O340+O343</f>
        <v>4610647</v>
      </c>
    </row>
    <row r="275" spans="1:15" ht="15">
      <c r="A275" s="82"/>
      <c r="B275" s="82">
        <v>80101</v>
      </c>
      <c r="C275" s="82"/>
      <c r="D275" s="75" t="s">
        <v>106</v>
      </c>
      <c r="E275" s="85">
        <f>SUM(E276:E297)</f>
        <v>3457058</v>
      </c>
      <c r="F275" s="85">
        <f aca="true" t="shared" si="98" ref="F275:N275">SUM(F276:F297)</f>
        <v>-1104756</v>
      </c>
      <c r="G275" s="85">
        <f t="shared" si="98"/>
        <v>2352302</v>
      </c>
      <c r="H275" s="85">
        <f t="shared" si="98"/>
        <v>10000</v>
      </c>
      <c r="I275" s="85">
        <f t="shared" si="98"/>
        <v>2362302</v>
      </c>
      <c r="J275" s="85">
        <f t="shared" si="98"/>
        <v>1524</v>
      </c>
      <c r="K275" s="85">
        <f t="shared" si="98"/>
        <v>2363826</v>
      </c>
      <c r="L275" s="205">
        <f t="shared" si="98"/>
        <v>0</v>
      </c>
      <c r="M275" s="85">
        <f>SUM(M276:M297)</f>
        <v>2363826</v>
      </c>
      <c r="N275" s="85">
        <f t="shared" si="98"/>
        <v>104346</v>
      </c>
      <c r="O275" s="85">
        <f>SUM(O276:O297)</f>
        <v>2468172</v>
      </c>
    </row>
    <row r="276" spans="1:15" ht="60" hidden="1">
      <c r="A276" s="82"/>
      <c r="B276" s="82"/>
      <c r="C276" s="82">
        <v>2820</v>
      </c>
      <c r="D276" s="75" t="s">
        <v>178</v>
      </c>
      <c r="E276" s="58">
        <v>463000</v>
      </c>
      <c r="F276" s="58">
        <v>-30000</v>
      </c>
      <c r="G276" s="58">
        <f aca="true" t="shared" si="99" ref="G276:G297">E276+F276</f>
        <v>433000</v>
      </c>
      <c r="H276" s="148">
        <v>-40353</v>
      </c>
      <c r="I276" s="148">
        <f>G276+H276</f>
        <v>392647</v>
      </c>
      <c r="J276" s="123"/>
      <c r="K276" s="123">
        <f>I276+J276</f>
        <v>392647</v>
      </c>
      <c r="L276" s="123"/>
      <c r="M276" s="51">
        <f>K276+L276</f>
        <v>392647</v>
      </c>
      <c r="N276" s="51"/>
      <c r="O276" s="51">
        <f>M276+N276</f>
        <v>392647</v>
      </c>
    </row>
    <row r="277" spans="1:15" ht="30" hidden="1">
      <c r="A277" s="82"/>
      <c r="B277" s="82"/>
      <c r="C277" s="82">
        <v>3020</v>
      </c>
      <c r="D277" s="75" t="s">
        <v>159</v>
      </c>
      <c r="E277" s="85">
        <v>115141</v>
      </c>
      <c r="F277" s="51"/>
      <c r="G277" s="51">
        <f t="shared" si="99"/>
        <v>115141</v>
      </c>
      <c r="H277" s="123"/>
      <c r="I277" s="123">
        <f aca="true" t="shared" si="100" ref="I277:I297">G277+H277</f>
        <v>115141</v>
      </c>
      <c r="J277" s="123"/>
      <c r="K277" s="123">
        <f aca="true" t="shared" si="101" ref="K277:O292">I277+J277</f>
        <v>115141</v>
      </c>
      <c r="L277" s="123"/>
      <c r="M277" s="51">
        <f t="shared" si="101"/>
        <v>115141</v>
      </c>
      <c r="N277" s="51"/>
      <c r="O277" s="51">
        <f t="shared" si="101"/>
        <v>115141</v>
      </c>
    </row>
    <row r="278" spans="1:15" ht="15">
      <c r="A278" s="82"/>
      <c r="B278" s="82"/>
      <c r="C278" s="82">
        <v>3260</v>
      </c>
      <c r="D278" s="75" t="s">
        <v>180</v>
      </c>
      <c r="E278" s="85">
        <v>0</v>
      </c>
      <c r="F278" s="51"/>
      <c r="G278" s="51">
        <f t="shared" si="99"/>
        <v>0</v>
      </c>
      <c r="H278" s="123"/>
      <c r="I278" s="123">
        <f t="shared" si="100"/>
        <v>0</v>
      </c>
      <c r="J278" s="123">
        <v>1987</v>
      </c>
      <c r="K278" s="123">
        <f t="shared" si="101"/>
        <v>1987</v>
      </c>
      <c r="L278" s="123"/>
      <c r="M278" s="51">
        <f t="shared" si="101"/>
        <v>1987</v>
      </c>
      <c r="N278" s="51">
        <v>406</v>
      </c>
      <c r="O278" s="51">
        <f t="shared" si="101"/>
        <v>2393</v>
      </c>
    </row>
    <row r="279" spans="1:15" ht="30" hidden="1">
      <c r="A279" s="82"/>
      <c r="B279" s="82"/>
      <c r="C279" s="82">
        <v>4010</v>
      </c>
      <c r="D279" s="75" t="s">
        <v>151</v>
      </c>
      <c r="E279" s="85">
        <v>1279082</v>
      </c>
      <c r="F279" s="51">
        <v>-143000</v>
      </c>
      <c r="G279" s="51">
        <f t="shared" si="99"/>
        <v>1136082</v>
      </c>
      <c r="H279" s="123"/>
      <c r="I279" s="123">
        <f t="shared" si="100"/>
        <v>1136082</v>
      </c>
      <c r="J279" s="123"/>
      <c r="K279" s="123">
        <f t="shared" si="101"/>
        <v>1136082</v>
      </c>
      <c r="L279" s="123"/>
      <c r="M279" s="51">
        <f t="shared" si="101"/>
        <v>1136082</v>
      </c>
      <c r="N279" s="51"/>
      <c r="O279" s="51">
        <f t="shared" si="101"/>
        <v>1136082</v>
      </c>
    </row>
    <row r="280" spans="1:15" ht="15">
      <c r="A280" s="82"/>
      <c r="B280" s="82"/>
      <c r="C280" s="82">
        <v>4040</v>
      </c>
      <c r="D280" s="75" t="s">
        <v>152</v>
      </c>
      <c r="E280" s="85">
        <v>101814</v>
      </c>
      <c r="F280" s="51"/>
      <c r="G280" s="51">
        <f t="shared" si="99"/>
        <v>101814</v>
      </c>
      <c r="H280" s="123"/>
      <c r="I280" s="123">
        <f t="shared" si="100"/>
        <v>101814</v>
      </c>
      <c r="J280" s="123"/>
      <c r="K280" s="123">
        <f t="shared" si="101"/>
        <v>101814</v>
      </c>
      <c r="L280" s="123"/>
      <c r="M280" s="51">
        <f t="shared" si="101"/>
        <v>101814</v>
      </c>
      <c r="N280" s="51">
        <v>-1280</v>
      </c>
      <c r="O280" s="51">
        <f t="shared" si="101"/>
        <v>100534</v>
      </c>
    </row>
    <row r="281" spans="1:15" ht="15" hidden="1">
      <c r="A281" s="82"/>
      <c r="B281" s="82"/>
      <c r="C281" s="82">
        <v>4110</v>
      </c>
      <c r="D281" s="75" t="s">
        <v>153</v>
      </c>
      <c r="E281" s="85">
        <v>268002</v>
      </c>
      <c r="F281" s="51">
        <v>-25800</v>
      </c>
      <c r="G281" s="51">
        <f t="shared" si="99"/>
        <v>242202</v>
      </c>
      <c r="H281" s="123"/>
      <c r="I281" s="123">
        <f t="shared" si="100"/>
        <v>242202</v>
      </c>
      <c r="J281" s="123"/>
      <c r="K281" s="123">
        <f t="shared" si="101"/>
        <v>242202</v>
      </c>
      <c r="L281" s="123"/>
      <c r="M281" s="51">
        <f t="shared" si="101"/>
        <v>242202</v>
      </c>
      <c r="N281" s="51"/>
      <c r="O281" s="51">
        <f t="shared" si="101"/>
        <v>242202</v>
      </c>
    </row>
    <row r="282" spans="1:15" ht="15" hidden="1">
      <c r="A282" s="82"/>
      <c r="B282" s="82"/>
      <c r="C282" s="82">
        <v>4120</v>
      </c>
      <c r="D282" s="75" t="s">
        <v>154</v>
      </c>
      <c r="E282" s="85">
        <v>36498</v>
      </c>
      <c r="F282" s="51">
        <v>-3300</v>
      </c>
      <c r="G282" s="51">
        <f t="shared" si="99"/>
        <v>33198</v>
      </c>
      <c r="H282" s="123"/>
      <c r="I282" s="123">
        <f t="shared" si="100"/>
        <v>33198</v>
      </c>
      <c r="J282" s="123"/>
      <c r="K282" s="123">
        <f t="shared" si="101"/>
        <v>33198</v>
      </c>
      <c r="L282" s="123"/>
      <c r="M282" s="51">
        <f t="shared" si="101"/>
        <v>33198</v>
      </c>
      <c r="N282" s="51"/>
      <c r="O282" s="51">
        <f t="shared" si="101"/>
        <v>33198</v>
      </c>
    </row>
    <row r="283" spans="1:15" ht="45" hidden="1">
      <c r="A283" s="82"/>
      <c r="B283" s="82"/>
      <c r="C283" s="82">
        <v>4140</v>
      </c>
      <c r="D283" s="75" t="s">
        <v>181</v>
      </c>
      <c r="E283" s="85">
        <v>7448</v>
      </c>
      <c r="F283" s="51"/>
      <c r="G283" s="51">
        <f t="shared" si="99"/>
        <v>7448</v>
      </c>
      <c r="H283" s="123"/>
      <c r="I283" s="123">
        <f t="shared" si="100"/>
        <v>7448</v>
      </c>
      <c r="J283" s="123"/>
      <c r="K283" s="123">
        <f t="shared" si="101"/>
        <v>7448</v>
      </c>
      <c r="L283" s="123"/>
      <c r="M283" s="51">
        <f t="shared" si="101"/>
        <v>7448</v>
      </c>
      <c r="N283" s="51"/>
      <c r="O283" s="51">
        <f t="shared" si="101"/>
        <v>7448</v>
      </c>
    </row>
    <row r="284" spans="1:15" ht="15">
      <c r="A284" s="82"/>
      <c r="B284" s="82"/>
      <c r="C284" s="82">
        <v>4170</v>
      </c>
      <c r="D284" s="75" t="s">
        <v>160</v>
      </c>
      <c r="E284" s="90">
        <v>10150</v>
      </c>
      <c r="F284" s="51"/>
      <c r="G284" s="51">
        <f t="shared" si="99"/>
        <v>10150</v>
      </c>
      <c r="H284" s="123"/>
      <c r="I284" s="123">
        <f t="shared" si="100"/>
        <v>10150</v>
      </c>
      <c r="J284" s="123"/>
      <c r="K284" s="123">
        <f t="shared" si="101"/>
        <v>10150</v>
      </c>
      <c r="L284" s="123"/>
      <c r="M284" s="51">
        <f t="shared" si="101"/>
        <v>10150</v>
      </c>
      <c r="N284" s="51">
        <v>-2000</v>
      </c>
      <c r="O284" s="51">
        <f t="shared" si="101"/>
        <v>8150</v>
      </c>
    </row>
    <row r="285" spans="1:15" ht="15">
      <c r="A285" s="82"/>
      <c r="B285" s="82"/>
      <c r="C285" s="82">
        <v>4210</v>
      </c>
      <c r="D285" s="75" t="s">
        <v>138</v>
      </c>
      <c r="E285" s="85">
        <v>82454</v>
      </c>
      <c r="F285" s="51">
        <v>-45000</v>
      </c>
      <c r="G285" s="51">
        <f t="shared" si="99"/>
        <v>37454</v>
      </c>
      <c r="H285" s="123">
        <v>3600</v>
      </c>
      <c r="I285" s="123">
        <f t="shared" si="100"/>
        <v>41054</v>
      </c>
      <c r="J285" s="123">
        <v>-463</v>
      </c>
      <c r="K285" s="123">
        <f t="shared" si="101"/>
        <v>40591</v>
      </c>
      <c r="L285" s="123"/>
      <c r="M285" s="51">
        <f t="shared" si="101"/>
        <v>40591</v>
      </c>
      <c r="N285" s="51">
        <v>13000</v>
      </c>
      <c r="O285" s="51">
        <f t="shared" si="101"/>
        <v>53591</v>
      </c>
    </row>
    <row r="286" spans="1:15" ht="30" hidden="1">
      <c r="A286" s="82"/>
      <c r="B286" s="82"/>
      <c r="C286" s="82">
        <v>4240</v>
      </c>
      <c r="D286" s="75" t="s">
        <v>182</v>
      </c>
      <c r="E286" s="85">
        <v>9676</v>
      </c>
      <c r="F286" s="51"/>
      <c r="G286" s="51">
        <f t="shared" si="99"/>
        <v>9676</v>
      </c>
      <c r="H286" s="123"/>
      <c r="I286" s="123">
        <f t="shared" si="100"/>
        <v>9676</v>
      </c>
      <c r="J286" s="123"/>
      <c r="K286" s="123">
        <f t="shared" si="101"/>
        <v>9676</v>
      </c>
      <c r="L286" s="123"/>
      <c r="M286" s="51">
        <f t="shared" si="101"/>
        <v>9676</v>
      </c>
      <c r="N286" s="51"/>
      <c r="O286" s="51">
        <f t="shared" si="101"/>
        <v>9676</v>
      </c>
    </row>
    <row r="287" spans="1:15" ht="15">
      <c r="A287" s="82"/>
      <c r="B287" s="82"/>
      <c r="C287" s="82">
        <v>4260</v>
      </c>
      <c r="D287" s="75" t="s">
        <v>161</v>
      </c>
      <c r="E287" s="85">
        <v>68001</v>
      </c>
      <c r="F287" s="51"/>
      <c r="G287" s="51">
        <f t="shared" si="99"/>
        <v>68001</v>
      </c>
      <c r="H287" s="123"/>
      <c r="I287" s="123">
        <f t="shared" si="100"/>
        <v>68001</v>
      </c>
      <c r="J287" s="123"/>
      <c r="K287" s="123">
        <f t="shared" si="101"/>
        <v>68001</v>
      </c>
      <c r="L287" s="123"/>
      <c r="M287" s="51">
        <f t="shared" si="101"/>
        <v>68001</v>
      </c>
      <c r="N287" s="51">
        <v>600</v>
      </c>
      <c r="O287" s="51">
        <f t="shared" si="101"/>
        <v>68601</v>
      </c>
    </row>
    <row r="288" spans="1:15" ht="15">
      <c r="A288" s="82"/>
      <c r="B288" s="82"/>
      <c r="C288" s="82">
        <v>4270</v>
      </c>
      <c r="D288" s="75" t="s">
        <v>139</v>
      </c>
      <c r="E288" s="85">
        <v>261155</v>
      </c>
      <c r="F288" s="51">
        <v>-240000</v>
      </c>
      <c r="G288" s="51">
        <f t="shared" si="99"/>
        <v>21155</v>
      </c>
      <c r="H288" s="123"/>
      <c r="I288" s="123">
        <f t="shared" si="100"/>
        <v>21155</v>
      </c>
      <c r="J288" s="123"/>
      <c r="K288" s="123">
        <f t="shared" si="101"/>
        <v>21155</v>
      </c>
      <c r="L288" s="123"/>
      <c r="M288" s="51">
        <f t="shared" si="101"/>
        <v>21155</v>
      </c>
      <c r="N288" s="51">
        <v>95620</v>
      </c>
      <c r="O288" s="51">
        <f t="shared" si="101"/>
        <v>116775</v>
      </c>
    </row>
    <row r="289" spans="1:15" ht="45" hidden="1">
      <c r="A289" s="82"/>
      <c r="B289" s="82"/>
      <c r="C289" s="82">
        <v>4274</v>
      </c>
      <c r="D289" s="75" t="s">
        <v>183</v>
      </c>
      <c r="E289" s="85">
        <v>0</v>
      </c>
      <c r="F289" s="51"/>
      <c r="G289" s="51">
        <f t="shared" si="99"/>
        <v>0</v>
      </c>
      <c r="H289" s="123"/>
      <c r="I289" s="123">
        <f t="shared" si="100"/>
        <v>0</v>
      </c>
      <c r="J289" s="123"/>
      <c r="K289" s="123">
        <f t="shared" si="101"/>
        <v>0</v>
      </c>
      <c r="L289" s="123"/>
      <c r="M289" s="51">
        <f t="shared" si="101"/>
        <v>0</v>
      </c>
      <c r="N289" s="51"/>
      <c r="O289" s="51">
        <f t="shared" si="101"/>
        <v>0</v>
      </c>
    </row>
    <row r="290" spans="1:15" ht="15">
      <c r="A290" s="82"/>
      <c r="B290" s="82"/>
      <c r="C290" s="82">
        <v>4280</v>
      </c>
      <c r="D290" s="75" t="s">
        <v>162</v>
      </c>
      <c r="E290" s="85">
        <v>3373</v>
      </c>
      <c r="F290" s="51"/>
      <c r="G290" s="51">
        <f t="shared" si="99"/>
        <v>3373</v>
      </c>
      <c r="H290" s="123"/>
      <c r="I290" s="123">
        <f t="shared" si="100"/>
        <v>3373</v>
      </c>
      <c r="J290" s="123"/>
      <c r="K290" s="123">
        <f t="shared" si="101"/>
        <v>3373</v>
      </c>
      <c r="L290" s="123"/>
      <c r="M290" s="51">
        <f t="shared" si="101"/>
        <v>3373</v>
      </c>
      <c r="N290" s="51">
        <v>-1300</v>
      </c>
      <c r="O290" s="51">
        <f t="shared" si="101"/>
        <v>2073</v>
      </c>
    </row>
    <row r="291" spans="1:15" ht="15" hidden="1">
      <c r="A291" s="82"/>
      <c r="B291" s="82"/>
      <c r="C291" s="82">
        <v>4300</v>
      </c>
      <c r="D291" s="75" t="s">
        <v>140</v>
      </c>
      <c r="E291" s="85">
        <v>34778</v>
      </c>
      <c r="F291" s="51"/>
      <c r="G291" s="51">
        <f t="shared" si="99"/>
        <v>34778</v>
      </c>
      <c r="H291" s="123">
        <v>2900</v>
      </c>
      <c r="I291" s="123">
        <f t="shared" si="100"/>
        <v>37678</v>
      </c>
      <c r="J291" s="123"/>
      <c r="K291" s="123">
        <f t="shared" si="101"/>
        <v>37678</v>
      </c>
      <c r="L291" s="123"/>
      <c r="M291" s="51">
        <f t="shared" si="101"/>
        <v>37678</v>
      </c>
      <c r="N291" s="51"/>
      <c r="O291" s="51">
        <f t="shared" si="101"/>
        <v>37678</v>
      </c>
    </row>
    <row r="292" spans="1:15" ht="16.5" customHeight="1">
      <c r="A292" s="82"/>
      <c r="B292" s="82"/>
      <c r="C292" s="82">
        <v>4350</v>
      </c>
      <c r="D292" s="75" t="s">
        <v>163</v>
      </c>
      <c r="E292" s="85">
        <v>3034</v>
      </c>
      <c r="F292" s="51"/>
      <c r="G292" s="51">
        <f t="shared" si="99"/>
        <v>3034</v>
      </c>
      <c r="H292" s="123">
        <v>-56</v>
      </c>
      <c r="I292" s="123">
        <f t="shared" si="100"/>
        <v>2978</v>
      </c>
      <c r="J292" s="123"/>
      <c r="K292" s="123">
        <f t="shared" si="101"/>
        <v>2978</v>
      </c>
      <c r="L292" s="123"/>
      <c r="M292" s="51">
        <f t="shared" si="101"/>
        <v>2978</v>
      </c>
      <c r="N292" s="51">
        <v>-400</v>
      </c>
      <c r="O292" s="51">
        <f t="shared" si="101"/>
        <v>2578</v>
      </c>
    </row>
    <row r="293" spans="1:15" ht="15">
      <c r="A293" s="82"/>
      <c r="B293" s="82"/>
      <c r="C293" s="82">
        <v>4410</v>
      </c>
      <c r="D293" s="75" t="s">
        <v>155</v>
      </c>
      <c r="E293" s="85">
        <v>3790</v>
      </c>
      <c r="F293" s="51"/>
      <c r="G293" s="51">
        <f t="shared" si="99"/>
        <v>3790</v>
      </c>
      <c r="H293" s="123"/>
      <c r="I293" s="123">
        <f t="shared" si="100"/>
        <v>3790</v>
      </c>
      <c r="J293" s="123"/>
      <c r="K293" s="123">
        <f aca="true" t="shared" si="102" ref="K293:O297">I293+J293</f>
        <v>3790</v>
      </c>
      <c r="L293" s="123"/>
      <c r="M293" s="51">
        <f t="shared" si="102"/>
        <v>3790</v>
      </c>
      <c r="N293" s="51">
        <v>-300</v>
      </c>
      <c r="O293" s="51">
        <f t="shared" si="102"/>
        <v>3490</v>
      </c>
    </row>
    <row r="294" spans="1:15" ht="15" hidden="1">
      <c r="A294" s="82"/>
      <c r="B294" s="82"/>
      <c r="C294" s="82">
        <v>4430</v>
      </c>
      <c r="D294" s="75" t="s">
        <v>146</v>
      </c>
      <c r="E294" s="85">
        <v>3545</v>
      </c>
      <c r="F294" s="51"/>
      <c r="G294" s="51">
        <f t="shared" si="99"/>
        <v>3545</v>
      </c>
      <c r="H294" s="123">
        <v>56</v>
      </c>
      <c r="I294" s="123">
        <f t="shared" si="100"/>
        <v>3601</v>
      </c>
      <c r="J294" s="123"/>
      <c r="K294" s="123">
        <f t="shared" si="102"/>
        <v>3601</v>
      </c>
      <c r="L294" s="123"/>
      <c r="M294" s="51">
        <f t="shared" si="102"/>
        <v>3601</v>
      </c>
      <c r="N294" s="51"/>
      <c r="O294" s="51">
        <f t="shared" si="102"/>
        <v>3601</v>
      </c>
    </row>
    <row r="295" spans="1:15" ht="30" hidden="1">
      <c r="A295" s="82"/>
      <c r="B295" s="82"/>
      <c r="C295" s="82">
        <v>4440</v>
      </c>
      <c r="D295" s="75" t="s">
        <v>156</v>
      </c>
      <c r="E295" s="85">
        <v>82291</v>
      </c>
      <c r="F295" s="51"/>
      <c r="G295" s="51">
        <f t="shared" si="99"/>
        <v>82291</v>
      </c>
      <c r="H295" s="123"/>
      <c r="I295" s="123">
        <f t="shared" si="100"/>
        <v>82291</v>
      </c>
      <c r="J295" s="123"/>
      <c r="K295" s="123">
        <f t="shared" si="102"/>
        <v>82291</v>
      </c>
      <c r="L295" s="123"/>
      <c r="M295" s="51">
        <f t="shared" si="102"/>
        <v>82291</v>
      </c>
      <c r="N295" s="51"/>
      <c r="O295" s="51">
        <f t="shared" si="102"/>
        <v>82291</v>
      </c>
    </row>
    <row r="296" spans="1:15" ht="15" hidden="1">
      <c r="A296" s="82"/>
      <c r="B296" s="82"/>
      <c r="C296" s="82">
        <v>4810</v>
      </c>
      <c r="D296" s="75" t="s">
        <v>177</v>
      </c>
      <c r="E296" s="85">
        <v>6170</v>
      </c>
      <c r="F296" s="51"/>
      <c r="G296" s="51">
        <f t="shared" si="99"/>
        <v>6170</v>
      </c>
      <c r="H296" s="123"/>
      <c r="I296" s="123">
        <f t="shared" si="100"/>
        <v>6170</v>
      </c>
      <c r="J296" s="123"/>
      <c r="K296" s="123">
        <f t="shared" si="102"/>
        <v>6170</v>
      </c>
      <c r="L296" s="123"/>
      <c r="M296" s="51">
        <f t="shared" si="102"/>
        <v>6170</v>
      </c>
      <c r="N296" s="51"/>
      <c r="O296" s="51">
        <f t="shared" si="102"/>
        <v>6170</v>
      </c>
    </row>
    <row r="297" spans="1:15" ht="30" hidden="1">
      <c r="A297" s="82"/>
      <c r="B297" s="82"/>
      <c r="C297" s="82">
        <v>6050</v>
      </c>
      <c r="D297" s="75" t="s">
        <v>184</v>
      </c>
      <c r="E297" s="85">
        <v>617656</v>
      </c>
      <c r="F297" s="51">
        <v>-617656</v>
      </c>
      <c r="G297" s="51">
        <f t="shared" si="99"/>
        <v>0</v>
      </c>
      <c r="H297" s="123">
        <v>43853</v>
      </c>
      <c r="I297" s="123">
        <f t="shared" si="100"/>
        <v>43853</v>
      </c>
      <c r="J297" s="123"/>
      <c r="K297" s="123">
        <f t="shared" si="102"/>
        <v>43853</v>
      </c>
      <c r="L297" s="123"/>
      <c r="M297" s="51">
        <f t="shared" si="102"/>
        <v>43853</v>
      </c>
      <c r="N297" s="51"/>
      <c r="O297" s="51">
        <f t="shared" si="102"/>
        <v>43853</v>
      </c>
    </row>
    <row r="298" spans="1:15" ht="15">
      <c r="A298" s="82"/>
      <c r="B298" s="82">
        <v>80104</v>
      </c>
      <c r="C298" s="82"/>
      <c r="D298" s="75" t="s">
        <v>111</v>
      </c>
      <c r="E298" s="85">
        <f>SUM(E299:E315)</f>
        <v>676904</v>
      </c>
      <c r="F298" s="85">
        <f>SUM(F299:F315)</f>
        <v>15500</v>
      </c>
      <c r="G298" s="85">
        <f>SUM(G299:G315)</f>
        <v>692404</v>
      </c>
      <c r="H298" s="85">
        <f>SUM(H299:H315)</f>
        <v>0</v>
      </c>
      <c r="I298" s="85">
        <f>SUM(I299:I315)</f>
        <v>692404</v>
      </c>
      <c r="J298" s="85">
        <f>SUM(J299:J316)</f>
        <v>0</v>
      </c>
      <c r="K298" s="85">
        <f>SUM(K299:K316)</f>
        <v>692404</v>
      </c>
      <c r="L298" s="205">
        <f>SUM(L299:L316)</f>
        <v>0</v>
      </c>
      <c r="M298" s="85">
        <f>SUM(M299:M316)</f>
        <v>692404</v>
      </c>
      <c r="N298" s="85">
        <f>SUM(N299:N317)</f>
        <v>15000</v>
      </c>
      <c r="O298" s="85">
        <f>SUM(O299:O317)</f>
        <v>707404</v>
      </c>
    </row>
    <row r="299" spans="1:15" ht="45" hidden="1">
      <c r="A299" s="82"/>
      <c r="B299" s="82"/>
      <c r="C299" s="82">
        <v>2540</v>
      </c>
      <c r="D299" s="75" t="s">
        <v>239</v>
      </c>
      <c r="E299" s="58">
        <v>31407</v>
      </c>
      <c r="F299" s="58">
        <v>11000</v>
      </c>
      <c r="G299" s="58">
        <f aca="true" t="shared" si="103" ref="G299:G315">E299+F299</f>
        <v>42407</v>
      </c>
      <c r="H299" s="123"/>
      <c r="I299" s="123">
        <f>G299+H299</f>
        <v>42407</v>
      </c>
      <c r="J299" s="123"/>
      <c r="K299" s="123">
        <f>I299+J299</f>
        <v>42407</v>
      </c>
      <c r="L299" s="123"/>
      <c r="M299" s="51">
        <f>K299+L299</f>
        <v>42407</v>
      </c>
      <c r="N299" s="51"/>
      <c r="O299" s="51">
        <f>M299+N299</f>
        <v>42407</v>
      </c>
    </row>
    <row r="300" spans="1:15" ht="75" hidden="1">
      <c r="A300" s="82"/>
      <c r="B300" s="82"/>
      <c r="C300" s="82">
        <v>2310</v>
      </c>
      <c r="D300" s="75" t="s">
        <v>261</v>
      </c>
      <c r="E300" s="58"/>
      <c r="F300" s="58">
        <v>4500</v>
      </c>
      <c r="G300" s="58">
        <f t="shared" si="103"/>
        <v>4500</v>
      </c>
      <c r="H300" s="123"/>
      <c r="I300" s="123">
        <f aca="true" t="shared" si="104" ref="I300:I315">G300+H300</f>
        <v>4500</v>
      </c>
      <c r="J300" s="123"/>
      <c r="K300" s="123">
        <f aca="true" t="shared" si="105" ref="K300:O315">I300+J300</f>
        <v>4500</v>
      </c>
      <c r="L300" s="123"/>
      <c r="M300" s="51">
        <f t="shared" si="105"/>
        <v>4500</v>
      </c>
      <c r="N300" s="51"/>
      <c r="O300" s="51">
        <f t="shared" si="105"/>
        <v>4500</v>
      </c>
    </row>
    <row r="301" spans="1:15" ht="30" hidden="1">
      <c r="A301" s="82"/>
      <c r="B301" s="82"/>
      <c r="C301" s="82">
        <v>3020</v>
      </c>
      <c r="D301" s="75" t="s">
        <v>159</v>
      </c>
      <c r="E301" s="92">
        <v>33878</v>
      </c>
      <c r="F301" s="51"/>
      <c r="G301" s="51">
        <f t="shared" si="103"/>
        <v>33878</v>
      </c>
      <c r="H301" s="123"/>
      <c r="I301" s="123">
        <f t="shared" si="104"/>
        <v>33878</v>
      </c>
      <c r="J301" s="123"/>
      <c r="K301" s="123">
        <f t="shared" si="105"/>
        <v>33878</v>
      </c>
      <c r="L301" s="123"/>
      <c r="M301" s="51">
        <f t="shared" si="105"/>
        <v>33878</v>
      </c>
      <c r="N301" s="51"/>
      <c r="O301" s="51">
        <f t="shared" si="105"/>
        <v>33878</v>
      </c>
    </row>
    <row r="302" spans="1:15" ht="30" hidden="1">
      <c r="A302" s="82"/>
      <c r="B302" s="82"/>
      <c r="C302" s="82">
        <v>4010</v>
      </c>
      <c r="D302" s="75" t="s">
        <v>151</v>
      </c>
      <c r="E302" s="92">
        <v>350900</v>
      </c>
      <c r="F302" s="51"/>
      <c r="G302" s="51">
        <f t="shared" si="103"/>
        <v>350900</v>
      </c>
      <c r="H302" s="123"/>
      <c r="I302" s="123">
        <f t="shared" si="104"/>
        <v>350900</v>
      </c>
      <c r="J302" s="123">
        <v>-20000</v>
      </c>
      <c r="K302" s="123">
        <f t="shared" si="105"/>
        <v>330900</v>
      </c>
      <c r="L302" s="123"/>
      <c r="M302" s="51">
        <f t="shared" si="105"/>
        <v>330900</v>
      </c>
      <c r="N302" s="51"/>
      <c r="O302" s="51">
        <f t="shared" si="105"/>
        <v>330900</v>
      </c>
    </row>
    <row r="303" spans="1:15" ht="15" hidden="1">
      <c r="A303" s="82"/>
      <c r="B303" s="82"/>
      <c r="C303" s="82">
        <v>4040</v>
      </c>
      <c r="D303" s="75" t="s">
        <v>152</v>
      </c>
      <c r="E303" s="92">
        <v>28710</v>
      </c>
      <c r="F303" s="51"/>
      <c r="G303" s="51">
        <f t="shared" si="103"/>
        <v>28710</v>
      </c>
      <c r="H303" s="123"/>
      <c r="I303" s="123">
        <f t="shared" si="104"/>
        <v>28710</v>
      </c>
      <c r="J303" s="123"/>
      <c r="K303" s="123">
        <f t="shared" si="105"/>
        <v>28710</v>
      </c>
      <c r="L303" s="123"/>
      <c r="M303" s="51">
        <f t="shared" si="105"/>
        <v>28710</v>
      </c>
      <c r="N303" s="51"/>
      <c r="O303" s="51">
        <f t="shared" si="105"/>
        <v>28710</v>
      </c>
    </row>
    <row r="304" spans="1:15" ht="15" hidden="1">
      <c r="A304" s="82"/>
      <c r="B304" s="82"/>
      <c r="C304" s="82">
        <v>4110</v>
      </c>
      <c r="D304" s="75" t="s">
        <v>153</v>
      </c>
      <c r="E304" s="92">
        <v>74058</v>
      </c>
      <c r="F304" s="51"/>
      <c r="G304" s="51">
        <f t="shared" si="103"/>
        <v>74058</v>
      </c>
      <c r="H304" s="123"/>
      <c r="I304" s="123">
        <f t="shared" si="104"/>
        <v>74058</v>
      </c>
      <c r="J304" s="123">
        <v>-6000</v>
      </c>
      <c r="K304" s="123">
        <f t="shared" si="105"/>
        <v>68058</v>
      </c>
      <c r="L304" s="123"/>
      <c r="M304" s="51">
        <f t="shared" si="105"/>
        <v>68058</v>
      </c>
      <c r="N304" s="51"/>
      <c r="O304" s="51">
        <f t="shared" si="105"/>
        <v>68058</v>
      </c>
    </row>
    <row r="305" spans="1:15" ht="15" hidden="1">
      <c r="A305" s="82"/>
      <c r="B305" s="82"/>
      <c r="C305" s="82">
        <v>4120</v>
      </c>
      <c r="D305" s="75" t="s">
        <v>154</v>
      </c>
      <c r="E305" s="92">
        <v>10080</v>
      </c>
      <c r="F305" s="51"/>
      <c r="G305" s="51">
        <f t="shared" si="103"/>
        <v>10080</v>
      </c>
      <c r="H305" s="123"/>
      <c r="I305" s="123">
        <f t="shared" si="104"/>
        <v>10080</v>
      </c>
      <c r="J305" s="123">
        <v>-500</v>
      </c>
      <c r="K305" s="123">
        <f t="shared" si="105"/>
        <v>9580</v>
      </c>
      <c r="L305" s="123"/>
      <c r="M305" s="51">
        <f t="shared" si="105"/>
        <v>9580</v>
      </c>
      <c r="N305" s="51"/>
      <c r="O305" s="51">
        <f t="shared" si="105"/>
        <v>9580</v>
      </c>
    </row>
    <row r="306" spans="1:15" ht="15" hidden="1">
      <c r="A306" s="82"/>
      <c r="B306" s="82"/>
      <c r="C306" s="82">
        <v>4170</v>
      </c>
      <c r="D306" s="75" t="s">
        <v>160</v>
      </c>
      <c r="E306" s="92">
        <v>9135</v>
      </c>
      <c r="F306" s="51"/>
      <c r="G306" s="51">
        <f t="shared" si="103"/>
        <v>9135</v>
      </c>
      <c r="H306" s="123"/>
      <c r="I306" s="123">
        <f t="shared" si="104"/>
        <v>9135</v>
      </c>
      <c r="J306" s="123"/>
      <c r="K306" s="123">
        <f t="shared" si="105"/>
        <v>9135</v>
      </c>
      <c r="L306" s="123"/>
      <c r="M306" s="51">
        <f t="shared" si="105"/>
        <v>9135</v>
      </c>
      <c r="N306" s="51"/>
      <c r="O306" s="51">
        <f t="shared" si="105"/>
        <v>9135</v>
      </c>
    </row>
    <row r="307" spans="1:15" ht="15">
      <c r="A307" s="82"/>
      <c r="B307" s="82"/>
      <c r="C307" s="82">
        <v>4210</v>
      </c>
      <c r="D307" s="75" t="s">
        <v>138</v>
      </c>
      <c r="E307" s="92">
        <v>13766</v>
      </c>
      <c r="F307" s="51"/>
      <c r="G307" s="51">
        <f t="shared" si="103"/>
        <v>13766</v>
      </c>
      <c r="H307" s="123"/>
      <c r="I307" s="123">
        <f t="shared" si="104"/>
        <v>13766</v>
      </c>
      <c r="J307" s="123"/>
      <c r="K307" s="123">
        <f t="shared" si="105"/>
        <v>13766</v>
      </c>
      <c r="L307" s="123"/>
      <c r="M307" s="51">
        <f t="shared" si="105"/>
        <v>13766</v>
      </c>
      <c r="N307" s="51">
        <v>400</v>
      </c>
      <c r="O307" s="51">
        <f t="shared" si="105"/>
        <v>14166</v>
      </c>
    </row>
    <row r="308" spans="1:15" ht="15" hidden="1">
      <c r="A308" s="82"/>
      <c r="B308" s="82"/>
      <c r="C308" s="82">
        <v>4220</v>
      </c>
      <c r="D308" s="75" t="s">
        <v>185</v>
      </c>
      <c r="E308" s="85">
        <v>62800</v>
      </c>
      <c r="F308" s="51"/>
      <c r="G308" s="51">
        <f t="shared" si="103"/>
        <v>62800</v>
      </c>
      <c r="H308" s="123"/>
      <c r="I308" s="123">
        <f t="shared" si="104"/>
        <v>62800</v>
      </c>
      <c r="J308" s="123"/>
      <c r="K308" s="123">
        <f t="shared" si="105"/>
        <v>62800</v>
      </c>
      <c r="L308" s="123"/>
      <c r="M308" s="51">
        <f t="shared" si="105"/>
        <v>62800</v>
      </c>
      <c r="N308" s="51"/>
      <c r="O308" s="51">
        <f t="shared" si="105"/>
        <v>62800</v>
      </c>
    </row>
    <row r="309" spans="1:15" ht="15" hidden="1">
      <c r="A309" s="82"/>
      <c r="B309" s="82"/>
      <c r="C309" s="82">
        <v>4260</v>
      </c>
      <c r="D309" s="75" t="s">
        <v>161</v>
      </c>
      <c r="E309" s="85">
        <v>19010</v>
      </c>
      <c r="F309" s="51"/>
      <c r="G309" s="51">
        <f t="shared" si="103"/>
        <v>19010</v>
      </c>
      <c r="H309" s="123"/>
      <c r="I309" s="123">
        <f t="shared" si="104"/>
        <v>19010</v>
      </c>
      <c r="J309" s="123"/>
      <c r="K309" s="123">
        <f t="shared" si="105"/>
        <v>19010</v>
      </c>
      <c r="L309" s="123"/>
      <c r="M309" s="51">
        <f t="shared" si="105"/>
        <v>19010</v>
      </c>
      <c r="N309" s="51"/>
      <c r="O309" s="51">
        <f t="shared" si="105"/>
        <v>19010</v>
      </c>
    </row>
    <row r="310" spans="1:15" ht="15">
      <c r="A310" s="82"/>
      <c r="B310" s="82"/>
      <c r="C310" s="82">
        <v>4270</v>
      </c>
      <c r="D310" s="75" t="s">
        <v>139</v>
      </c>
      <c r="E310" s="85">
        <v>6378</v>
      </c>
      <c r="F310" s="51"/>
      <c r="G310" s="51">
        <f t="shared" si="103"/>
        <v>6378</v>
      </c>
      <c r="H310" s="123"/>
      <c r="I310" s="123">
        <f t="shared" si="104"/>
        <v>6378</v>
      </c>
      <c r="J310" s="123">
        <v>16500</v>
      </c>
      <c r="K310" s="123">
        <f t="shared" si="105"/>
        <v>22878</v>
      </c>
      <c r="L310" s="123"/>
      <c r="M310" s="51">
        <f t="shared" si="105"/>
        <v>22878</v>
      </c>
      <c r="N310" s="51">
        <v>-15990</v>
      </c>
      <c r="O310" s="51">
        <f t="shared" si="105"/>
        <v>6888</v>
      </c>
    </row>
    <row r="311" spans="1:15" ht="15" hidden="1">
      <c r="A311" s="82"/>
      <c r="B311" s="82"/>
      <c r="C311" s="82">
        <v>4280</v>
      </c>
      <c r="D311" s="75" t="s">
        <v>162</v>
      </c>
      <c r="E311" s="85">
        <v>1144</v>
      </c>
      <c r="F311" s="51"/>
      <c r="G311" s="51">
        <f t="shared" si="103"/>
        <v>1144</v>
      </c>
      <c r="H311" s="123"/>
      <c r="I311" s="123">
        <f t="shared" si="104"/>
        <v>1144</v>
      </c>
      <c r="J311" s="123"/>
      <c r="K311" s="123">
        <f t="shared" si="105"/>
        <v>1144</v>
      </c>
      <c r="L311" s="123"/>
      <c r="M311" s="51">
        <f t="shared" si="105"/>
        <v>1144</v>
      </c>
      <c r="N311" s="51"/>
      <c r="O311" s="51">
        <f t="shared" si="105"/>
        <v>1144</v>
      </c>
    </row>
    <row r="312" spans="1:15" ht="15">
      <c r="A312" s="82"/>
      <c r="B312" s="82"/>
      <c r="C312" s="82">
        <v>4300</v>
      </c>
      <c r="D312" s="75" t="s">
        <v>140</v>
      </c>
      <c r="E312" s="85">
        <v>10000</v>
      </c>
      <c r="F312" s="51"/>
      <c r="G312" s="51">
        <f t="shared" si="103"/>
        <v>10000</v>
      </c>
      <c r="H312" s="123"/>
      <c r="I312" s="123">
        <f t="shared" si="104"/>
        <v>10000</v>
      </c>
      <c r="J312" s="123"/>
      <c r="K312" s="123">
        <f t="shared" si="105"/>
        <v>10000</v>
      </c>
      <c r="L312" s="123"/>
      <c r="M312" s="51">
        <f t="shared" si="105"/>
        <v>10000</v>
      </c>
      <c r="N312" s="51">
        <v>15500</v>
      </c>
      <c r="O312" s="51">
        <f t="shared" si="105"/>
        <v>25500</v>
      </c>
    </row>
    <row r="313" spans="1:15" ht="15" hidden="1">
      <c r="A313" s="82"/>
      <c r="B313" s="82"/>
      <c r="C313" s="82">
        <v>4410</v>
      </c>
      <c r="D313" s="75" t="s">
        <v>155</v>
      </c>
      <c r="E313" s="85">
        <v>795</v>
      </c>
      <c r="F313" s="51"/>
      <c r="G313" s="51">
        <f t="shared" si="103"/>
        <v>795</v>
      </c>
      <c r="H313" s="123"/>
      <c r="I313" s="123">
        <f t="shared" si="104"/>
        <v>795</v>
      </c>
      <c r="J313" s="123"/>
      <c r="K313" s="123">
        <f t="shared" si="105"/>
        <v>795</v>
      </c>
      <c r="L313" s="123"/>
      <c r="M313" s="51">
        <f t="shared" si="105"/>
        <v>795</v>
      </c>
      <c r="N313" s="51"/>
      <c r="O313" s="51">
        <f t="shared" si="105"/>
        <v>795</v>
      </c>
    </row>
    <row r="314" spans="1:15" ht="15">
      <c r="A314" s="82"/>
      <c r="B314" s="82"/>
      <c r="C314" s="82">
        <v>4430</v>
      </c>
      <c r="D314" s="75" t="s">
        <v>146</v>
      </c>
      <c r="E314" s="85">
        <v>984</v>
      </c>
      <c r="F314" s="51"/>
      <c r="G314" s="51">
        <f t="shared" si="103"/>
        <v>984</v>
      </c>
      <c r="H314" s="123"/>
      <c r="I314" s="123">
        <f t="shared" si="104"/>
        <v>984</v>
      </c>
      <c r="J314" s="123"/>
      <c r="K314" s="123">
        <f t="shared" si="105"/>
        <v>984</v>
      </c>
      <c r="L314" s="123"/>
      <c r="M314" s="51">
        <f t="shared" si="105"/>
        <v>984</v>
      </c>
      <c r="N314" s="51">
        <v>90</v>
      </c>
      <c r="O314" s="51">
        <f t="shared" si="105"/>
        <v>1074</v>
      </c>
    </row>
    <row r="315" spans="1:15" ht="30" hidden="1">
      <c r="A315" s="82"/>
      <c r="B315" s="82"/>
      <c r="C315" s="82">
        <v>4440</v>
      </c>
      <c r="D315" s="75" t="s">
        <v>156</v>
      </c>
      <c r="E315" s="85">
        <v>23859</v>
      </c>
      <c r="F315" s="51"/>
      <c r="G315" s="51">
        <f t="shared" si="103"/>
        <v>23859</v>
      </c>
      <c r="H315" s="123"/>
      <c r="I315" s="123">
        <f t="shared" si="104"/>
        <v>23859</v>
      </c>
      <c r="J315" s="123"/>
      <c r="K315" s="123">
        <f t="shared" si="105"/>
        <v>23859</v>
      </c>
      <c r="L315" s="123"/>
      <c r="M315" s="51">
        <f t="shared" si="105"/>
        <v>23859</v>
      </c>
      <c r="N315" s="51"/>
      <c r="O315" s="51">
        <f t="shared" si="105"/>
        <v>23859</v>
      </c>
    </row>
    <row r="316" spans="1:15" ht="30">
      <c r="A316" s="82"/>
      <c r="B316" s="82"/>
      <c r="C316" s="82">
        <v>6050</v>
      </c>
      <c r="D316" s="75" t="s">
        <v>184</v>
      </c>
      <c r="E316" s="85"/>
      <c r="F316" s="51"/>
      <c r="G316" s="51"/>
      <c r="H316" s="123"/>
      <c r="I316" s="123"/>
      <c r="J316" s="123">
        <v>10000</v>
      </c>
      <c r="K316" s="123">
        <v>10000</v>
      </c>
      <c r="L316" s="123"/>
      <c r="M316" s="51">
        <v>10000</v>
      </c>
      <c r="N316" s="51">
        <v>10000</v>
      </c>
      <c r="O316" s="51">
        <f>M316+N316</f>
        <v>20000</v>
      </c>
    </row>
    <row r="317" spans="1:15" ht="30">
      <c r="A317" s="82"/>
      <c r="B317" s="82"/>
      <c r="C317" s="82">
        <v>6060</v>
      </c>
      <c r="D317" s="75" t="s">
        <v>165</v>
      </c>
      <c r="E317" s="85"/>
      <c r="F317" s="51"/>
      <c r="G317" s="51"/>
      <c r="H317" s="123"/>
      <c r="I317" s="123"/>
      <c r="J317" s="123"/>
      <c r="K317" s="123"/>
      <c r="L317" s="123"/>
      <c r="M317" s="51"/>
      <c r="N317" s="51">
        <v>5000</v>
      </c>
      <c r="O317" s="51">
        <v>5000</v>
      </c>
    </row>
    <row r="318" spans="1:15" ht="15" hidden="1">
      <c r="A318" s="82"/>
      <c r="B318" s="82">
        <v>80105</v>
      </c>
      <c r="C318" s="82"/>
      <c r="D318" s="75" t="s">
        <v>260</v>
      </c>
      <c r="E318" s="85"/>
      <c r="F318" s="51">
        <f>F319</f>
        <v>12000</v>
      </c>
      <c r="G318" s="51">
        <f aca="true" t="shared" si="106" ref="G318:O318">G319</f>
        <v>12000</v>
      </c>
      <c r="H318" s="51">
        <f t="shared" si="106"/>
        <v>0</v>
      </c>
      <c r="I318" s="51">
        <f t="shared" si="106"/>
        <v>12000</v>
      </c>
      <c r="J318" s="51">
        <f t="shared" si="106"/>
        <v>0</v>
      </c>
      <c r="K318" s="51">
        <f t="shared" si="106"/>
        <v>12000</v>
      </c>
      <c r="L318" s="217">
        <f t="shared" si="106"/>
        <v>0</v>
      </c>
      <c r="M318" s="51">
        <f t="shared" si="106"/>
        <v>12000</v>
      </c>
      <c r="N318" s="51">
        <f t="shared" si="106"/>
        <v>0</v>
      </c>
      <c r="O318" s="51">
        <f t="shared" si="106"/>
        <v>12000</v>
      </c>
    </row>
    <row r="319" spans="1:15" ht="75" hidden="1">
      <c r="A319" s="82"/>
      <c r="B319" s="82"/>
      <c r="C319" s="82">
        <v>2310</v>
      </c>
      <c r="D319" s="75" t="s">
        <v>261</v>
      </c>
      <c r="E319" s="85"/>
      <c r="F319" s="51">
        <v>12000</v>
      </c>
      <c r="G319" s="51">
        <f>F319+E319</f>
        <v>12000</v>
      </c>
      <c r="H319" s="123"/>
      <c r="I319" s="123">
        <f>G319+H319</f>
        <v>12000</v>
      </c>
      <c r="J319" s="123"/>
      <c r="K319" s="123">
        <f>I319+J319</f>
        <v>12000</v>
      </c>
      <c r="L319" s="123"/>
      <c r="M319" s="51">
        <f>K319+L319</f>
        <v>12000</v>
      </c>
      <c r="N319" s="51"/>
      <c r="O319" s="51">
        <f>M319+N319</f>
        <v>12000</v>
      </c>
    </row>
    <row r="320" spans="1:15" ht="15">
      <c r="A320" s="82"/>
      <c r="B320" s="82">
        <v>80110</v>
      </c>
      <c r="C320" s="82"/>
      <c r="D320" s="75" t="s">
        <v>186</v>
      </c>
      <c r="E320" s="85">
        <f>SUM(E321:E336)</f>
        <v>1016486</v>
      </c>
      <c r="F320" s="85">
        <f aca="true" t="shared" si="107" ref="F320:N320">SUM(F321:F336)</f>
        <v>-82400</v>
      </c>
      <c r="G320" s="85">
        <f t="shared" si="107"/>
        <v>934086</v>
      </c>
      <c r="H320" s="85">
        <f t="shared" si="107"/>
        <v>0</v>
      </c>
      <c r="I320" s="85">
        <f t="shared" si="107"/>
        <v>934086</v>
      </c>
      <c r="J320" s="85">
        <f t="shared" si="107"/>
        <v>0</v>
      </c>
      <c r="K320" s="85">
        <f t="shared" si="107"/>
        <v>934086</v>
      </c>
      <c r="L320" s="205">
        <f t="shared" si="107"/>
        <v>0</v>
      </c>
      <c r="M320" s="85">
        <f>SUM(M321:M336)</f>
        <v>934086</v>
      </c>
      <c r="N320" s="85">
        <f t="shared" si="107"/>
        <v>3400</v>
      </c>
      <c r="O320" s="85">
        <f>SUM(O321:O336)</f>
        <v>937486</v>
      </c>
    </row>
    <row r="321" spans="1:15" ht="30" hidden="1">
      <c r="A321" s="82"/>
      <c r="B321" s="82"/>
      <c r="C321" s="82">
        <v>3020</v>
      </c>
      <c r="D321" s="75" t="s">
        <v>159</v>
      </c>
      <c r="E321" s="85">
        <v>54559</v>
      </c>
      <c r="F321" s="51"/>
      <c r="G321" s="51">
        <f aca="true" t="shared" si="108" ref="G321:G336">E321+F321</f>
        <v>54559</v>
      </c>
      <c r="H321" s="123"/>
      <c r="I321" s="123">
        <f>G321+H321</f>
        <v>54559</v>
      </c>
      <c r="J321" s="123"/>
      <c r="K321" s="123">
        <f>I321+J321</f>
        <v>54559</v>
      </c>
      <c r="L321" s="123"/>
      <c r="M321" s="51">
        <f>K321+L321</f>
        <v>54559</v>
      </c>
      <c r="N321" s="51"/>
      <c r="O321" s="51">
        <f>M321+N321</f>
        <v>54559</v>
      </c>
    </row>
    <row r="322" spans="1:15" ht="30" hidden="1">
      <c r="A322" s="82"/>
      <c r="B322" s="82"/>
      <c r="C322" s="82">
        <v>4010</v>
      </c>
      <c r="D322" s="75" t="s">
        <v>151</v>
      </c>
      <c r="E322" s="85">
        <v>626527</v>
      </c>
      <c r="F322" s="51">
        <v>-68400</v>
      </c>
      <c r="G322" s="51">
        <f t="shared" si="108"/>
        <v>558127</v>
      </c>
      <c r="H322" s="123"/>
      <c r="I322" s="123">
        <f aca="true" t="shared" si="109" ref="I322:I336">G322+H322</f>
        <v>558127</v>
      </c>
      <c r="J322" s="123"/>
      <c r="K322" s="123">
        <f aca="true" t="shared" si="110" ref="K322:O336">I322+J322</f>
        <v>558127</v>
      </c>
      <c r="L322" s="123"/>
      <c r="M322" s="51">
        <f t="shared" si="110"/>
        <v>558127</v>
      </c>
      <c r="N322" s="51"/>
      <c r="O322" s="51">
        <f t="shared" si="110"/>
        <v>558127</v>
      </c>
    </row>
    <row r="323" spans="1:15" ht="15">
      <c r="A323" s="82"/>
      <c r="B323" s="82"/>
      <c r="C323" s="82">
        <v>4040</v>
      </c>
      <c r="D323" s="75" t="s">
        <v>152</v>
      </c>
      <c r="E323" s="85">
        <v>49829</v>
      </c>
      <c r="F323" s="51"/>
      <c r="G323" s="51">
        <f t="shared" si="108"/>
        <v>49829</v>
      </c>
      <c r="H323" s="123"/>
      <c r="I323" s="123">
        <f t="shared" si="109"/>
        <v>49829</v>
      </c>
      <c r="J323" s="123"/>
      <c r="K323" s="123">
        <f t="shared" si="110"/>
        <v>49829</v>
      </c>
      <c r="L323" s="123"/>
      <c r="M323" s="51">
        <f t="shared" si="110"/>
        <v>49829</v>
      </c>
      <c r="N323" s="51">
        <v>-1220</v>
      </c>
      <c r="O323" s="51">
        <f t="shared" si="110"/>
        <v>48609</v>
      </c>
    </row>
    <row r="324" spans="1:15" ht="15" hidden="1">
      <c r="A324" s="82"/>
      <c r="B324" s="82"/>
      <c r="C324" s="82">
        <v>4110</v>
      </c>
      <c r="D324" s="75" t="s">
        <v>153</v>
      </c>
      <c r="E324" s="85">
        <v>131010</v>
      </c>
      <c r="F324" s="51">
        <v>-12300</v>
      </c>
      <c r="G324" s="51">
        <f t="shared" si="108"/>
        <v>118710</v>
      </c>
      <c r="H324" s="123"/>
      <c r="I324" s="123">
        <f t="shared" si="109"/>
        <v>118710</v>
      </c>
      <c r="J324" s="123"/>
      <c r="K324" s="123">
        <f t="shared" si="110"/>
        <v>118710</v>
      </c>
      <c r="L324" s="123"/>
      <c r="M324" s="51">
        <f t="shared" si="110"/>
        <v>118710</v>
      </c>
      <c r="N324" s="51"/>
      <c r="O324" s="51">
        <f t="shared" si="110"/>
        <v>118710</v>
      </c>
    </row>
    <row r="325" spans="1:15" ht="15" hidden="1">
      <c r="A325" s="82"/>
      <c r="B325" s="82"/>
      <c r="C325" s="82">
        <v>4120</v>
      </c>
      <c r="D325" s="75" t="s">
        <v>154</v>
      </c>
      <c r="E325" s="85">
        <v>17838</v>
      </c>
      <c r="F325" s="51">
        <v>-1700</v>
      </c>
      <c r="G325" s="51">
        <f t="shared" si="108"/>
        <v>16138</v>
      </c>
      <c r="H325" s="123"/>
      <c r="I325" s="123">
        <f t="shared" si="109"/>
        <v>16138</v>
      </c>
      <c r="J325" s="123"/>
      <c r="K325" s="123">
        <f t="shared" si="110"/>
        <v>16138</v>
      </c>
      <c r="L325" s="123"/>
      <c r="M325" s="51">
        <f t="shared" si="110"/>
        <v>16138</v>
      </c>
      <c r="N325" s="51"/>
      <c r="O325" s="51">
        <f t="shared" si="110"/>
        <v>16138</v>
      </c>
    </row>
    <row r="326" spans="1:15" ht="45" hidden="1">
      <c r="A326" s="82"/>
      <c r="B326" s="82"/>
      <c r="C326" s="82">
        <v>4140</v>
      </c>
      <c r="D326" s="75" t="s">
        <v>181</v>
      </c>
      <c r="E326" s="85">
        <v>3641</v>
      </c>
      <c r="F326" s="51"/>
      <c r="G326" s="51">
        <f t="shared" si="108"/>
        <v>3641</v>
      </c>
      <c r="H326" s="123"/>
      <c r="I326" s="123">
        <f t="shared" si="109"/>
        <v>3641</v>
      </c>
      <c r="J326" s="123"/>
      <c r="K326" s="123">
        <f t="shared" si="110"/>
        <v>3641</v>
      </c>
      <c r="L326" s="123"/>
      <c r="M326" s="51">
        <f t="shared" si="110"/>
        <v>3641</v>
      </c>
      <c r="N326" s="51"/>
      <c r="O326" s="51">
        <f t="shared" si="110"/>
        <v>3641</v>
      </c>
    </row>
    <row r="327" spans="1:15" ht="15">
      <c r="A327" s="82"/>
      <c r="B327" s="82"/>
      <c r="C327" s="82">
        <v>4210</v>
      </c>
      <c r="D327" s="75" t="s">
        <v>138</v>
      </c>
      <c r="E327" s="85">
        <v>22422</v>
      </c>
      <c r="F327" s="51"/>
      <c r="G327" s="51">
        <f t="shared" si="108"/>
        <v>22422</v>
      </c>
      <c r="H327" s="123"/>
      <c r="I327" s="123">
        <f t="shared" si="109"/>
        <v>22422</v>
      </c>
      <c r="J327" s="123"/>
      <c r="K327" s="123">
        <f t="shared" si="110"/>
        <v>22422</v>
      </c>
      <c r="L327" s="123"/>
      <c r="M327" s="51">
        <f t="shared" si="110"/>
        <v>22422</v>
      </c>
      <c r="N327" s="51">
        <v>-1000</v>
      </c>
      <c r="O327" s="51">
        <f t="shared" si="110"/>
        <v>21422</v>
      </c>
    </row>
    <row r="328" spans="1:15" ht="30" hidden="1">
      <c r="A328" s="82"/>
      <c r="B328" s="82"/>
      <c r="C328" s="82">
        <v>4240</v>
      </c>
      <c r="D328" s="75" t="s">
        <v>182</v>
      </c>
      <c r="E328" s="85">
        <v>4096</v>
      </c>
      <c r="F328" s="51"/>
      <c r="G328" s="51">
        <f t="shared" si="108"/>
        <v>4096</v>
      </c>
      <c r="H328" s="123"/>
      <c r="I328" s="123">
        <f t="shared" si="109"/>
        <v>4096</v>
      </c>
      <c r="J328" s="123"/>
      <c r="K328" s="123">
        <f t="shared" si="110"/>
        <v>4096</v>
      </c>
      <c r="L328" s="123"/>
      <c r="M328" s="51">
        <f t="shared" si="110"/>
        <v>4096</v>
      </c>
      <c r="N328" s="51"/>
      <c r="O328" s="51">
        <f t="shared" si="110"/>
        <v>4096</v>
      </c>
    </row>
    <row r="329" spans="1:15" ht="15">
      <c r="A329" s="82"/>
      <c r="B329" s="82"/>
      <c r="C329" s="82">
        <v>4260</v>
      </c>
      <c r="D329" s="75" t="s">
        <v>161</v>
      </c>
      <c r="E329" s="85">
        <v>29636</v>
      </c>
      <c r="F329" s="51"/>
      <c r="G329" s="51">
        <f t="shared" si="108"/>
        <v>29636</v>
      </c>
      <c r="H329" s="123"/>
      <c r="I329" s="123">
        <f t="shared" si="109"/>
        <v>29636</v>
      </c>
      <c r="J329" s="123"/>
      <c r="K329" s="123">
        <f t="shared" si="110"/>
        <v>29636</v>
      </c>
      <c r="L329" s="123"/>
      <c r="M329" s="51">
        <f t="shared" si="110"/>
        <v>29636</v>
      </c>
      <c r="N329" s="51">
        <v>5920</v>
      </c>
      <c r="O329" s="51">
        <f t="shared" si="110"/>
        <v>35556</v>
      </c>
    </row>
    <row r="330" spans="1:15" ht="15" hidden="1">
      <c r="A330" s="82"/>
      <c r="B330" s="82"/>
      <c r="C330" s="82">
        <v>4270</v>
      </c>
      <c r="D330" s="75" t="s">
        <v>139</v>
      </c>
      <c r="E330" s="85">
        <v>5792</v>
      </c>
      <c r="F330" s="51"/>
      <c r="G330" s="51">
        <f t="shared" si="108"/>
        <v>5792</v>
      </c>
      <c r="H330" s="123"/>
      <c r="I330" s="123">
        <f t="shared" si="109"/>
        <v>5792</v>
      </c>
      <c r="J330" s="123"/>
      <c r="K330" s="123">
        <f t="shared" si="110"/>
        <v>5792</v>
      </c>
      <c r="L330" s="123"/>
      <c r="M330" s="51">
        <f t="shared" si="110"/>
        <v>5792</v>
      </c>
      <c r="N330" s="51"/>
      <c r="O330" s="51">
        <f t="shared" si="110"/>
        <v>5792</v>
      </c>
    </row>
    <row r="331" spans="1:15" ht="15" hidden="1">
      <c r="A331" s="82"/>
      <c r="B331" s="82"/>
      <c r="C331" s="82">
        <v>4280</v>
      </c>
      <c r="D331" s="75" t="s">
        <v>162</v>
      </c>
      <c r="E331" s="85">
        <v>1405</v>
      </c>
      <c r="F331" s="51"/>
      <c r="G331" s="51">
        <f t="shared" si="108"/>
        <v>1405</v>
      </c>
      <c r="H331" s="123"/>
      <c r="I331" s="123">
        <f t="shared" si="109"/>
        <v>1405</v>
      </c>
      <c r="J331" s="123"/>
      <c r="K331" s="123">
        <f t="shared" si="110"/>
        <v>1405</v>
      </c>
      <c r="L331" s="123"/>
      <c r="M331" s="51">
        <f t="shared" si="110"/>
        <v>1405</v>
      </c>
      <c r="N331" s="51"/>
      <c r="O331" s="51">
        <f t="shared" si="110"/>
        <v>1405</v>
      </c>
    </row>
    <row r="332" spans="1:15" ht="15" hidden="1">
      <c r="A332" s="82"/>
      <c r="B332" s="82"/>
      <c r="C332" s="82">
        <v>4300</v>
      </c>
      <c r="D332" s="75" t="s">
        <v>140</v>
      </c>
      <c r="E332" s="85">
        <v>26204</v>
      </c>
      <c r="F332" s="51"/>
      <c r="G332" s="51">
        <f t="shared" si="108"/>
        <v>26204</v>
      </c>
      <c r="H332" s="123"/>
      <c r="I332" s="123">
        <f t="shared" si="109"/>
        <v>26204</v>
      </c>
      <c r="J332" s="123"/>
      <c r="K332" s="123">
        <f t="shared" si="110"/>
        <v>26204</v>
      </c>
      <c r="L332" s="123"/>
      <c r="M332" s="51">
        <f t="shared" si="110"/>
        <v>26204</v>
      </c>
      <c r="N332" s="51"/>
      <c r="O332" s="51">
        <f t="shared" si="110"/>
        <v>26204</v>
      </c>
    </row>
    <row r="333" spans="1:15" ht="15" hidden="1">
      <c r="A333" s="82"/>
      <c r="B333" s="82"/>
      <c r="C333" s="82">
        <v>4350</v>
      </c>
      <c r="D333" s="75" t="s">
        <v>163</v>
      </c>
      <c r="E333" s="85">
        <v>1319</v>
      </c>
      <c r="F333" s="51"/>
      <c r="G333" s="51">
        <f t="shared" si="108"/>
        <v>1319</v>
      </c>
      <c r="H333" s="123"/>
      <c r="I333" s="123">
        <f t="shared" si="109"/>
        <v>1319</v>
      </c>
      <c r="J333" s="123"/>
      <c r="K333" s="123">
        <f t="shared" si="110"/>
        <v>1319</v>
      </c>
      <c r="L333" s="123"/>
      <c r="M333" s="51">
        <f t="shared" si="110"/>
        <v>1319</v>
      </c>
      <c r="N333" s="51"/>
      <c r="O333" s="51">
        <f t="shared" si="110"/>
        <v>1319</v>
      </c>
    </row>
    <row r="334" spans="1:15" ht="15">
      <c r="A334" s="82"/>
      <c r="B334" s="82"/>
      <c r="C334" s="82">
        <v>4410</v>
      </c>
      <c r="D334" s="75" t="s">
        <v>155</v>
      </c>
      <c r="E334" s="85">
        <v>1826</v>
      </c>
      <c r="F334" s="51"/>
      <c r="G334" s="51">
        <f t="shared" si="108"/>
        <v>1826</v>
      </c>
      <c r="H334" s="123"/>
      <c r="I334" s="123">
        <f t="shared" si="109"/>
        <v>1826</v>
      </c>
      <c r="J334" s="123"/>
      <c r="K334" s="123">
        <f t="shared" si="110"/>
        <v>1826</v>
      </c>
      <c r="L334" s="123"/>
      <c r="M334" s="51">
        <f t="shared" si="110"/>
        <v>1826</v>
      </c>
      <c r="N334" s="51">
        <v>-300</v>
      </c>
      <c r="O334" s="51">
        <f t="shared" si="110"/>
        <v>1526</v>
      </c>
    </row>
    <row r="335" spans="1:15" ht="15" hidden="1">
      <c r="A335" s="82"/>
      <c r="B335" s="82"/>
      <c r="C335" s="82">
        <v>4430</v>
      </c>
      <c r="D335" s="75" t="s">
        <v>146</v>
      </c>
      <c r="E335" s="85">
        <v>1128</v>
      </c>
      <c r="F335" s="51"/>
      <c r="G335" s="51">
        <f t="shared" si="108"/>
        <v>1128</v>
      </c>
      <c r="H335" s="123"/>
      <c r="I335" s="123">
        <f t="shared" si="109"/>
        <v>1128</v>
      </c>
      <c r="J335" s="123"/>
      <c r="K335" s="123">
        <f t="shared" si="110"/>
        <v>1128</v>
      </c>
      <c r="L335" s="123"/>
      <c r="M335" s="51">
        <f t="shared" si="110"/>
        <v>1128</v>
      </c>
      <c r="N335" s="51"/>
      <c r="O335" s="51">
        <f t="shared" si="110"/>
        <v>1128</v>
      </c>
    </row>
    <row r="336" spans="1:15" ht="30" hidden="1">
      <c r="A336" s="82"/>
      <c r="B336" s="82"/>
      <c r="C336" s="82">
        <v>4440</v>
      </c>
      <c r="D336" s="75" t="s">
        <v>156</v>
      </c>
      <c r="E336" s="85">
        <v>39254</v>
      </c>
      <c r="F336" s="51"/>
      <c r="G336" s="51">
        <f t="shared" si="108"/>
        <v>39254</v>
      </c>
      <c r="H336" s="123"/>
      <c r="I336" s="123">
        <f t="shared" si="109"/>
        <v>39254</v>
      </c>
      <c r="J336" s="123"/>
      <c r="K336" s="123">
        <f t="shared" si="110"/>
        <v>39254</v>
      </c>
      <c r="L336" s="123"/>
      <c r="M336" s="51">
        <f t="shared" si="110"/>
        <v>39254</v>
      </c>
      <c r="N336" s="51"/>
      <c r="O336" s="51">
        <f t="shared" si="110"/>
        <v>39254</v>
      </c>
    </row>
    <row r="337" spans="1:15" ht="15" hidden="1">
      <c r="A337" s="82"/>
      <c r="B337" s="82">
        <v>80113</v>
      </c>
      <c r="C337" s="82"/>
      <c r="D337" s="75" t="s">
        <v>187</v>
      </c>
      <c r="E337" s="85">
        <f>SUM(E338:E339)</f>
        <v>316262</v>
      </c>
      <c r="F337" s="85">
        <f aca="true" t="shared" si="111" ref="F337:N337">SUM(F338:F339)</f>
        <v>0</v>
      </c>
      <c r="G337" s="85">
        <f t="shared" si="111"/>
        <v>316262</v>
      </c>
      <c r="H337" s="85">
        <f t="shared" si="111"/>
        <v>0</v>
      </c>
      <c r="I337" s="85">
        <f t="shared" si="111"/>
        <v>316262</v>
      </c>
      <c r="J337" s="85">
        <f t="shared" si="111"/>
        <v>0</v>
      </c>
      <c r="K337" s="85">
        <f t="shared" si="111"/>
        <v>316262</v>
      </c>
      <c r="L337" s="205">
        <f t="shared" si="111"/>
        <v>0</v>
      </c>
      <c r="M337" s="85">
        <f>SUM(M338:M339)</f>
        <v>316262</v>
      </c>
      <c r="N337" s="85">
        <f t="shared" si="111"/>
        <v>0</v>
      </c>
      <c r="O337" s="85">
        <f>SUM(O338:O339)</f>
        <v>316262</v>
      </c>
    </row>
    <row r="338" spans="1:15" ht="15" hidden="1">
      <c r="A338" s="82"/>
      <c r="B338" s="82"/>
      <c r="C338" s="82">
        <v>4210</v>
      </c>
      <c r="D338" s="75" t="s">
        <v>138</v>
      </c>
      <c r="E338" s="85">
        <v>22000</v>
      </c>
      <c r="F338" s="51"/>
      <c r="G338" s="51">
        <f>E338+F338</f>
        <v>22000</v>
      </c>
      <c r="H338" s="123"/>
      <c r="I338" s="123">
        <f>G338+H338</f>
        <v>22000</v>
      </c>
      <c r="J338" s="123"/>
      <c r="K338" s="123">
        <f>I338+J338</f>
        <v>22000</v>
      </c>
      <c r="L338" s="123"/>
      <c r="M338" s="51">
        <f>K338+L338</f>
        <v>22000</v>
      </c>
      <c r="N338" s="51"/>
      <c r="O338" s="51">
        <f>M338+N338</f>
        <v>22000</v>
      </c>
    </row>
    <row r="339" spans="1:15" ht="15" hidden="1">
      <c r="A339" s="82"/>
      <c r="B339" s="82"/>
      <c r="C339" s="82">
        <v>4300</v>
      </c>
      <c r="D339" s="75" t="s">
        <v>140</v>
      </c>
      <c r="E339" s="85">
        <v>294262</v>
      </c>
      <c r="F339" s="51"/>
      <c r="G339" s="51">
        <f>E339+F339</f>
        <v>294262</v>
      </c>
      <c r="H339" s="123"/>
      <c r="I339" s="123">
        <f>G339+H339</f>
        <v>294262</v>
      </c>
      <c r="J339" s="123"/>
      <c r="K339" s="123">
        <f>I339+J339</f>
        <v>294262</v>
      </c>
      <c r="L339" s="123"/>
      <c r="M339" s="51">
        <f>K339+L339</f>
        <v>294262</v>
      </c>
      <c r="N339" s="51"/>
      <c r="O339" s="51">
        <f>M339+N339</f>
        <v>294262</v>
      </c>
    </row>
    <row r="340" spans="1:15" ht="30" hidden="1">
      <c r="A340" s="82"/>
      <c r="B340" s="82">
        <v>80146</v>
      </c>
      <c r="C340" s="82"/>
      <c r="D340" s="75" t="s">
        <v>188</v>
      </c>
      <c r="E340" s="85">
        <f>E341+E342</f>
        <v>20479</v>
      </c>
      <c r="F340" s="85">
        <f aca="true" t="shared" si="112" ref="F340:N340">F341+F342</f>
        <v>0</v>
      </c>
      <c r="G340" s="85">
        <f t="shared" si="112"/>
        <v>20479</v>
      </c>
      <c r="H340" s="85">
        <f t="shared" si="112"/>
        <v>0</v>
      </c>
      <c r="I340" s="85">
        <f t="shared" si="112"/>
        <v>20479</v>
      </c>
      <c r="J340" s="85">
        <f t="shared" si="112"/>
        <v>0</v>
      </c>
      <c r="K340" s="85">
        <f t="shared" si="112"/>
        <v>20479</v>
      </c>
      <c r="L340" s="205">
        <f t="shared" si="112"/>
        <v>0</v>
      </c>
      <c r="M340" s="85">
        <f>M341+M342</f>
        <v>20479</v>
      </c>
      <c r="N340" s="85">
        <f t="shared" si="112"/>
        <v>0</v>
      </c>
      <c r="O340" s="85">
        <f>O341+O342</f>
        <v>20479</v>
      </c>
    </row>
    <row r="341" spans="1:15" ht="15" hidden="1">
      <c r="A341" s="82"/>
      <c r="B341" s="82"/>
      <c r="C341" s="82">
        <v>4300</v>
      </c>
      <c r="D341" s="75" t="s">
        <v>140</v>
      </c>
      <c r="E341" s="85">
        <v>19479</v>
      </c>
      <c r="F341" s="51"/>
      <c r="G341" s="51">
        <f>E341+F341</f>
        <v>19479</v>
      </c>
      <c r="H341" s="123">
        <v>-300</v>
      </c>
      <c r="I341" s="123">
        <f>G341+H341</f>
        <v>19179</v>
      </c>
      <c r="J341" s="123"/>
      <c r="K341" s="123">
        <f>I341+J341</f>
        <v>19179</v>
      </c>
      <c r="L341" s="123">
        <v>-400</v>
      </c>
      <c r="M341" s="51">
        <f>K341+L341</f>
        <v>18779</v>
      </c>
      <c r="N341" s="51"/>
      <c r="O341" s="51">
        <f>M341+N341</f>
        <v>18779</v>
      </c>
    </row>
    <row r="342" spans="1:15" ht="15" hidden="1">
      <c r="A342" s="82"/>
      <c r="B342" s="82"/>
      <c r="C342" s="82">
        <v>4410</v>
      </c>
      <c r="D342" s="75" t="s">
        <v>155</v>
      </c>
      <c r="E342" s="85">
        <v>1000</v>
      </c>
      <c r="F342" s="51"/>
      <c r="G342" s="51">
        <f>E342+F342</f>
        <v>1000</v>
      </c>
      <c r="H342" s="123">
        <v>300</v>
      </c>
      <c r="I342" s="123">
        <f>G342+H342</f>
        <v>1300</v>
      </c>
      <c r="J342" s="123"/>
      <c r="K342" s="123">
        <f>I342+J342</f>
        <v>1300</v>
      </c>
      <c r="L342" s="123">
        <v>400</v>
      </c>
      <c r="M342" s="51">
        <f>K342+L342</f>
        <v>1700</v>
      </c>
      <c r="N342" s="51"/>
      <c r="O342" s="51">
        <f>M342+N342</f>
        <v>1700</v>
      </c>
    </row>
    <row r="343" spans="1:15" ht="15">
      <c r="A343" s="82"/>
      <c r="B343" s="82">
        <v>80195</v>
      </c>
      <c r="C343" s="82"/>
      <c r="D343" s="75" t="s">
        <v>16</v>
      </c>
      <c r="E343" s="85">
        <f>SUM(E344:E353)</f>
        <v>119500</v>
      </c>
      <c r="F343" s="85">
        <f aca="true" t="shared" si="113" ref="F343:N343">SUM(F344:F353)</f>
        <v>0</v>
      </c>
      <c r="G343" s="85">
        <f t="shared" si="113"/>
        <v>119500</v>
      </c>
      <c r="H343" s="85">
        <f t="shared" si="113"/>
        <v>0</v>
      </c>
      <c r="I343" s="85">
        <f t="shared" si="113"/>
        <v>119500</v>
      </c>
      <c r="J343" s="85">
        <f t="shared" si="113"/>
        <v>0</v>
      </c>
      <c r="K343" s="85">
        <f t="shared" si="113"/>
        <v>119500</v>
      </c>
      <c r="L343" s="205">
        <f t="shared" si="113"/>
        <v>0</v>
      </c>
      <c r="M343" s="85">
        <f>SUM(M344:M353)</f>
        <v>119500</v>
      </c>
      <c r="N343" s="85">
        <f t="shared" si="113"/>
        <v>29344</v>
      </c>
      <c r="O343" s="85">
        <f>SUM(O344:O353)</f>
        <v>148844</v>
      </c>
    </row>
    <row r="344" spans="1:15" ht="30" hidden="1">
      <c r="A344" s="82"/>
      <c r="B344" s="82"/>
      <c r="C344" s="82">
        <v>3020</v>
      </c>
      <c r="D344" s="75" t="s">
        <v>159</v>
      </c>
      <c r="E344" s="85">
        <v>210</v>
      </c>
      <c r="F344" s="51"/>
      <c r="G344" s="51">
        <f aca="true" t="shared" si="114" ref="G344:G353">E344+F344</f>
        <v>210</v>
      </c>
      <c r="H344" s="123"/>
      <c r="I344" s="123">
        <f>G344+H344</f>
        <v>210</v>
      </c>
      <c r="J344" s="123"/>
      <c r="K344" s="123">
        <f>I344+J344</f>
        <v>210</v>
      </c>
      <c r="L344" s="123"/>
      <c r="M344" s="51">
        <f>K344+L344</f>
        <v>210</v>
      </c>
      <c r="N344" s="51"/>
      <c r="O344" s="51">
        <f>M344+N344</f>
        <v>210</v>
      </c>
    </row>
    <row r="345" spans="1:15" ht="30" hidden="1">
      <c r="A345" s="82"/>
      <c r="B345" s="82"/>
      <c r="C345" s="82">
        <v>4010</v>
      </c>
      <c r="D345" s="75" t="s">
        <v>151</v>
      </c>
      <c r="E345" s="85">
        <v>64000</v>
      </c>
      <c r="F345" s="51"/>
      <c r="G345" s="51">
        <f t="shared" si="114"/>
        <v>64000</v>
      </c>
      <c r="H345" s="123"/>
      <c r="I345" s="123">
        <f aca="true" t="shared" si="115" ref="I345:I353">G345+H345</f>
        <v>64000</v>
      </c>
      <c r="J345" s="123"/>
      <c r="K345" s="123">
        <f aca="true" t="shared" si="116" ref="K345:O353">I345+J345</f>
        <v>64000</v>
      </c>
      <c r="L345" s="123"/>
      <c r="M345" s="51">
        <f t="shared" si="116"/>
        <v>64000</v>
      </c>
      <c r="N345" s="51"/>
      <c r="O345" s="51">
        <f t="shared" si="116"/>
        <v>64000</v>
      </c>
    </row>
    <row r="346" spans="1:15" ht="15" hidden="1">
      <c r="A346" s="82"/>
      <c r="B346" s="82"/>
      <c r="C346" s="82">
        <v>4040</v>
      </c>
      <c r="D346" s="75" t="s">
        <v>152</v>
      </c>
      <c r="E346" s="85">
        <v>5300</v>
      </c>
      <c r="F346" s="51"/>
      <c r="G346" s="51">
        <f t="shared" si="114"/>
        <v>5300</v>
      </c>
      <c r="H346" s="123"/>
      <c r="I346" s="123">
        <f t="shared" si="115"/>
        <v>5300</v>
      </c>
      <c r="J346" s="123"/>
      <c r="K346" s="123">
        <f t="shared" si="116"/>
        <v>5300</v>
      </c>
      <c r="L346" s="123"/>
      <c r="M346" s="51">
        <f t="shared" si="116"/>
        <v>5300</v>
      </c>
      <c r="N346" s="51"/>
      <c r="O346" s="51">
        <f t="shared" si="116"/>
        <v>5300</v>
      </c>
    </row>
    <row r="347" spans="1:15" ht="15" hidden="1">
      <c r="A347" s="82"/>
      <c r="B347" s="82"/>
      <c r="C347" s="82">
        <v>4110</v>
      </c>
      <c r="D347" s="75" t="s">
        <v>153</v>
      </c>
      <c r="E347" s="85">
        <v>11940</v>
      </c>
      <c r="F347" s="51"/>
      <c r="G347" s="51">
        <f t="shared" si="114"/>
        <v>11940</v>
      </c>
      <c r="H347" s="123"/>
      <c r="I347" s="123">
        <f t="shared" si="115"/>
        <v>11940</v>
      </c>
      <c r="J347" s="123"/>
      <c r="K347" s="123">
        <f t="shared" si="116"/>
        <v>11940</v>
      </c>
      <c r="L347" s="123"/>
      <c r="M347" s="51">
        <f t="shared" si="116"/>
        <v>11940</v>
      </c>
      <c r="N347" s="51"/>
      <c r="O347" s="51">
        <f t="shared" si="116"/>
        <v>11940</v>
      </c>
    </row>
    <row r="348" spans="1:15" ht="15" hidden="1">
      <c r="A348" s="82"/>
      <c r="B348" s="82"/>
      <c r="C348" s="82">
        <v>4120</v>
      </c>
      <c r="D348" s="75" t="s">
        <v>154</v>
      </c>
      <c r="E348" s="85">
        <v>1700</v>
      </c>
      <c r="F348" s="51"/>
      <c r="G348" s="51">
        <f t="shared" si="114"/>
        <v>1700</v>
      </c>
      <c r="H348" s="123"/>
      <c r="I348" s="123">
        <f t="shared" si="115"/>
        <v>1700</v>
      </c>
      <c r="J348" s="123"/>
      <c r="K348" s="123">
        <f t="shared" si="116"/>
        <v>1700</v>
      </c>
      <c r="L348" s="123"/>
      <c r="M348" s="51">
        <f t="shared" si="116"/>
        <v>1700</v>
      </c>
      <c r="N348" s="51"/>
      <c r="O348" s="51">
        <f t="shared" si="116"/>
        <v>1700</v>
      </c>
    </row>
    <row r="349" spans="1:15" ht="15" hidden="1">
      <c r="A349" s="82"/>
      <c r="B349" s="82"/>
      <c r="C349" s="82">
        <v>4170</v>
      </c>
      <c r="D349" s="75" t="s">
        <v>160</v>
      </c>
      <c r="E349" s="85">
        <v>800</v>
      </c>
      <c r="F349" s="51"/>
      <c r="G349" s="51">
        <f t="shared" si="114"/>
        <v>800</v>
      </c>
      <c r="H349" s="123"/>
      <c r="I349" s="123">
        <f t="shared" si="115"/>
        <v>800</v>
      </c>
      <c r="J349" s="123"/>
      <c r="K349" s="123">
        <f t="shared" si="116"/>
        <v>800</v>
      </c>
      <c r="L349" s="123"/>
      <c r="M349" s="51">
        <f t="shared" si="116"/>
        <v>800</v>
      </c>
      <c r="N349" s="51"/>
      <c r="O349" s="51">
        <f t="shared" si="116"/>
        <v>800</v>
      </c>
    </row>
    <row r="350" spans="1:15" ht="15" hidden="1">
      <c r="A350" s="82"/>
      <c r="B350" s="82"/>
      <c r="C350" s="82">
        <v>4210</v>
      </c>
      <c r="D350" s="75" t="s">
        <v>138</v>
      </c>
      <c r="E350" s="85">
        <v>4700</v>
      </c>
      <c r="F350" s="51"/>
      <c r="G350" s="51">
        <f t="shared" si="114"/>
        <v>4700</v>
      </c>
      <c r="H350" s="123"/>
      <c r="I350" s="123">
        <f t="shared" si="115"/>
        <v>4700</v>
      </c>
      <c r="J350" s="123">
        <v>3000</v>
      </c>
      <c r="K350" s="123">
        <f t="shared" si="116"/>
        <v>7700</v>
      </c>
      <c r="L350" s="123"/>
      <c r="M350" s="51">
        <f t="shared" si="116"/>
        <v>7700</v>
      </c>
      <c r="N350" s="51"/>
      <c r="O350" s="51">
        <f t="shared" si="116"/>
        <v>7700</v>
      </c>
    </row>
    <row r="351" spans="1:15" ht="15">
      <c r="A351" s="82"/>
      <c r="B351" s="82"/>
      <c r="C351" s="82">
        <v>4300</v>
      </c>
      <c r="D351" s="75" t="s">
        <v>140</v>
      </c>
      <c r="E351" s="85">
        <v>1800</v>
      </c>
      <c r="F351" s="51"/>
      <c r="G351" s="51">
        <f t="shared" si="114"/>
        <v>1800</v>
      </c>
      <c r="H351" s="123"/>
      <c r="I351" s="123">
        <f t="shared" si="115"/>
        <v>1800</v>
      </c>
      <c r="J351" s="123"/>
      <c r="K351" s="123">
        <f t="shared" si="116"/>
        <v>1800</v>
      </c>
      <c r="L351" s="123"/>
      <c r="M351" s="51">
        <f t="shared" si="116"/>
        <v>1800</v>
      </c>
      <c r="N351" s="51">
        <v>29344</v>
      </c>
      <c r="O351" s="51">
        <f t="shared" si="116"/>
        <v>31144</v>
      </c>
    </row>
    <row r="352" spans="1:15" ht="15" hidden="1">
      <c r="A352" s="82"/>
      <c r="B352" s="82"/>
      <c r="C352" s="82">
        <v>4410</v>
      </c>
      <c r="D352" s="75" t="s">
        <v>155</v>
      </c>
      <c r="E352" s="85">
        <v>700</v>
      </c>
      <c r="F352" s="51"/>
      <c r="G352" s="51">
        <f t="shared" si="114"/>
        <v>700</v>
      </c>
      <c r="H352" s="123"/>
      <c r="I352" s="123">
        <f t="shared" si="115"/>
        <v>700</v>
      </c>
      <c r="J352" s="123"/>
      <c r="K352" s="123">
        <f t="shared" si="116"/>
        <v>700</v>
      </c>
      <c r="L352" s="123"/>
      <c r="M352" s="51">
        <f t="shared" si="116"/>
        <v>700</v>
      </c>
      <c r="N352" s="51"/>
      <c r="O352" s="51">
        <f t="shared" si="116"/>
        <v>700</v>
      </c>
    </row>
    <row r="353" spans="1:15" ht="30" hidden="1">
      <c r="A353" s="82"/>
      <c r="B353" s="82"/>
      <c r="C353" s="82">
        <v>4440</v>
      </c>
      <c r="D353" s="75" t="s">
        <v>156</v>
      </c>
      <c r="E353" s="85">
        <v>28350</v>
      </c>
      <c r="F353" s="51"/>
      <c r="G353" s="51">
        <f t="shared" si="114"/>
        <v>28350</v>
      </c>
      <c r="H353" s="123"/>
      <c r="I353" s="123">
        <f t="shared" si="115"/>
        <v>28350</v>
      </c>
      <c r="J353" s="123">
        <v>-3000</v>
      </c>
      <c r="K353" s="123">
        <f t="shared" si="116"/>
        <v>25350</v>
      </c>
      <c r="L353" s="123"/>
      <c r="M353" s="51">
        <f t="shared" si="116"/>
        <v>25350</v>
      </c>
      <c r="N353" s="51"/>
      <c r="O353" s="51">
        <f t="shared" si="116"/>
        <v>25350</v>
      </c>
    </row>
    <row r="354" spans="1:15" ht="14.25">
      <c r="A354" s="80">
        <v>851</v>
      </c>
      <c r="B354" s="80"/>
      <c r="C354" s="80"/>
      <c r="D354" s="76" t="s">
        <v>189</v>
      </c>
      <c r="E354" s="89">
        <f>E355+E365</f>
        <v>304200</v>
      </c>
      <c r="F354" s="89">
        <f aca="true" t="shared" si="117" ref="F354:N354">F355+F365</f>
        <v>200000</v>
      </c>
      <c r="G354" s="89">
        <f t="shared" si="117"/>
        <v>504200</v>
      </c>
      <c r="H354" s="89">
        <f t="shared" si="117"/>
        <v>0</v>
      </c>
      <c r="I354" s="89">
        <f t="shared" si="117"/>
        <v>504200</v>
      </c>
      <c r="J354" s="89">
        <f t="shared" si="117"/>
        <v>0</v>
      </c>
      <c r="K354" s="89">
        <f t="shared" si="117"/>
        <v>504200</v>
      </c>
      <c r="L354" s="204">
        <f t="shared" si="117"/>
        <v>0</v>
      </c>
      <c r="M354" s="89">
        <f>M355+M365</f>
        <v>504200</v>
      </c>
      <c r="N354" s="89">
        <f t="shared" si="117"/>
        <v>60000</v>
      </c>
      <c r="O354" s="89">
        <f>O355+O365</f>
        <v>564200</v>
      </c>
    </row>
    <row r="355" spans="1:15" ht="15">
      <c r="A355" s="82"/>
      <c r="B355" s="82">
        <v>85154</v>
      </c>
      <c r="C355" s="82"/>
      <c r="D355" s="75" t="s">
        <v>190</v>
      </c>
      <c r="E355" s="85">
        <f>SUM(E359:E363)</f>
        <v>84200</v>
      </c>
      <c r="F355" s="85">
        <f aca="true" t="shared" si="118" ref="F355:L355">SUM(F359:F363)</f>
        <v>0</v>
      </c>
      <c r="G355" s="85">
        <f t="shared" si="118"/>
        <v>84200</v>
      </c>
      <c r="H355" s="85">
        <f t="shared" si="118"/>
        <v>0</v>
      </c>
      <c r="I355" s="85">
        <f t="shared" si="118"/>
        <v>84200</v>
      </c>
      <c r="J355" s="85">
        <f t="shared" si="118"/>
        <v>0</v>
      </c>
      <c r="K355" s="85">
        <f t="shared" si="118"/>
        <v>84200</v>
      </c>
      <c r="L355" s="205">
        <f t="shared" si="118"/>
        <v>0</v>
      </c>
      <c r="M355" s="85">
        <f>SUM(M359:M363)</f>
        <v>84200</v>
      </c>
      <c r="N355" s="85">
        <f>SUM(N356:N364)</f>
        <v>0</v>
      </c>
      <c r="O355" s="85">
        <f>SUM(O356:O364)</f>
        <v>84200</v>
      </c>
    </row>
    <row r="356" spans="1:15" ht="16.5" customHeight="1">
      <c r="A356" s="82"/>
      <c r="B356" s="82"/>
      <c r="C356" s="82">
        <v>4010</v>
      </c>
      <c r="D356" s="75" t="s">
        <v>151</v>
      </c>
      <c r="E356" s="85"/>
      <c r="F356" s="85"/>
      <c r="G356" s="85"/>
      <c r="H356" s="125"/>
      <c r="I356" s="125"/>
      <c r="J356" s="125"/>
      <c r="K356" s="125"/>
      <c r="L356" s="125"/>
      <c r="M356" s="85"/>
      <c r="N356" s="85">
        <v>4181</v>
      </c>
      <c r="O356" s="85">
        <f>N356+M356</f>
        <v>4181</v>
      </c>
    </row>
    <row r="357" spans="1:15" ht="15">
      <c r="A357" s="82"/>
      <c r="B357" s="82"/>
      <c r="C357" s="82">
        <v>4110</v>
      </c>
      <c r="D357" s="75" t="s">
        <v>153</v>
      </c>
      <c r="E357" s="85"/>
      <c r="F357" s="85"/>
      <c r="G357" s="85"/>
      <c r="H357" s="125"/>
      <c r="I357" s="125"/>
      <c r="J357" s="125"/>
      <c r="K357" s="125"/>
      <c r="L357" s="125"/>
      <c r="M357" s="85"/>
      <c r="N357" s="85">
        <v>761</v>
      </c>
      <c r="O357" s="85">
        <f>N357+M357</f>
        <v>761</v>
      </c>
    </row>
    <row r="358" spans="1:15" ht="15">
      <c r="A358" s="82"/>
      <c r="B358" s="82"/>
      <c r="C358" s="82">
        <v>4120</v>
      </c>
      <c r="D358" s="75" t="s">
        <v>154</v>
      </c>
      <c r="E358" s="85"/>
      <c r="F358" s="85"/>
      <c r="G358" s="85"/>
      <c r="H358" s="125"/>
      <c r="I358" s="125"/>
      <c r="J358" s="125"/>
      <c r="K358" s="125"/>
      <c r="L358" s="125"/>
      <c r="M358" s="85"/>
      <c r="N358" s="85">
        <v>103</v>
      </c>
      <c r="O358" s="85">
        <f aca="true" t="shared" si="119" ref="O358:O364">N358+M358</f>
        <v>103</v>
      </c>
    </row>
    <row r="359" spans="1:15" ht="15" hidden="1">
      <c r="A359" s="82"/>
      <c r="B359" s="82"/>
      <c r="C359" s="82">
        <v>4170</v>
      </c>
      <c r="D359" s="75" t="s">
        <v>160</v>
      </c>
      <c r="E359" s="85">
        <v>15400</v>
      </c>
      <c r="F359" s="51"/>
      <c r="G359" s="51">
        <f>E359+F359</f>
        <v>15400</v>
      </c>
      <c r="H359" s="123"/>
      <c r="I359" s="123">
        <f>G359+H359</f>
        <v>15400</v>
      </c>
      <c r="J359" s="123"/>
      <c r="K359" s="123">
        <f>I359+J359</f>
        <v>15400</v>
      </c>
      <c r="L359" s="123"/>
      <c r="M359" s="51">
        <f>K359+L359</f>
        <v>15400</v>
      </c>
      <c r="N359" s="51"/>
      <c r="O359" s="85">
        <f t="shared" si="119"/>
        <v>15400</v>
      </c>
    </row>
    <row r="360" spans="1:15" ht="75" hidden="1">
      <c r="A360" s="82"/>
      <c r="B360" s="82"/>
      <c r="C360" s="82">
        <v>2830</v>
      </c>
      <c r="D360" s="75" t="s">
        <v>191</v>
      </c>
      <c r="E360" s="58">
        <v>2000</v>
      </c>
      <c r="F360" s="58"/>
      <c r="G360" s="58">
        <f>E360+F360</f>
        <v>2000</v>
      </c>
      <c r="H360" s="123"/>
      <c r="I360" s="123">
        <f>G360+H360</f>
        <v>2000</v>
      </c>
      <c r="J360" s="123"/>
      <c r="K360" s="123">
        <f>I360+J360</f>
        <v>2000</v>
      </c>
      <c r="L360" s="123"/>
      <c r="M360" s="51">
        <f>K360+L360</f>
        <v>2000</v>
      </c>
      <c r="N360" s="51"/>
      <c r="O360" s="85">
        <f t="shared" si="119"/>
        <v>2000</v>
      </c>
    </row>
    <row r="361" spans="1:15" ht="15" hidden="1">
      <c r="A361" s="82"/>
      <c r="B361" s="82"/>
      <c r="C361" s="82">
        <v>4210</v>
      </c>
      <c r="D361" s="75" t="s">
        <v>138</v>
      </c>
      <c r="E361" s="85">
        <v>20000</v>
      </c>
      <c r="F361" s="51"/>
      <c r="G361" s="51">
        <f>E361+F361</f>
        <v>20000</v>
      </c>
      <c r="H361" s="123"/>
      <c r="I361" s="123">
        <f>G361+H361</f>
        <v>20000</v>
      </c>
      <c r="J361" s="123"/>
      <c r="K361" s="123">
        <f>I361+J361</f>
        <v>20000</v>
      </c>
      <c r="L361" s="123"/>
      <c r="M361" s="51">
        <f>K361+L361</f>
        <v>20000</v>
      </c>
      <c r="N361" s="51"/>
      <c r="O361" s="85">
        <f t="shared" si="119"/>
        <v>20000</v>
      </c>
    </row>
    <row r="362" spans="1:15" ht="15">
      <c r="A362" s="82"/>
      <c r="B362" s="82"/>
      <c r="C362" s="82">
        <v>4300</v>
      </c>
      <c r="D362" s="75" t="s">
        <v>140</v>
      </c>
      <c r="E362" s="85">
        <v>45800</v>
      </c>
      <c r="F362" s="51"/>
      <c r="G362" s="51">
        <f>E362+F362</f>
        <v>45800</v>
      </c>
      <c r="H362" s="123"/>
      <c r="I362" s="123">
        <f>G362+H362</f>
        <v>45800</v>
      </c>
      <c r="J362" s="123"/>
      <c r="K362" s="123">
        <f>I362+J362</f>
        <v>45800</v>
      </c>
      <c r="L362" s="123"/>
      <c r="M362" s="51">
        <f>K362+L362</f>
        <v>45800</v>
      </c>
      <c r="N362" s="51">
        <v>-5173</v>
      </c>
      <c r="O362" s="85">
        <f t="shared" si="119"/>
        <v>40627</v>
      </c>
    </row>
    <row r="363" spans="1:15" ht="15" hidden="1">
      <c r="A363" s="82"/>
      <c r="B363" s="82"/>
      <c r="C363" s="82">
        <v>4410</v>
      </c>
      <c r="D363" s="75" t="s">
        <v>155</v>
      </c>
      <c r="E363" s="85">
        <v>1000</v>
      </c>
      <c r="F363" s="51"/>
      <c r="G363" s="51">
        <f>E363+F363</f>
        <v>1000</v>
      </c>
      <c r="H363" s="123"/>
      <c r="I363" s="123">
        <f>G363+H363</f>
        <v>1000</v>
      </c>
      <c r="J363" s="123"/>
      <c r="K363" s="123">
        <f>I363+J363</f>
        <v>1000</v>
      </c>
      <c r="L363" s="123"/>
      <c r="M363" s="51">
        <f>K363+L363</f>
        <v>1000</v>
      </c>
      <c r="N363" s="51"/>
      <c r="O363" s="85">
        <f t="shared" si="119"/>
        <v>1000</v>
      </c>
    </row>
    <row r="364" spans="1:15" ht="30">
      <c r="A364" s="82"/>
      <c r="B364" s="82"/>
      <c r="C364" s="82">
        <v>4440</v>
      </c>
      <c r="D364" s="75" t="s">
        <v>156</v>
      </c>
      <c r="E364" s="85"/>
      <c r="F364" s="51"/>
      <c r="G364" s="51"/>
      <c r="H364" s="123"/>
      <c r="I364" s="123"/>
      <c r="J364" s="123"/>
      <c r="K364" s="123"/>
      <c r="L364" s="123"/>
      <c r="M364" s="51"/>
      <c r="N364" s="51">
        <v>128</v>
      </c>
      <c r="O364" s="85">
        <f t="shared" si="119"/>
        <v>128</v>
      </c>
    </row>
    <row r="365" spans="1:15" ht="15">
      <c r="A365" s="82"/>
      <c r="B365" s="82">
        <v>85195</v>
      </c>
      <c r="C365" s="82"/>
      <c r="D365" s="75" t="s">
        <v>16</v>
      </c>
      <c r="E365" s="85">
        <f>SUM(E366:E368)</f>
        <v>220000</v>
      </c>
      <c r="F365" s="85">
        <f aca="true" t="shared" si="120" ref="F365:N365">SUM(F366:F368)</f>
        <v>200000</v>
      </c>
      <c r="G365" s="85">
        <f t="shared" si="120"/>
        <v>420000</v>
      </c>
      <c r="H365" s="85">
        <f t="shared" si="120"/>
        <v>0</v>
      </c>
      <c r="I365" s="85">
        <f t="shared" si="120"/>
        <v>420000</v>
      </c>
      <c r="J365" s="85">
        <f t="shared" si="120"/>
        <v>0</v>
      </c>
      <c r="K365" s="85">
        <f t="shared" si="120"/>
        <v>420000</v>
      </c>
      <c r="L365" s="205">
        <f t="shared" si="120"/>
        <v>0</v>
      </c>
      <c r="M365" s="85">
        <f>SUM(M366:M368)</f>
        <v>420000</v>
      </c>
      <c r="N365" s="85">
        <f t="shared" si="120"/>
        <v>60000</v>
      </c>
      <c r="O365" s="85">
        <f>SUM(O366:O368)</f>
        <v>480000</v>
      </c>
    </row>
    <row r="366" spans="1:15" ht="15" hidden="1">
      <c r="A366" s="82"/>
      <c r="B366" s="82"/>
      <c r="C366" s="82">
        <v>4210</v>
      </c>
      <c r="D366" s="75" t="s">
        <v>138</v>
      </c>
      <c r="E366" s="85">
        <v>12000</v>
      </c>
      <c r="F366" s="51"/>
      <c r="G366" s="51">
        <f>E366+F366</f>
        <v>12000</v>
      </c>
      <c r="H366" s="123"/>
      <c r="I366" s="123">
        <f>G366+H366</f>
        <v>12000</v>
      </c>
      <c r="J366" s="123"/>
      <c r="K366" s="123">
        <f>I366+J366</f>
        <v>12000</v>
      </c>
      <c r="L366" s="123"/>
      <c r="M366" s="51">
        <f>K366+L366</f>
        <v>12000</v>
      </c>
      <c r="N366" s="51"/>
      <c r="O366" s="51">
        <f>M366+N366</f>
        <v>12000</v>
      </c>
    </row>
    <row r="367" spans="1:15" ht="15" hidden="1">
      <c r="A367" s="82"/>
      <c r="B367" s="82"/>
      <c r="C367" s="82">
        <v>4270</v>
      </c>
      <c r="D367" s="75" t="s">
        <v>192</v>
      </c>
      <c r="E367" s="85">
        <v>8000</v>
      </c>
      <c r="F367" s="51"/>
      <c r="G367" s="51">
        <f>E367+F367</f>
        <v>8000</v>
      </c>
      <c r="H367" s="123"/>
      <c r="I367" s="123">
        <f>G367+H367</f>
        <v>8000</v>
      </c>
      <c r="J367" s="123"/>
      <c r="K367" s="123">
        <f>I367+J367</f>
        <v>8000</v>
      </c>
      <c r="L367" s="123"/>
      <c r="M367" s="51">
        <f>K367+L367</f>
        <v>8000</v>
      </c>
      <c r="N367" s="51"/>
      <c r="O367" s="51">
        <f>M367+N367</f>
        <v>8000</v>
      </c>
    </row>
    <row r="368" spans="1:15" ht="30">
      <c r="A368" s="82"/>
      <c r="B368" s="82"/>
      <c r="C368" s="82">
        <v>6050</v>
      </c>
      <c r="D368" s="75" t="s">
        <v>141</v>
      </c>
      <c r="E368" s="85">
        <v>200000</v>
      </c>
      <c r="F368" s="51">
        <v>200000</v>
      </c>
      <c r="G368" s="51">
        <f>E368+F368</f>
        <v>400000</v>
      </c>
      <c r="H368" s="123"/>
      <c r="I368" s="123">
        <f>G368+H368</f>
        <v>400000</v>
      </c>
      <c r="J368" s="123"/>
      <c r="K368" s="123">
        <f>I368+J368</f>
        <v>400000</v>
      </c>
      <c r="L368" s="123"/>
      <c r="M368" s="51">
        <f>K368+L368</f>
        <v>400000</v>
      </c>
      <c r="N368" s="51">
        <v>60000</v>
      </c>
      <c r="O368" s="51">
        <f>M368+N368</f>
        <v>460000</v>
      </c>
    </row>
    <row r="369" spans="1:15" ht="14.25">
      <c r="A369" s="80">
        <v>852</v>
      </c>
      <c r="B369" s="80"/>
      <c r="C369" s="80"/>
      <c r="D369" s="76" t="s">
        <v>112</v>
      </c>
      <c r="E369" s="89">
        <f>E372+E380+E382+E384+E387+E406+E409</f>
        <v>1769995</v>
      </c>
      <c r="F369" s="89">
        <f>F372+F380+F382+F384+F387+F406+F409+F370</f>
        <v>-196054</v>
      </c>
      <c r="G369" s="89">
        <f aca="true" t="shared" si="121" ref="G369:N369">G372+G380+G382+G384+G387+G406+G409+G370</f>
        <v>1573941</v>
      </c>
      <c r="H369" s="89">
        <f t="shared" si="121"/>
        <v>10888</v>
      </c>
      <c r="I369" s="89">
        <f t="shared" si="121"/>
        <v>1584829</v>
      </c>
      <c r="J369" s="89">
        <f t="shared" si="121"/>
        <v>-151</v>
      </c>
      <c r="K369" s="89">
        <f t="shared" si="121"/>
        <v>1584678</v>
      </c>
      <c r="L369" s="204">
        <f t="shared" si="121"/>
        <v>0</v>
      </c>
      <c r="M369" s="89">
        <f>M372+M380+M382+M384+M387+M406+M409+M370</f>
        <v>1584678</v>
      </c>
      <c r="N369" s="89">
        <f t="shared" si="121"/>
        <v>136000</v>
      </c>
      <c r="O369" s="89">
        <f>O372+O380+O382+O384+O387+O406+O409+O370</f>
        <v>1720678</v>
      </c>
    </row>
    <row r="370" spans="1:15" ht="15" hidden="1">
      <c r="A370" s="80"/>
      <c r="B370" s="82">
        <v>85202</v>
      </c>
      <c r="C370" s="80"/>
      <c r="D370" s="75" t="s">
        <v>266</v>
      </c>
      <c r="E370" s="89"/>
      <c r="F370" s="85">
        <f>F371</f>
        <v>9600</v>
      </c>
      <c r="G370" s="85">
        <f>G371</f>
        <v>9600</v>
      </c>
      <c r="H370" s="85">
        <f aca="true" t="shared" si="122" ref="H370:O370">H371</f>
        <v>0</v>
      </c>
      <c r="I370" s="85">
        <f t="shared" si="122"/>
        <v>9600</v>
      </c>
      <c r="J370" s="85">
        <f t="shared" si="122"/>
        <v>4145</v>
      </c>
      <c r="K370" s="85">
        <f t="shared" si="122"/>
        <v>13745</v>
      </c>
      <c r="L370" s="205">
        <f t="shared" si="122"/>
        <v>0</v>
      </c>
      <c r="M370" s="85">
        <f t="shared" si="122"/>
        <v>13745</v>
      </c>
      <c r="N370" s="85">
        <f t="shared" si="122"/>
        <v>0</v>
      </c>
      <c r="O370" s="85">
        <f t="shared" si="122"/>
        <v>13745</v>
      </c>
    </row>
    <row r="371" spans="1:15" ht="15" hidden="1">
      <c r="A371" s="80"/>
      <c r="B371" s="80"/>
      <c r="C371" s="82">
        <v>3110</v>
      </c>
      <c r="D371" s="75" t="s">
        <v>194</v>
      </c>
      <c r="E371" s="89"/>
      <c r="F371" s="85">
        <v>9600</v>
      </c>
      <c r="G371" s="85">
        <f>E371+F371</f>
        <v>9600</v>
      </c>
      <c r="H371" s="89"/>
      <c r="I371" s="85">
        <f>G371+H371</f>
        <v>9600</v>
      </c>
      <c r="J371" s="89">
        <v>4145</v>
      </c>
      <c r="K371" s="89">
        <f>I371+J371</f>
        <v>13745</v>
      </c>
      <c r="L371" s="204"/>
      <c r="M371" s="85">
        <f>K371+L371</f>
        <v>13745</v>
      </c>
      <c r="N371" s="85"/>
      <c r="O371" s="85">
        <f>M371+N371</f>
        <v>13745</v>
      </c>
    </row>
    <row r="372" spans="1:15" ht="47.25" customHeight="1">
      <c r="A372" s="82"/>
      <c r="B372" s="82">
        <v>85212</v>
      </c>
      <c r="C372" s="82"/>
      <c r="D372" s="75" t="s">
        <v>193</v>
      </c>
      <c r="E372" s="85">
        <f aca="true" t="shared" si="123" ref="E372:N372">SUM(E373:E379)</f>
        <v>1177000</v>
      </c>
      <c r="F372" s="85">
        <f t="shared" si="123"/>
        <v>-223500</v>
      </c>
      <c r="G372" s="85">
        <f t="shared" si="123"/>
        <v>953500</v>
      </c>
      <c r="H372" s="85">
        <f t="shared" si="123"/>
        <v>0</v>
      </c>
      <c r="I372" s="85">
        <f t="shared" si="123"/>
        <v>953500</v>
      </c>
      <c r="J372" s="85">
        <f t="shared" si="123"/>
        <v>0</v>
      </c>
      <c r="K372" s="85">
        <f t="shared" si="123"/>
        <v>953500</v>
      </c>
      <c r="L372" s="205">
        <f t="shared" si="123"/>
        <v>0</v>
      </c>
      <c r="M372" s="85">
        <f>SUM(M373:M379)</f>
        <v>953500</v>
      </c>
      <c r="N372" s="85">
        <f t="shared" si="123"/>
        <v>133200</v>
      </c>
      <c r="O372" s="85">
        <f>SUM(O373:O379)</f>
        <v>1086700</v>
      </c>
    </row>
    <row r="373" spans="1:15" ht="15">
      <c r="A373" s="82"/>
      <c r="B373" s="82"/>
      <c r="C373" s="82">
        <v>3110</v>
      </c>
      <c r="D373" s="75" t="s">
        <v>194</v>
      </c>
      <c r="E373" s="85">
        <v>1128690</v>
      </c>
      <c r="F373" s="51">
        <v>-216795</v>
      </c>
      <c r="G373" s="51">
        <f aca="true" t="shared" si="124" ref="G373:G379">E373+F373</f>
        <v>911895</v>
      </c>
      <c r="H373" s="123"/>
      <c r="I373" s="123">
        <f>G373+H373</f>
        <v>911895</v>
      </c>
      <c r="J373" s="123"/>
      <c r="K373" s="123">
        <f>I373+J373</f>
        <v>911895</v>
      </c>
      <c r="L373" s="123"/>
      <c r="M373" s="51">
        <f>K373+L373</f>
        <v>911895</v>
      </c>
      <c r="N373" s="51">
        <v>124081</v>
      </c>
      <c r="O373" s="51">
        <f>M373+N373</f>
        <v>1035976</v>
      </c>
    </row>
    <row r="374" spans="1:15" ht="16.5" customHeight="1">
      <c r="A374" s="82"/>
      <c r="B374" s="82"/>
      <c r="C374" s="82">
        <v>4010</v>
      </c>
      <c r="D374" s="75" t="s">
        <v>151</v>
      </c>
      <c r="E374" s="85">
        <v>21366</v>
      </c>
      <c r="F374" s="51">
        <v>-4057</v>
      </c>
      <c r="G374" s="51">
        <f t="shared" si="124"/>
        <v>17309</v>
      </c>
      <c r="H374" s="123"/>
      <c r="I374" s="123">
        <f aca="true" t="shared" si="125" ref="I374:I379">G374+H374</f>
        <v>17309</v>
      </c>
      <c r="J374" s="123"/>
      <c r="K374" s="123">
        <f aca="true" t="shared" si="126" ref="K374:O379">I374+J374</f>
        <v>17309</v>
      </c>
      <c r="L374" s="123"/>
      <c r="M374" s="51">
        <f t="shared" si="126"/>
        <v>17309</v>
      </c>
      <c r="N374" s="51">
        <v>2000</v>
      </c>
      <c r="O374" s="51">
        <f t="shared" si="126"/>
        <v>19309</v>
      </c>
    </row>
    <row r="375" spans="1:15" ht="15">
      <c r="A375" s="82"/>
      <c r="B375" s="82"/>
      <c r="C375" s="82">
        <v>4110</v>
      </c>
      <c r="D375" s="75" t="s">
        <v>153</v>
      </c>
      <c r="E375" s="85">
        <v>16886</v>
      </c>
      <c r="F375" s="51">
        <v>-738</v>
      </c>
      <c r="G375" s="51">
        <f t="shared" si="124"/>
        <v>16148</v>
      </c>
      <c r="H375" s="123"/>
      <c r="I375" s="123">
        <f t="shared" si="125"/>
        <v>16148</v>
      </c>
      <c r="J375" s="123"/>
      <c r="K375" s="123">
        <f t="shared" si="126"/>
        <v>16148</v>
      </c>
      <c r="L375" s="123"/>
      <c r="M375" s="51">
        <f t="shared" si="126"/>
        <v>16148</v>
      </c>
      <c r="N375" s="51">
        <v>6572</v>
      </c>
      <c r="O375" s="51">
        <f t="shared" si="126"/>
        <v>22720</v>
      </c>
    </row>
    <row r="376" spans="1:15" ht="15">
      <c r="A376" s="82"/>
      <c r="B376" s="82"/>
      <c r="C376" s="82">
        <v>4120</v>
      </c>
      <c r="D376" s="75" t="s">
        <v>154</v>
      </c>
      <c r="E376" s="85">
        <v>524</v>
      </c>
      <c r="F376" s="51">
        <v>-99</v>
      </c>
      <c r="G376" s="51">
        <f t="shared" si="124"/>
        <v>425</v>
      </c>
      <c r="H376" s="123"/>
      <c r="I376" s="123">
        <f t="shared" si="125"/>
        <v>425</v>
      </c>
      <c r="J376" s="123"/>
      <c r="K376" s="123">
        <f t="shared" si="126"/>
        <v>425</v>
      </c>
      <c r="L376" s="123"/>
      <c r="M376" s="51">
        <f t="shared" si="126"/>
        <v>425</v>
      </c>
      <c r="N376" s="51">
        <v>196</v>
      </c>
      <c r="O376" s="51">
        <f t="shared" si="126"/>
        <v>621</v>
      </c>
    </row>
    <row r="377" spans="1:15" ht="15" hidden="1">
      <c r="A377" s="82"/>
      <c r="B377" s="82"/>
      <c r="C377" s="82">
        <v>4210</v>
      </c>
      <c r="D377" s="75" t="s">
        <v>138</v>
      </c>
      <c r="E377" s="85">
        <v>3234</v>
      </c>
      <c r="F377" s="51">
        <v>-614</v>
      </c>
      <c r="G377" s="51">
        <f t="shared" si="124"/>
        <v>2620</v>
      </c>
      <c r="H377" s="123"/>
      <c r="I377" s="123">
        <f t="shared" si="125"/>
        <v>2620</v>
      </c>
      <c r="J377" s="123"/>
      <c r="K377" s="123">
        <f t="shared" si="126"/>
        <v>2620</v>
      </c>
      <c r="L377" s="123"/>
      <c r="M377" s="51">
        <f t="shared" si="126"/>
        <v>2620</v>
      </c>
      <c r="N377" s="51"/>
      <c r="O377" s="51">
        <f t="shared" si="126"/>
        <v>2620</v>
      </c>
    </row>
    <row r="378" spans="1:15" ht="15">
      <c r="A378" s="82"/>
      <c r="B378" s="82"/>
      <c r="C378" s="82">
        <v>4260</v>
      </c>
      <c r="D378" s="75" t="s">
        <v>161</v>
      </c>
      <c r="E378" s="85">
        <v>300</v>
      </c>
      <c r="F378" s="51"/>
      <c r="G378" s="51">
        <f t="shared" si="124"/>
        <v>300</v>
      </c>
      <c r="H378" s="123"/>
      <c r="I378" s="123">
        <f t="shared" si="125"/>
        <v>300</v>
      </c>
      <c r="J378" s="123"/>
      <c r="K378" s="123">
        <f t="shared" si="126"/>
        <v>300</v>
      </c>
      <c r="L378" s="123"/>
      <c r="M378" s="51">
        <f t="shared" si="126"/>
        <v>300</v>
      </c>
      <c r="N378" s="51">
        <v>351</v>
      </c>
      <c r="O378" s="51">
        <f t="shared" si="126"/>
        <v>651</v>
      </c>
    </row>
    <row r="379" spans="1:15" ht="15" hidden="1">
      <c r="A379" s="82"/>
      <c r="B379" s="82"/>
      <c r="C379" s="82">
        <v>4300</v>
      </c>
      <c r="D379" s="75" t="s">
        <v>140</v>
      </c>
      <c r="E379" s="85">
        <v>6000</v>
      </c>
      <c r="F379" s="51">
        <v>-1197</v>
      </c>
      <c r="G379" s="51">
        <f t="shared" si="124"/>
        <v>4803</v>
      </c>
      <c r="H379" s="123"/>
      <c r="I379" s="123">
        <f t="shared" si="125"/>
        <v>4803</v>
      </c>
      <c r="J379" s="123"/>
      <c r="K379" s="123">
        <f t="shared" si="126"/>
        <v>4803</v>
      </c>
      <c r="L379" s="123"/>
      <c r="M379" s="51">
        <f t="shared" si="126"/>
        <v>4803</v>
      </c>
      <c r="N379" s="51"/>
      <c r="O379" s="51">
        <f t="shared" si="126"/>
        <v>4803</v>
      </c>
    </row>
    <row r="380" spans="1:15" ht="60.75" customHeight="1">
      <c r="A380" s="82"/>
      <c r="B380" s="82">
        <v>85213</v>
      </c>
      <c r="C380" s="82"/>
      <c r="D380" s="75" t="s">
        <v>114</v>
      </c>
      <c r="E380" s="85">
        <f>E381</f>
        <v>7400</v>
      </c>
      <c r="F380" s="85">
        <f>F381</f>
        <v>0</v>
      </c>
      <c r="G380" s="85">
        <f>G381</f>
        <v>7400</v>
      </c>
      <c r="H380" s="85">
        <f aca="true" t="shared" si="127" ref="H380:O380">H381</f>
        <v>0</v>
      </c>
      <c r="I380" s="85">
        <f t="shared" si="127"/>
        <v>7400</v>
      </c>
      <c r="J380" s="85">
        <f t="shared" si="127"/>
        <v>0</v>
      </c>
      <c r="K380" s="85">
        <f t="shared" si="127"/>
        <v>7400</v>
      </c>
      <c r="L380" s="205">
        <f t="shared" si="127"/>
        <v>0</v>
      </c>
      <c r="M380" s="85">
        <f t="shared" si="127"/>
        <v>7400</v>
      </c>
      <c r="N380" s="85">
        <f t="shared" si="127"/>
        <v>895</v>
      </c>
      <c r="O380" s="85">
        <f t="shared" si="127"/>
        <v>8295</v>
      </c>
    </row>
    <row r="381" spans="1:15" ht="15.75" customHeight="1">
      <c r="A381" s="82"/>
      <c r="B381" s="82"/>
      <c r="C381" s="82">
        <v>4130</v>
      </c>
      <c r="D381" s="75" t="s">
        <v>195</v>
      </c>
      <c r="E381" s="85">
        <v>7400</v>
      </c>
      <c r="F381" s="51"/>
      <c r="G381" s="51">
        <f>E381+F381</f>
        <v>7400</v>
      </c>
      <c r="H381" s="125"/>
      <c r="I381" s="125">
        <f>G381+H381</f>
        <v>7400</v>
      </c>
      <c r="J381" s="125"/>
      <c r="K381" s="125">
        <f>I381+J381</f>
        <v>7400</v>
      </c>
      <c r="L381" s="125"/>
      <c r="M381" s="85">
        <f>K381+L381</f>
        <v>7400</v>
      </c>
      <c r="N381" s="85">
        <v>895</v>
      </c>
      <c r="O381" s="85">
        <f>M381+N381</f>
        <v>8295</v>
      </c>
    </row>
    <row r="382" spans="1:15" ht="30.75" customHeight="1">
      <c r="A382" s="82"/>
      <c r="B382" s="82">
        <v>85214</v>
      </c>
      <c r="C382" s="82"/>
      <c r="D382" s="31" t="s">
        <v>237</v>
      </c>
      <c r="E382" s="85">
        <f>E383</f>
        <v>184100</v>
      </c>
      <c r="F382" s="85">
        <f aca="true" t="shared" si="128" ref="F382:O382">F383</f>
        <v>-9600</v>
      </c>
      <c r="G382" s="85">
        <f t="shared" si="128"/>
        <v>174500</v>
      </c>
      <c r="H382" s="85">
        <f t="shared" si="128"/>
        <v>0</v>
      </c>
      <c r="I382" s="85">
        <f t="shared" si="128"/>
        <v>174500</v>
      </c>
      <c r="J382" s="85">
        <f t="shared" si="128"/>
        <v>7599</v>
      </c>
      <c r="K382" s="85">
        <f t="shared" si="128"/>
        <v>182099</v>
      </c>
      <c r="L382" s="205">
        <f t="shared" si="128"/>
        <v>0</v>
      </c>
      <c r="M382" s="85">
        <f t="shared" si="128"/>
        <v>182099</v>
      </c>
      <c r="N382" s="85">
        <f t="shared" si="128"/>
        <v>-5530</v>
      </c>
      <c r="O382" s="85">
        <f t="shared" si="128"/>
        <v>176569</v>
      </c>
    </row>
    <row r="383" spans="1:15" ht="15">
      <c r="A383" s="82"/>
      <c r="B383" s="82"/>
      <c r="C383" s="82">
        <v>3110</v>
      </c>
      <c r="D383" s="75" t="s">
        <v>194</v>
      </c>
      <c r="E383" s="85">
        <v>184100</v>
      </c>
      <c r="F383" s="51">
        <v>-9600</v>
      </c>
      <c r="G383" s="51">
        <f>E383+F383</f>
        <v>174500</v>
      </c>
      <c r="H383" s="123"/>
      <c r="I383" s="123">
        <f>G383+H383</f>
        <v>174500</v>
      </c>
      <c r="J383" s="123">
        <v>7599</v>
      </c>
      <c r="K383" s="123">
        <f>I383+J383</f>
        <v>182099</v>
      </c>
      <c r="L383" s="123"/>
      <c r="M383" s="51">
        <f>K383+L383</f>
        <v>182099</v>
      </c>
      <c r="N383" s="51">
        <v>-5530</v>
      </c>
      <c r="O383" s="51">
        <f>M383+N383</f>
        <v>176569</v>
      </c>
    </row>
    <row r="384" spans="1:15" ht="15" hidden="1">
      <c r="A384" s="82"/>
      <c r="B384" s="82">
        <v>85215</v>
      </c>
      <c r="C384" s="82"/>
      <c r="D384" s="75" t="s">
        <v>196</v>
      </c>
      <c r="E384" s="85">
        <f>SUM(E385:E386)</f>
        <v>108350</v>
      </c>
      <c r="F384" s="85">
        <f aca="true" t="shared" si="129" ref="F384:N384">SUM(F385:F386)</f>
        <v>0</v>
      </c>
      <c r="G384" s="85">
        <f t="shared" si="129"/>
        <v>108350</v>
      </c>
      <c r="H384" s="85">
        <f t="shared" si="129"/>
        <v>0</v>
      </c>
      <c r="I384" s="85">
        <f t="shared" si="129"/>
        <v>108350</v>
      </c>
      <c r="J384" s="85">
        <f t="shared" si="129"/>
        <v>-8145</v>
      </c>
      <c r="K384" s="85">
        <f t="shared" si="129"/>
        <v>100205</v>
      </c>
      <c r="L384" s="205">
        <f t="shared" si="129"/>
        <v>0</v>
      </c>
      <c r="M384" s="85">
        <f>SUM(M385:M386)</f>
        <v>100205</v>
      </c>
      <c r="N384" s="85">
        <f t="shared" si="129"/>
        <v>0</v>
      </c>
      <c r="O384" s="85">
        <f>SUM(O385:O386)</f>
        <v>100205</v>
      </c>
    </row>
    <row r="385" spans="1:15" ht="15" hidden="1">
      <c r="A385" s="82"/>
      <c r="B385" s="82"/>
      <c r="C385" s="82">
        <v>3110</v>
      </c>
      <c r="D385" s="75" t="s">
        <v>194</v>
      </c>
      <c r="E385" s="85">
        <v>107570</v>
      </c>
      <c r="F385" s="51">
        <v>-300</v>
      </c>
      <c r="G385" s="51">
        <f>E385+F385</f>
        <v>107270</v>
      </c>
      <c r="H385" s="123"/>
      <c r="I385" s="123">
        <f>G385+H385</f>
        <v>107270</v>
      </c>
      <c r="J385" s="123">
        <v>-8145</v>
      </c>
      <c r="K385" s="123">
        <f>I385+J385</f>
        <v>99125</v>
      </c>
      <c r="L385" s="123"/>
      <c r="M385" s="51">
        <f>K385+L385</f>
        <v>99125</v>
      </c>
      <c r="N385" s="51"/>
      <c r="O385" s="51">
        <f>M385+N385</f>
        <v>99125</v>
      </c>
    </row>
    <row r="386" spans="1:15" ht="15" hidden="1">
      <c r="A386" s="82"/>
      <c r="B386" s="82"/>
      <c r="C386" s="82">
        <v>4300</v>
      </c>
      <c r="D386" s="75" t="s">
        <v>140</v>
      </c>
      <c r="E386" s="85">
        <v>780</v>
      </c>
      <c r="F386" s="51">
        <v>300</v>
      </c>
      <c r="G386" s="51">
        <f>E386+F386</f>
        <v>1080</v>
      </c>
      <c r="H386" s="123"/>
      <c r="I386" s="123">
        <f>G386+H386</f>
        <v>1080</v>
      </c>
      <c r="J386" s="123"/>
      <c r="K386" s="123">
        <f>I386+J386</f>
        <v>1080</v>
      </c>
      <c r="L386" s="123"/>
      <c r="M386" s="51">
        <f>K386+L386</f>
        <v>1080</v>
      </c>
      <c r="N386" s="51"/>
      <c r="O386" s="51">
        <f>M386+N386</f>
        <v>1080</v>
      </c>
    </row>
    <row r="387" spans="1:15" ht="15">
      <c r="A387" s="82"/>
      <c r="B387" s="82">
        <v>85219</v>
      </c>
      <c r="C387" s="82"/>
      <c r="D387" s="75" t="s">
        <v>115</v>
      </c>
      <c r="E387" s="85">
        <f>SUM(E388:E405)</f>
        <v>237045</v>
      </c>
      <c r="F387" s="85">
        <f>SUM(F388:F405)</f>
        <v>27446</v>
      </c>
      <c r="G387" s="85">
        <f aca="true" t="shared" si="130" ref="G387:N387">SUM(G388:G405)</f>
        <v>264491</v>
      </c>
      <c r="H387" s="85">
        <f t="shared" si="130"/>
        <v>6000</v>
      </c>
      <c r="I387" s="85">
        <f t="shared" si="130"/>
        <v>270491</v>
      </c>
      <c r="J387" s="85">
        <f t="shared" si="130"/>
        <v>-3750</v>
      </c>
      <c r="K387" s="85">
        <f t="shared" si="130"/>
        <v>266741</v>
      </c>
      <c r="L387" s="205">
        <f t="shared" si="130"/>
        <v>0</v>
      </c>
      <c r="M387" s="85">
        <f>SUM(M388:M405)</f>
        <v>266741</v>
      </c>
      <c r="N387" s="85">
        <f t="shared" si="130"/>
        <v>-2250</v>
      </c>
      <c r="O387" s="85">
        <f>SUM(O388:O405)</f>
        <v>264491</v>
      </c>
    </row>
    <row r="388" spans="1:15" ht="30" hidden="1">
      <c r="A388" s="82"/>
      <c r="B388" s="82"/>
      <c r="C388" s="82">
        <v>3020</v>
      </c>
      <c r="D388" s="75" t="s">
        <v>159</v>
      </c>
      <c r="E388" s="85">
        <v>345</v>
      </c>
      <c r="F388" s="51"/>
      <c r="G388" s="51">
        <f aca="true" t="shared" si="131" ref="G388:G405">E388+F388</f>
        <v>345</v>
      </c>
      <c r="H388" s="123"/>
      <c r="I388" s="123">
        <f>G388+H388</f>
        <v>345</v>
      </c>
      <c r="J388" s="123"/>
      <c r="K388" s="123">
        <f>I388+J388</f>
        <v>345</v>
      </c>
      <c r="L388" s="123"/>
      <c r="M388" s="51">
        <f>K388+L388</f>
        <v>345</v>
      </c>
      <c r="N388" s="51"/>
      <c r="O388" s="51">
        <f>M388+N388</f>
        <v>345</v>
      </c>
    </row>
    <row r="389" spans="1:15" ht="30" hidden="1">
      <c r="A389" s="82"/>
      <c r="B389" s="82"/>
      <c r="C389" s="82">
        <v>4010</v>
      </c>
      <c r="D389" s="75" t="s">
        <v>151</v>
      </c>
      <c r="E389" s="85">
        <v>146743</v>
      </c>
      <c r="F389" s="51">
        <v>19295</v>
      </c>
      <c r="G389" s="51">
        <f t="shared" si="131"/>
        <v>166038</v>
      </c>
      <c r="H389" s="123">
        <v>6000</v>
      </c>
      <c r="I389" s="123">
        <f aca="true" t="shared" si="132" ref="I389:I405">G389+H389</f>
        <v>172038</v>
      </c>
      <c r="J389" s="123">
        <v>-6000</v>
      </c>
      <c r="K389" s="123">
        <f aca="true" t="shared" si="133" ref="K389:O404">I389+J389</f>
        <v>166038</v>
      </c>
      <c r="L389" s="123"/>
      <c r="M389" s="51">
        <f t="shared" si="133"/>
        <v>166038</v>
      </c>
      <c r="N389" s="51"/>
      <c r="O389" s="51">
        <f t="shared" si="133"/>
        <v>166038</v>
      </c>
    </row>
    <row r="390" spans="1:15" ht="15" hidden="1">
      <c r="A390" s="82"/>
      <c r="B390" s="82"/>
      <c r="C390" s="82">
        <v>4040</v>
      </c>
      <c r="D390" s="75" t="s">
        <v>152</v>
      </c>
      <c r="E390" s="85">
        <v>11616</v>
      </c>
      <c r="F390" s="51"/>
      <c r="G390" s="51">
        <f t="shared" si="131"/>
        <v>11616</v>
      </c>
      <c r="H390" s="123"/>
      <c r="I390" s="123">
        <f t="shared" si="132"/>
        <v>11616</v>
      </c>
      <c r="J390" s="123">
        <v>-800</v>
      </c>
      <c r="K390" s="123">
        <f t="shared" si="133"/>
        <v>10816</v>
      </c>
      <c r="L390" s="123"/>
      <c r="M390" s="51">
        <f t="shared" si="133"/>
        <v>10816</v>
      </c>
      <c r="N390" s="51"/>
      <c r="O390" s="51">
        <f t="shared" si="133"/>
        <v>10816</v>
      </c>
    </row>
    <row r="391" spans="1:15" ht="15">
      <c r="A391" s="82"/>
      <c r="B391" s="82"/>
      <c r="C391" s="82">
        <v>4110</v>
      </c>
      <c r="D391" s="75" t="s">
        <v>153</v>
      </c>
      <c r="E391" s="85">
        <v>28307</v>
      </c>
      <c r="F391" s="51">
        <v>4056</v>
      </c>
      <c r="G391" s="51">
        <f t="shared" si="131"/>
        <v>32363</v>
      </c>
      <c r="H391" s="123"/>
      <c r="I391" s="123">
        <f t="shared" si="132"/>
        <v>32363</v>
      </c>
      <c r="J391" s="123">
        <v>2250</v>
      </c>
      <c r="K391" s="123">
        <f t="shared" si="133"/>
        <v>34613</v>
      </c>
      <c r="L391" s="123"/>
      <c r="M391" s="51">
        <f t="shared" si="133"/>
        <v>34613</v>
      </c>
      <c r="N391" s="51">
        <v>-2250</v>
      </c>
      <c r="O391" s="51">
        <f t="shared" si="133"/>
        <v>32363</v>
      </c>
    </row>
    <row r="392" spans="1:15" ht="15" hidden="1">
      <c r="A392" s="82"/>
      <c r="B392" s="82"/>
      <c r="C392" s="82">
        <v>4120</v>
      </c>
      <c r="D392" s="75" t="s">
        <v>154</v>
      </c>
      <c r="E392" s="85">
        <v>3812</v>
      </c>
      <c r="F392" s="51">
        <v>545</v>
      </c>
      <c r="G392" s="51">
        <f t="shared" si="131"/>
        <v>4357</v>
      </c>
      <c r="H392" s="123"/>
      <c r="I392" s="123">
        <f t="shared" si="132"/>
        <v>4357</v>
      </c>
      <c r="J392" s="123"/>
      <c r="K392" s="123">
        <f t="shared" si="133"/>
        <v>4357</v>
      </c>
      <c r="L392" s="123"/>
      <c r="M392" s="51">
        <f t="shared" si="133"/>
        <v>4357</v>
      </c>
      <c r="N392" s="51"/>
      <c r="O392" s="51">
        <f t="shared" si="133"/>
        <v>4357</v>
      </c>
    </row>
    <row r="393" spans="1:15" ht="15" hidden="1">
      <c r="A393" s="82"/>
      <c r="B393" s="82"/>
      <c r="C393" s="82">
        <v>4170</v>
      </c>
      <c r="D393" s="75" t="s">
        <v>160</v>
      </c>
      <c r="E393" s="85">
        <v>0</v>
      </c>
      <c r="F393" s="51"/>
      <c r="G393" s="51">
        <f t="shared" si="131"/>
        <v>0</v>
      </c>
      <c r="H393" s="123"/>
      <c r="I393" s="123">
        <f t="shared" si="132"/>
        <v>0</v>
      </c>
      <c r="J393" s="123"/>
      <c r="K393" s="123">
        <f t="shared" si="133"/>
        <v>0</v>
      </c>
      <c r="L393" s="123"/>
      <c r="M393" s="51">
        <f t="shared" si="133"/>
        <v>0</v>
      </c>
      <c r="N393" s="51"/>
      <c r="O393" s="51">
        <f t="shared" si="133"/>
        <v>0</v>
      </c>
    </row>
    <row r="394" spans="1:15" ht="15" hidden="1">
      <c r="A394" s="82"/>
      <c r="B394" s="82"/>
      <c r="C394" s="82">
        <v>4170</v>
      </c>
      <c r="D394" s="75" t="s">
        <v>160</v>
      </c>
      <c r="E394" s="85"/>
      <c r="F394" s="51">
        <v>3000</v>
      </c>
      <c r="G394" s="51">
        <f t="shared" si="131"/>
        <v>3000</v>
      </c>
      <c r="H394" s="123"/>
      <c r="I394" s="123">
        <f t="shared" si="132"/>
        <v>3000</v>
      </c>
      <c r="J394" s="123"/>
      <c r="K394" s="123">
        <f t="shared" si="133"/>
        <v>3000</v>
      </c>
      <c r="L394" s="123"/>
      <c r="M394" s="51">
        <f t="shared" si="133"/>
        <v>3000</v>
      </c>
      <c r="N394" s="51"/>
      <c r="O394" s="51">
        <f t="shared" si="133"/>
        <v>3000</v>
      </c>
    </row>
    <row r="395" spans="1:15" ht="15" hidden="1">
      <c r="A395" s="82"/>
      <c r="B395" s="82"/>
      <c r="C395" s="82">
        <v>4210</v>
      </c>
      <c r="D395" s="75" t="s">
        <v>138</v>
      </c>
      <c r="E395" s="85">
        <v>15089</v>
      </c>
      <c r="F395" s="51"/>
      <c r="G395" s="51">
        <f t="shared" si="131"/>
        <v>15089</v>
      </c>
      <c r="H395" s="123"/>
      <c r="I395" s="123">
        <f t="shared" si="132"/>
        <v>15089</v>
      </c>
      <c r="J395" s="123">
        <v>500</v>
      </c>
      <c r="K395" s="123">
        <f t="shared" si="133"/>
        <v>15589</v>
      </c>
      <c r="L395" s="123"/>
      <c r="M395" s="51">
        <f t="shared" si="133"/>
        <v>15589</v>
      </c>
      <c r="N395" s="51"/>
      <c r="O395" s="51">
        <f t="shared" si="133"/>
        <v>15589</v>
      </c>
    </row>
    <row r="396" spans="1:15" ht="15" hidden="1">
      <c r="A396" s="82"/>
      <c r="B396" s="82"/>
      <c r="C396" s="82">
        <v>4260</v>
      </c>
      <c r="D396" s="75" t="s">
        <v>161</v>
      </c>
      <c r="E396" s="85">
        <v>4213</v>
      </c>
      <c r="F396" s="51"/>
      <c r="G396" s="51">
        <f t="shared" si="131"/>
        <v>4213</v>
      </c>
      <c r="H396" s="123"/>
      <c r="I396" s="123">
        <f t="shared" si="132"/>
        <v>4213</v>
      </c>
      <c r="J396" s="123">
        <v>1800</v>
      </c>
      <c r="K396" s="123">
        <f t="shared" si="133"/>
        <v>6013</v>
      </c>
      <c r="L396" s="123"/>
      <c r="M396" s="51">
        <f t="shared" si="133"/>
        <v>6013</v>
      </c>
      <c r="N396" s="51"/>
      <c r="O396" s="51">
        <f t="shared" si="133"/>
        <v>6013</v>
      </c>
    </row>
    <row r="397" spans="1:15" ht="15" hidden="1">
      <c r="A397" s="82"/>
      <c r="B397" s="82"/>
      <c r="C397" s="82">
        <v>4270</v>
      </c>
      <c r="D397" s="75" t="s">
        <v>192</v>
      </c>
      <c r="E397" s="85">
        <v>2400</v>
      </c>
      <c r="F397" s="51">
        <v>-53</v>
      </c>
      <c r="G397" s="51">
        <f t="shared" si="131"/>
        <v>2347</v>
      </c>
      <c r="H397" s="123"/>
      <c r="I397" s="123">
        <f t="shared" si="132"/>
        <v>2347</v>
      </c>
      <c r="J397" s="123">
        <v>-1000</v>
      </c>
      <c r="K397" s="123">
        <f t="shared" si="133"/>
        <v>1347</v>
      </c>
      <c r="L397" s="123"/>
      <c r="M397" s="51">
        <f t="shared" si="133"/>
        <v>1347</v>
      </c>
      <c r="N397" s="51"/>
      <c r="O397" s="51">
        <f t="shared" si="133"/>
        <v>1347</v>
      </c>
    </row>
    <row r="398" spans="1:15" ht="15" hidden="1">
      <c r="A398" s="82"/>
      <c r="B398" s="82"/>
      <c r="C398" s="82">
        <v>4280</v>
      </c>
      <c r="D398" s="75" t="s">
        <v>162</v>
      </c>
      <c r="E398" s="85">
        <v>513</v>
      </c>
      <c r="F398" s="51"/>
      <c r="G398" s="51">
        <f t="shared" si="131"/>
        <v>513</v>
      </c>
      <c r="H398" s="123"/>
      <c r="I398" s="123">
        <f t="shared" si="132"/>
        <v>513</v>
      </c>
      <c r="J398" s="123">
        <v>-280</v>
      </c>
      <c r="K398" s="123">
        <f t="shared" si="133"/>
        <v>233</v>
      </c>
      <c r="L398" s="123"/>
      <c r="M398" s="51">
        <f t="shared" si="133"/>
        <v>233</v>
      </c>
      <c r="N398" s="51"/>
      <c r="O398" s="51">
        <f t="shared" si="133"/>
        <v>233</v>
      </c>
    </row>
    <row r="399" spans="1:15" ht="15" hidden="1">
      <c r="A399" s="82"/>
      <c r="B399" s="82"/>
      <c r="C399" s="82">
        <v>4300</v>
      </c>
      <c r="D399" s="75" t="s">
        <v>140</v>
      </c>
      <c r="E399" s="85">
        <v>11322</v>
      </c>
      <c r="F399" s="51"/>
      <c r="G399" s="51">
        <f t="shared" si="131"/>
        <v>11322</v>
      </c>
      <c r="H399" s="123"/>
      <c r="I399" s="123">
        <f t="shared" si="132"/>
        <v>11322</v>
      </c>
      <c r="J399" s="123"/>
      <c r="K399" s="123">
        <f t="shared" si="133"/>
        <v>11322</v>
      </c>
      <c r="L399" s="123"/>
      <c r="M399" s="51">
        <f t="shared" si="133"/>
        <v>11322</v>
      </c>
      <c r="N399" s="51"/>
      <c r="O399" s="51">
        <f t="shared" si="133"/>
        <v>11322</v>
      </c>
    </row>
    <row r="400" spans="1:15" ht="15" hidden="1">
      <c r="A400" s="82"/>
      <c r="B400" s="82"/>
      <c r="C400" s="82">
        <v>4350</v>
      </c>
      <c r="D400" s="75" t="s">
        <v>163</v>
      </c>
      <c r="E400" s="85">
        <v>1746</v>
      </c>
      <c r="F400" s="51"/>
      <c r="G400" s="51">
        <f t="shared" si="131"/>
        <v>1746</v>
      </c>
      <c r="H400" s="123"/>
      <c r="I400" s="123">
        <f t="shared" si="132"/>
        <v>1746</v>
      </c>
      <c r="J400" s="123"/>
      <c r="K400" s="123">
        <f t="shared" si="133"/>
        <v>1746</v>
      </c>
      <c r="L400" s="123"/>
      <c r="M400" s="51">
        <f t="shared" si="133"/>
        <v>1746</v>
      </c>
      <c r="N400" s="51"/>
      <c r="O400" s="51">
        <f t="shared" si="133"/>
        <v>1746</v>
      </c>
    </row>
    <row r="401" spans="1:15" ht="15" hidden="1">
      <c r="A401" s="82"/>
      <c r="B401" s="82"/>
      <c r="C401" s="82">
        <v>4410</v>
      </c>
      <c r="D401" s="75" t="s">
        <v>155</v>
      </c>
      <c r="E401" s="85">
        <v>1469</v>
      </c>
      <c r="F401" s="51"/>
      <c r="G401" s="51">
        <f t="shared" si="131"/>
        <v>1469</v>
      </c>
      <c r="H401" s="123"/>
      <c r="I401" s="123">
        <f t="shared" si="132"/>
        <v>1469</v>
      </c>
      <c r="J401" s="123"/>
      <c r="K401" s="123">
        <f t="shared" si="133"/>
        <v>1469</v>
      </c>
      <c r="L401" s="123"/>
      <c r="M401" s="51">
        <f t="shared" si="133"/>
        <v>1469</v>
      </c>
      <c r="N401" s="51"/>
      <c r="O401" s="51">
        <f t="shared" si="133"/>
        <v>1469</v>
      </c>
    </row>
    <row r="402" spans="1:15" ht="15" hidden="1">
      <c r="A402" s="82"/>
      <c r="B402" s="82"/>
      <c r="C402" s="82">
        <v>4430</v>
      </c>
      <c r="D402" s="75" t="s">
        <v>146</v>
      </c>
      <c r="E402" s="85">
        <v>428</v>
      </c>
      <c r="F402" s="51"/>
      <c r="G402" s="51">
        <f t="shared" si="131"/>
        <v>428</v>
      </c>
      <c r="H402" s="123"/>
      <c r="I402" s="123">
        <f t="shared" si="132"/>
        <v>428</v>
      </c>
      <c r="J402" s="123"/>
      <c r="K402" s="123">
        <f t="shared" si="133"/>
        <v>428</v>
      </c>
      <c r="L402" s="123"/>
      <c r="M402" s="51">
        <f t="shared" si="133"/>
        <v>428</v>
      </c>
      <c r="N402" s="51"/>
      <c r="O402" s="51">
        <f t="shared" si="133"/>
        <v>428</v>
      </c>
    </row>
    <row r="403" spans="1:15" ht="30" hidden="1">
      <c r="A403" s="82"/>
      <c r="B403" s="82"/>
      <c r="C403" s="82">
        <v>4440</v>
      </c>
      <c r="D403" s="75" t="s">
        <v>156</v>
      </c>
      <c r="E403" s="85">
        <v>4042</v>
      </c>
      <c r="F403" s="51">
        <v>550</v>
      </c>
      <c r="G403" s="51">
        <f t="shared" si="131"/>
        <v>4592</v>
      </c>
      <c r="H403" s="123"/>
      <c r="I403" s="123">
        <f t="shared" si="132"/>
        <v>4592</v>
      </c>
      <c r="J403" s="123"/>
      <c r="K403" s="123">
        <f t="shared" si="133"/>
        <v>4592</v>
      </c>
      <c r="L403" s="123"/>
      <c r="M403" s="51">
        <f t="shared" si="133"/>
        <v>4592</v>
      </c>
      <c r="N403" s="51"/>
      <c r="O403" s="51">
        <f t="shared" si="133"/>
        <v>4592</v>
      </c>
    </row>
    <row r="404" spans="1:15" ht="15" hidden="1">
      <c r="A404" s="82"/>
      <c r="B404" s="82"/>
      <c r="C404" s="73">
        <v>4580</v>
      </c>
      <c r="D404" s="75" t="s">
        <v>39</v>
      </c>
      <c r="E404" s="85"/>
      <c r="F404" s="51">
        <v>53</v>
      </c>
      <c r="G404" s="51">
        <f t="shared" si="131"/>
        <v>53</v>
      </c>
      <c r="H404" s="123"/>
      <c r="I404" s="123">
        <f t="shared" si="132"/>
        <v>53</v>
      </c>
      <c r="J404" s="123"/>
      <c r="K404" s="123">
        <f t="shared" si="133"/>
        <v>53</v>
      </c>
      <c r="L404" s="123"/>
      <c r="M404" s="51">
        <f t="shared" si="133"/>
        <v>53</v>
      </c>
      <c r="N404" s="51"/>
      <c r="O404" s="51">
        <f t="shared" si="133"/>
        <v>53</v>
      </c>
    </row>
    <row r="405" spans="1:15" ht="30" hidden="1">
      <c r="A405" s="82"/>
      <c r="B405" s="82"/>
      <c r="C405" s="82">
        <v>6060</v>
      </c>
      <c r="D405" s="75" t="s">
        <v>165</v>
      </c>
      <c r="E405" s="85">
        <v>5000</v>
      </c>
      <c r="F405" s="51"/>
      <c r="G405" s="51">
        <f t="shared" si="131"/>
        <v>5000</v>
      </c>
      <c r="H405" s="123"/>
      <c r="I405" s="123">
        <f t="shared" si="132"/>
        <v>5000</v>
      </c>
      <c r="J405" s="123">
        <v>-220</v>
      </c>
      <c r="K405" s="123">
        <f>I405+J405</f>
        <v>4780</v>
      </c>
      <c r="L405" s="123"/>
      <c r="M405" s="51">
        <f>K405+L405</f>
        <v>4780</v>
      </c>
      <c r="N405" s="51"/>
      <c r="O405" s="51">
        <f>M405+N405</f>
        <v>4780</v>
      </c>
    </row>
    <row r="406" spans="1:15" ht="30" hidden="1">
      <c r="A406" s="82"/>
      <c r="B406" s="82">
        <v>85228</v>
      </c>
      <c r="C406" s="82"/>
      <c r="D406" s="75" t="s">
        <v>197</v>
      </c>
      <c r="E406" s="85">
        <f>SUM(E407:E408)</f>
        <v>17520</v>
      </c>
      <c r="F406" s="85">
        <f aca="true" t="shared" si="134" ref="F406:N406">SUM(F407:F408)</f>
        <v>0</v>
      </c>
      <c r="G406" s="85">
        <f t="shared" si="134"/>
        <v>17520</v>
      </c>
      <c r="H406" s="85">
        <f t="shared" si="134"/>
        <v>0</v>
      </c>
      <c r="I406" s="85">
        <f t="shared" si="134"/>
        <v>17520</v>
      </c>
      <c r="J406" s="85">
        <f t="shared" si="134"/>
        <v>0</v>
      </c>
      <c r="K406" s="85">
        <f t="shared" si="134"/>
        <v>17520</v>
      </c>
      <c r="L406" s="205">
        <f t="shared" si="134"/>
        <v>0</v>
      </c>
      <c r="M406" s="85">
        <f>SUM(M407:M408)</f>
        <v>17520</v>
      </c>
      <c r="N406" s="85">
        <f t="shared" si="134"/>
        <v>0</v>
      </c>
      <c r="O406" s="85">
        <f>SUM(O407:O408)</f>
        <v>17520</v>
      </c>
    </row>
    <row r="407" spans="1:15" ht="15" hidden="1">
      <c r="A407" s="82"/>
      <c r="B407" s="82"/>
      <c r="C407" s="82">
        <v>4110</v>
      </c>
      <c r="D407" s="75" t="s">
        <v>153</v>
      </c>
      <c r="E407" s="85">
        <v>2450</v>
      </c>
      <c r="F407" s="51"/>
      <c r="G407" s="51">
        <f>E407+F407</f>
        <v>2450</v>
      </c>
      <c r="H407" s="123"/>
      <c r="I407" s="123">
        <f>G407+H407</f>
        <v>2450</v>
      </c>
      <c r="J407" s="123"/>
      <c r="K407" s="123">
        <f>I407+J407</f>
        <v>2450</v>
      </c>
      <c r="L407" s="123"/>
      <c r="M407" s="51">
        <f>K407+L407</f>
        <v>2450</v>
      </c>
      <c r="N407" s="51"/>
      <c r="O407" s="51">
        <f>M407+N407</f>
        <v>2450</v>
      </c>
    </row>
    <row r="408" spans="1:15" ht="15" hidden="1">
      <c r="A408" s="82"/>
      <c r="B408" s="82"/>
      <c r="C408" s="82">
        <v>4170</v>
      </c>
      <c r="D408" s="75" t="s">
        <v>160</v>
      </c>
      <c r="E408" s="85">
        <v>15070</v>
      </c>
      <c r="F408" s="51"/>
      <c r="G408" s="51">
        <f>E408+F408</f>
        <v>15070</v>
      </c>
      <c r="H408" s="123"/>
      <c r="I408" s="123">
        <f>G408+H408</f>
        <v>15070</v>
      </c>
      <c r="J408" s="123"/>
      <c r="K408" s="123">
        <f>I408+J408</f>
        <v>15070</v>
      </c>
      <c r="L408" s="123"/>
      <c r="M408" s="51">
        <f>K408+L408</f>
        <v>15070</v>
      </c>
      <c r="N408" s="51"/>
      <c r="O408" s="51">
        <f>M408+N408</f>
        <v>15070</v>
      </c>
    </row>
    <row r="409" spans="1:15" ht="15">
      <c r="A409" s="82"/>
      <c r="B409" s="82">
        <v>85295</v>
      </c>
      <c r="C409" s="82"/>
      <c r="D409" s="75" t="s">
        <v>16</v>
      </c>
      <c r="E409" s="85">
        <f>SUM(E410:E411)</f>
        <v>38580</v>
      </c>
      <c r="F409" s="85">
        <f aca="true" t="shared" si="135" ref="F409:N409">SUM(F410:F411)</f>
        <v>0</v>
      </c>
      <c r="G409" s="85">
        <f t="shared" si="135"/>
        <v>38580</v>
      </c>
      <c r="H409" s="85">
        <f t="shared" si="135"/>
        <v>4888</v>
      </c>
      <c r="I409" s="85">
        <f t="shared" si="135"/>
        <v>43468</v>
      </c>
      <c r="J409" s="85">
        <f t="shared" si="135"/>
        <v>0</v>
      </c>
      <c r="K409" s="85">
        <f t="shared" si="135"/>
        <v>43468</v>
      </c>
      <c r="L409" s="205">
        <f t="shared" si="135"/>
        <v>0</v>
      </c>
      <c r="M409" s="85">
        <f>SUM(M410:M411)</f>
        <v>43468</v>
      </c>
      <c r="N409" s="85">
        <f t="shared" si="135"/>
        <v>9685</v>
      </c>
      <c r="O409" s="85">
        <f>SUM(O410:O411)</f>
        <v>53153</v>
      </c>
    </row>
    <row r="410" spans="1:15" ht="15">
      <c r="A410" s="82"/>
      <c r="B410" s="82"/>
      <c r="C410" s="82">
        <v>3110</v>
      </c>
      <c r="D410" s="75" t="s">
        <v>198</v>
      </c>
      <c r="E410" s="85">
        <v>32896</v>
      </c>
      <c r="F410" s="51"/>
      <c r="G410" s="51">
        <f>E410+F410</f>
        <v>32896</v>
      </c>
      <c r="H410" s="123">
        <v>4888</v>
      </c>
      <c r="I410" s="123">
        <f>G410+H410</f>
        <v>37784</v>
      </c>
      <c r="J410" s="123"/>
      <c r="K410" s="123">
        <f>I410+J410</f>
        <v>37784</v>
      </c>
      <c r="L410" s="123"/>
      <c r="M410" s="51">
        <f>K410+L410</f>
        <v>37784</v>
      </c>
      <c r="N410" s="51">
        <v>9685</v>
      </c>
      <c r="O410" s="51">
        <f>M410+N410</f>
        <v>47469</v>
      </c>
    </row>
    <row r="411" spans="1:15" ht="15" hidden="1">
      <c r="A411" s="82"/>
      <c r="B411" s="82"/>
      <c r="C411" s="82">
        <v>4300</v>
      </c>
      <c r="D411" s="75" t="s">
        <v>140</v>
      </c>
      <c r="E411" s="85">
        <v>5684</v>
      </c>
      <c r="F411" s="51"/>
      <c r="G411" s="51">
        <f>E411+F411</f>
        <v>5684</v>
      </c>
      <c r="H411" s="123"/>
      <c r="I411" s="123">
        <f>G411+H411</f>
        <v>5684</v>
      </c>
      <c r="J411" s="123"/>
      <c r="K411" s="123">
        <f>I411+J411</f>
        <v>5684</v>
      </c>
      <c r="L411" s="123"/>
      <c r="M411" s="51">
        <f>K411+L411</f>
        <v>5684</v>
      </c>
      <c r="N411" s="51"/>
      <c r="O411" s="51">
        <f>M411+N411</f>
        <v>5684</v>
      </c>
    </row>
    <row r="412" spans="1:15" ht="18.75" customHeight="1">
      <c r="A412" s="80">
        <v>854</v>
      </c>
      <c r="B412" s="80"/>
      <c r="C412" s="80"/>
      <c r="D412" s="76" t="s">
        <v>117</v>
      </c>
      <c r="E412" s="89">
        <f>E413+E425+E427+E429</f>
        <v>328892</v>
      </c>
      <c r="F412" s="89">
        <f aca="true" t="shared" si="136" ref="F412:N412">F413+F425+F427+F429</f>
        <v>57005</v>
      </c>
      <c r="G412" s="89">
        <f t="shared" si="136"/>
        <v>385897</v>
      </c>
      <c r="H412" s="89">
        <f t="shared" si="136"/>
        <v>15021</v>
      </c>
      <c r="I412" s="89">
        <f t="shared" si="136"/>
        <v>400918</v>
      </c>
      <c r="J412" s="89">
        <f t="shared" si="136"/>
        <v>0</v>
      </c>
      <c r="K412" s="89">
        <f t="shared" si="136"/>
        <v>400918</v>
      </c>
      <c r="L412" s="204">
        <f t="shared" si="136"/>
        <v>0</v>
      </c>
      <c r="M412" s="89">
        <f>M413+M425+M427+M429</f>
        <v>400918</v>
      </c>
      <c r="N412" s="89">
        <f t="shared" si="136"/>
        <v>5600</v>
      </c>
      <c r="O412" s="89">
        <f>O413+O425+O427+O429</f>
        <v>406518</v>
      </c>
    </row>
    <row r="413" spans="1:15" ht="15">
      <c r="A413" s="82"/>
      <c r="B413" s="82">
        <v>85401</v>
      </c>
      <c r="C413" s="82"/>
      <c r="D413" s="75" t="s">
        <v>199</v>
      </c>
      <c r="E413" s="85">
        <f>SUM(E414:E424)</f>
        <v>222222</v>
      </c>
      <c r="F413" s="51"/>
      <c r="G413" s="51">
        <f>SUM(G414:G424)</f>
        <v>222222</v>
      </c>
      <c r="H413" s="51">
        <f aca="true" t="shared" si="137" ref="H413:N413">SUM(H414:H424)</f>
        <v>0</v>
      </c>
      <c r="I413" s="51">
        <f t="shared" si="137"/>
        <v>222222</v>
      </c>
      <c r="J413" s="51">
        <f t="shared" si="137"/>
        <v>0</v>
      </c>
      <c r="K413" s="51">
        <f t="shared" si="137"/>
        <v>222222</v>
      </c>
      <c r="L413" s="217">
        <f t="shared" si="137"/>
        <v>0</v>
      </c>
      <c r="M413" s="51">
        <f>SUM(M414:M424)</f>
        <v>222222</v>
      </c>
      <c r="N413" s="51">
        <f t="shared" si="137"/>
        <v>5600</v>
      </c>
      <c r="O413" s="51">
        <f>SUM(O414:O424)</f>
        <v>227822</v>
      </c>
    </row>
    <row r="414" spans="1:15" ht="30" hidden="1">
      <c r="A414" s="82"/>
      <c r="B414" s="82"/>
      <c r="C414" s="82">
        <v>3020</v>
      </c>
      <c r="D414" s="75" t="s">
        <v>159</v>
      </c>
      <c r="E414" s="85">
        <v>5556</v>
      </c>
      <c r="F414" s="51"/>
      <c r="G414" s="51">
        <f aca="true" t="shared" si="138" ref="G414:G426">E414+F414</f>
        <v>5556</v>
      </c>
      <c r="H414" s="123"/>
      <c r="I414" s="123">
        <f>G414+H414</f>
        <v>5556</v>
      </c>
      <c r="J414" s="123"/>
      <c r="K414" s="123">
        <f>I414+J414</f>
        <v>5556</v>
      </c>
      <c r="L414" s="123"/>
      <c r="M414" s="51">
        <f>K414+L414</f>
        <v>5556</v>
      </c>
      <c r="N414" s="51"/>
      <c r="O414" s="51">
        <f>M414+N414</f>
        <v>5556</v>
      </c>
    </row>
    <row r="415" spans="1:15" ht="30" hidden="1">
      <c r="A415" s="82"/>
      <c r="B415" s="82"/>
      <c r="C415" s="82">
        <v>4010</v>
      </c>
      <c r="D415" s="75" t="s">
        <v>151</v>
      </c>
      <c r="E415" s="85">
        <v>152974</v>
      </c>
      <c r="F415" s="51"/>
      <c r="G415" s="51">
        <f t="shared" si="138"/>
        <v>152974</v>
      </c>
      <c r="H415" s="123"/>
      <c r="I415" s="123">
        <f aca="true" t="shared" si="139" ref="I415:I424">G415+H415</f>
        <v>152974</v>
      </c>
      <c r="J415" s="123"/>
      <c r="K415" s="123">
        <f aca="true" t="shared" si="140" ref="K415:O424">I415+J415</f>
        <v>152974</v>
      </c>
      <c r="L415" s="123"/>
      <c r="M415" s="51">
        <f t="shared" si="140"/>
        <v>152974</v>
      </c>
      <c r="N415" s="51"/>
      <c r="O415" s="51">
        <f t="shared" si="140"/>
        <v>152974</v>
      </c>
    </row>
    <row r="416" spans="1:15" ht="15">
      <c r="A416" s="82"/>
      <c r="B416" s="82"/>
      <c r="C416" s="82">
        <v>4040</v>
      </c>
      <c r="D416" s="75" t="s">
        <v>152</v>
      </c>
      <c r="E416" s="85">
        <v>11959</v>
      </c>
      <c r="F416" s="51"/>
      <c r="G416" s="51">
        <f t="shared" si="138"/>
        <v>11959</v>
      </c>
      <c r="H416" s="123"/>
      <c r="I416" s="123">
        <f t="shared" si="139"/>
        <v>11959</v>
      </c>
      <c r="J416" s="123"/>
      <c r="K416" s="123">
        <f t="shared" si="140"/>
        <v>11959</v>
      </c>
      <c r="L416" s="123"/>
      <c r="M416" s="51">
        <f t="shared" si="140"/>
        <v>11959</v>
      </c>
      <c r="N416" s="51">
        <v>-700</v>
      </c>
      <c r="O416" s="51">
        <f t="shared" si="140"/>
        <v>11259</v>
      </c>
    </row>
    <row r="417" spans="1:15" ht="15" hidden="1">
      <c r="A417" s="82"/>
      <c r="B417" s="82"/>
      <c r="C417" s="82">
        <v>4110</v>
      </c>
      <c r="D417" s="75" t="s">
        <v>153</v>
      </c>
      <c r="E417" s="85">
        <v>30667</v>
      </c>
      <c r="F417" s="51"/>
      <c r="G417" s="51">
        <f t="shared" si="138"/>
        <v>30667</v>
      </c>
      <c r="H417" s="123"/>
      <c r="I417" s="123">
        <f t="shared" si="139"/>
        <v>30667</v>
      </c>
      <c r="J417" s="123"/>
      <c r="K417" s="123">
        <f t="shared" si="140"/>
        <v>30667</v>
      </c>
      <c r="L417" s="123"/>
      <c r="M417" s="51">
        <f t="shared" si="140"/>
        <v>30667</v>
      </c>
      <c r="N417" s="51"/>
      <c r="O417" s="51">
        <f t="shared" si="140"/>
        <v>30667</v>
      </c>
    </row>
    <row r="418" spans="1:15" ht="15" hidden="1">
      <c r="A418" s="82"/>
      <c r="B418" s="82"/>
      <c r="C418" s="82">
        <v>4120</v>
      </c>
      <c r="D418" s="75" t="s">
        <v>154</v>
      </c>
      <c r="E418" s="85">
        <v>4175</v>
      </c>
      <c r="F418" s="51"/>
      <c r="G418" s="51">
        <f t="shared" si="138"/>
        <v>4175</v>
      </c>
      <c r="H418" s="123"/>
      <c r="I418" s="123">
        <f t="shared" si="139"/>
        <v>4175</v>
      </c>
      <c r="J418" s="123"/>
      <c r="K418" s="123">
        <f t="shared" si="140"/>
        <v>4175</v>
      </c>
      <c r="L418" s="123"/>
      <c r="M418" s="51">
        <f t="shared" si="140"/>
        <v>4175</v>
      </c>
      <c r="N418" s="51"/>
      <c r="O418" s="51">
        <f t="shared" si="140"/>
        <v>4175</v>
      </c>
    </row>
    <row r="419" spans="1:15" ht="45" hidden="1">
      <c r="A419" s="82"/>
      <c r="B419" s="82"/>
      <c r="C419" s="82">
        <v>4140</v>
      </c>
      <c r="D419" s="75" t="s">
        <v>181</v>
      </c>
      <c r="E419" s="85">
        <v>852</v>
      </c>
      <c r="F419" s="51"/>
      <c r="G419" s="51">
        <f t="shared" si="138"/>
        <v>852</v>
      </c>
      <c r="H419" s="123"/>
      <c r="I419" s="123">
        <f t="shared" si="139"/>
        <v>852</v>
      </c>
      <c r="J419" s="123"/>
      <c r="K419" s="123">
        <f t="shared" si="140"/>
        <v>852</v>
      </c>
      <c r="L419" s="123"/>
      <c r="M419" s="51">
        <f t="shared" si="140"/>
        <v>852</v>
      </c>
      <c r="N419" s="51"/>
      <c r="O419" s="51">
        <f t="shared" si="140"/>
        <v>852</v>
      </c>
    </row>
    <row r="420" spans="1:15" ht="15">
      <c r="A420" s="82"/>
      <c r="B420" s="82"/>
      <c r="C420" s="82">
        <v>4210</v>
      </c>
      <c r="D420" s="75" t="s">
        <v>138</v>
      </c>
      <c r="E420" s="85">
        <v>4420</v>
      </c>
      <c r="F420" s="51"/>
      <c r="G420" s="51">
        <f t="shared" si="138"/>
        <v>4420</v>
      </c>
      <c r="H420" s="123"/>
      <c r="I420" s="123">
        <f t="shared" si="139"/>
        <v>4420</v>
      </c>
      <c r="J420" s="123"/>
      <c r="K420" s="123">
        <f t="shared" si="140"/>
        <v>4420</v>
      </c>
      <c r="L420" s="123">
        <v>-300</v>
      </c>
      <c r="M420" s="51">
        <f t="shared" si="140"/>
        <v>4120</v>
      </c>
      <c r="N420" s="51">
        <v>6000</v>
      </c>
      <c r="O420" s="51">
        <f t="shared" si="140"/>
        <v>10120</v>
      </c>
    </row>
    <row r="421" spans="1:15" ht="15" hidden="1">
      <c r="A421" s="82"/>
      <c r="B421" s="82"/>
      <c r="C421" s="82">
        <v>4260</v>
      </c>
      <c r="D421" s="75" t="s">
        <v>161</v>
      </c>
      <c r="E421" s="85">
        <v>1451</v>
      </c>
      <c r="F421" s="51"/>
      <c r="G421" s="51">
        <f t="shared" si="138"/>
        <v>1451</v>
      </c>
      <c r="H421" s="123"/>
      <c r="I421" s="123">
        <f t="shared" si="139"/>
        <v>1451</v>
      </c>
      <c r="J421" s="123"/>
      <c r="K421" s="123">
        <f t="shared" si="140"/>
        <v>1451</v>
      </c>
      <c r="L421" s="123">
        <v>300</v>
      </c>
      <c r="M421" s="51">
        <f t="shared" si="140"/>
        <v>1751</v>
      </c>
      <c r="N421" s="51"/>
      <c r="O421" s="51">
        <f t="shared" si="140"/>
        <v>1751</v>
      </c>
    </row>
    <row r="422" spans="1:15" ht="15" hidden="1">
      <c r="A422" s="82"/>
      <c r="B422" s="82"/>
      <c r="C422" s="82">
        <v>4300</v>
      </c>
      <c r="D422" s="75" t="s">
        <v>140</v>
      </c>
      <c r="E422" s="85">
        <v>1280</v>
      </c>
      <c r="F422" s="51"/>
      <c r="G422" s="51">
        <f t="shared" si="138"/>
        <v>1280</v>
      </c>
      <c r="H422" s="123"/>
      <c r="I422" s="123">
        <f t="shared" si="139"/>
        <v>1280</v>
      </c>
      <c r="J422" s="123"/>
      <c r="K422" s="123">
        <f t="shared" si="140"/>
        <v>1280</v>
      </c>
      <c r="L422" s="123"/>
      <c r="M422" s="51">
        <f t="shared" si="140"/>
        <v>1280</v>
      </c>
      <c r="N422" s="51"/>
      <c r="O422" s="51">
        <f t="shared" si="140"/>
        <v>1280</v>
      </c>
    </row>
    <row r="423" spans="1:15" ht="15">
      <c r="A423" s="82"/>
      <c r="B423" s="82"/>
      <c r="C423" s="82">
        <v>4410</v>
      </c>
      <c r="D423" s="75" t="s">
        <v>155</v>
      </c>
      <c r="E423" s="85">
        <v>1916</v>
      </c>
      <c r="F423" s="51"/>
      <c r="G423" s="51">
        <f t="shared" si="138"/>
        <v>1916</v>
      </c>
      <c r="H423" s="123"/>
      <c r="I423" s="123">
        <f t="shared" si="139"/>
        <v>1916</v>
      </c>
      <c r="J423" s="123"/>
      <c r="K423" s="123">
        <f t="shared" si="140"/>
        <v>1916</v>
      </c>
      <c r="L423" s="123"/>
      <c r="M423" s="51">
        <f t="shared" si="140"/>
        <v>1916</v>
      </c>
      <c r="N423" s="51">
        <v>300</v>
      </c>
      <c r="O423" s="51">
        <f t="shared" si="140"/>
        <v>2216</v>
      </c>
    </row>
    <row r="424" spans="1:15" ht="30" hidden="1">
      <c r="A424" s="82"/>
      <c r="B424" s="82"/>
      <c r="C424" s="82">
        <v>4440</v>
      </c>
      <c r="D424" s="75" t="s">
        <v>156</v>
      </c>
      <c r="E424" s="85">
        <v>6972</v>
      </c>
      <c r="F424" s="51"/>
      <c r="G424" s="51">
        <f t="shared" si="138"/>
        <v>6972</v>
      </c>
      <c r="H424" s="123"/>
      <c r="I424" s="123">
        <f t="shared" si="139"/>
        <v>6972</v>
      </c>
      <c r="J424" s="123"/>
      <c r="K424" s="123">
        <f t="shared" si="140"/>
        <v>6972</v>
      </c>
      <c r="L424" s="123"/>
      <c r="M424" s="51">
        <f t="shared" si="140"/>
        <v>6972</v>
      </c>
      <c r="N424" s="51"/>
      <c r="O424" s="51">
        <f t="shared" si="140"/>
        <v>6972</v>
      </c>
    </row>
    <row r="425" spans="1:15" ht="15" hidden="1">
      <c r="A425" s="82"/>
      <c r="B425" s="82">
        <v>85415</v>
      </c>
      <c r="C425" s="82"/>
      <c r="D425" s="75" t="s">
        <v>118</v>
      </c>
      <c r="E425" s="85">
        <f>E426</f>
        <v>0</v>
      </c>
      <c r="F425" s="51">
        <f>F426</f>
        <v>5005</v>
      </c>
      <c r="G425" s="51">
        <f t="shared" si="138"/>
        <v>5005</v>
      </c>
      <c r="H425" s="51">
        <f aca="true" t="shared" si="141" ref="H425:O425">H426</f>
        <v>15021</v>
      </c>
      <c r="I425" s="51">
        <f t="shared" si="141"/>
        <v>20026</v>
      </c>
      <c r="J425" s="51">
        <f t="shared" si="141"/>
        <v>0</v>
      </c>
      <c r="K425" s="51">
        <f t="shared" si="141"/>
        <v>20026</v>
      </c>
      <c r="L425" s="217">
        <f t="shared" si="141"/>
        <v>0</v>
      </c>
      <c r="M425" s="51">
        <f t="shared" si="141"/>
        <v>20026</v>
      </c>
      <c r="N425" s="51">
        <f t="shared" si="141"/>
        <v>0</v>
      </c>
      <c r="O425" s="51">
        <f t="shared" si="141"/>
        <v>20026</v>
      </c>
    </row>
    <row r="426" spans="1:15" ht="15" hidden="1">
      <c r="A426" s="82"/>
      <c r="B426" s="82"/>
      <c r="C426" s="82">
        <v>3240</v>
      </c>
      <c r="D426" s="75" t="s">
        <v>179</v>
      </c>
      <c r="E426" s="85"/>
      <c r="F426" s="51">
        <v>5005</v>
      </c>
      <c r="G426" s="51">
        <f t="shared" si="138"/>
        <v>5005</v>
      </c>
      <c r="H426" s="123">
        <v>15021</v>
      </c>
      <c r="I426" s="123">
        <f>G426+H426</f>
        <v>20026</v>
      </c>
      <c r="J426" s="123"/>
      <c r="K426" s="123">
        <f>I426+J426</f>
        <v>20026</v>
      </c>
      <c r="L426" s="123"/>
      <c r="M426" s="51">
        <f>K426+L426</f>
        <v>20026</v>
      </c>
      <c r="N426" s="51"/>
      <c r="O426" s="51">
        <f>M426+N426</f>
        <v>20026</v>
      </c>
    </row>
    <row r="427" spans="1:15" ht="30" hidden="1">
      <c r="A427" s="82"/>
      <c r="B427" s="82">
        <v>85446</v>
      </c>
      <c r="C427" s="82"/>
      <c r="D427" s="75" t="s">
        <v>188</v>
      </c>
      <c r="E427" s="85">
        <f>E428</f>
        <v>670</v>
      </c>
      <c r="F427" s="85">
        <f aca="true" t="shared" si="142" ref="F427:O427">F428</f>
        <v>0</v>
      </c>
      <c r="G427" s="85">
        <f t="shared" si="142"/>
        <v>670</v>
      </c>
      <c r="H427" s="85">
        <f t="shared" si="142"/>
        <v>0</v>
      </c>
      <c r="I427" s="85">
        <f t="shared" si="142"/>
        <v>670</v>
      </c>
      <c r="J427" s="85">
        <f t="shared" si="142"/>
        <v>0</v>
      </c>
      <c r="K427" s="85">
        <f t="shared" si="142"/>
        <v>670</v>
      </c>
      <c r="L427" s="205">
        <f t="shared" si="142"/>
        <v>0</v>
      </c>
      <c r="M427" s="85">
        <f t="shared" si="142"/>
        <v>670</v>
      </c>
      <c r="N427" s="85">
        <f t="shared" si="142"/>
        <v>0</v>
      </c>
      <c r="O427" s="85">
        <f t="shared" si="142"/>
        <v>670</v>
      </c>
    </row>
    <row r="428" spans="1:15" ht="15" hidden="1">
      <c r="A428" s="82"/>
      <c r="B428" s="82"/>
      <c r="C428" s="82">
        <v>4300</v>
      </c>
      <c r="D428" s="75" t="s">
        <v>140</v>
      </c>
      <c r="E428" s="85">
        <v>670</v>
      </c>
      <c r="F428" s="51"/>
      <c r="G428" s="51">
        <f>E428+F428</f>
        <v>670</v>
      </c>
      <c r="H428" s="123"/>
      <c r="I428" s="123">
        <f>G428+H428</f>
        <v>670</v>
      </c>
      <c r="J428" s="123"/>
      <c r="K428" s="123">
        <f>I428+J428</f>
        <v>670</v>
      </c>
      <c r="L428" s="123"/>
      <c r="M428" s="51">
        <f>K428+L428</f>
        <v>670</v>
      </c>
      <c r="N428" s="51"/>
      <c r="O428" s="51">
        <f>M428+N428</f>
        <v>670</v>
      </c>
    </row>
    <row r="429" spans="1:15" ht="15" hidden="1">
      <c r="A429" s="82"/>
      <c r="B429" s="82">
        <v>85495</v>
      </c>
      <c r="C429" s="82"/>
      <c r="D429" s="75" t="s">
        <v>16</v>
      </c>
      <c r="E429" s="85">
        <f>SUM(E430:E433)</f>
        <v>106000</v>
      </c>
      <c r="F429" s="85">
        <f aca="true" t="shared" si="143" ref="F429:N429">SUM(F430:F433)</f>
        <v>52000</v>
      </c>
      <c r="G429" s="85">
        <f t="shared" si="143"/>
        <v>158000</v>
      </c>
      <c r="H429" s="85">
        <f t="shared" si="143"/>
        <v>0</v>
      </c>
      <c r="I429" s="85">
        <f t="shared" si="143"/>
        <v>158000</v>
      </c>
      <c r="J429" s="85">
        <f t="shared" si="143"/>
        <v>0</v>
      </c>
      <c r="K429" s="85">
        <f t="shared" si="143"/>
        <v>158000</v>
      </c>
      <c r="L429" s="205">
        <f t="shared" si="143"/>
        <v>0</v>
      </c>
      <c r="M429" s="85">
        <f>SUM(M430:M433)</f>
        <v>158000</v>
      </c>
      <c r="N429" s="85">
        <f t="shared" si="143"/>
        <v>0</v>
      </c>
      <c r="O429" s="85">
        <f>SUM(O430:O433)</f>
        <v>158000</v>
      </c>
    </row>
    <row r="430" spans="1:15" ht="15" hidden="1">
      <c r="A430" s="82"/>
      <c r="B430" s="82"/>
      <c r="C430" s="82">
        <v>4170</v>
      </c>
      <c r="D430" s="75" t="s">
        <v>160</v>
      </c>
      <c r="E430" s="85">
        <v>0</v>
      </c>
      <c r="F430" s="51"/>
      <c r="G430" s="51">
        <f>E430+F430</f>
        <v>0</v>
      </c>
      <c r="H430" s="123"/>
      <c r="I430" s="123"/>
      <c r="J430" s="123"/>
      <c r="K430" s="123"/>
      <c r="L430" s="123"/>
      <c r="M430" s="51"/>
      <c r="N430" s="51"/>
      <c r="O430" s="51"/>
    </row>
    <row r="431" spans="1:15" ht="15" hidden="1">
      <c r="A431" s="82"/>
      <c r="B431" s="82"/>
      <c r="C431" s="82">
        <v>4210</v>
      </c>
      <c r="D431" s="75" t="s">
        <v>138</v>
      </c>
      <c r="E431" s="85">
        <v>0</v>
      </c>
      <c r="F431" s="51"/>
      <c r="G431" s="51">
        <f>E431+F431</f>
        <v>0</v>
      </c>
      <c r="H431" s="123"/>
      <c r="I431" s="123"/>
      <c r="J431" s="123"/>
      <c r="K431" s="123"/>
      <c r="L431" s="123"/>
      <c r="M431" s="51"/>
      <c r="N431" s="51"/>
      <c r="O431" s="51"/>
    </row>
    <row r="432" spans="1:15" ht="15" hidden="1">
      <c r="A432" s="82"/>
      <c r="B432" s="82"/>
      <c r="C432" s="82">
        <v>4300</v>
      </c>
      <c r="D432" s="75" t="s">
        <v>140</v>
      </c>
      <c r="E432" s="85">
        <v>0</v>
      </c>
      <c r="F432" s="51"/>
      <c r="G432" s="51">
        <f>E432+F432</f>
        <v>0</v>
      </c>
      <c r="H432" s="123"/>
      <c r="I432" s="123"/>
      <c r="J432" s="123"/>
      <c r="K432" s="123"/>
      <c r="L432" s="123"/>
      <c r="M432" s="51"/>
      <c r="N432" s="51"/>
      <c r="O432" s="51"/>
    </row>
    <row r="433" spans="1:15" ht="15" hidden="1">
      <c r="A433" s="82"/>
      <c r="B433" s="82"/>
      <c r="C433" s="82">
        <v>4220</v>
      </c>
      <c r="D433" s="75" t="s">
        <v>185</v>
      </c>
      <c r="E433" s="85">
        <v>106000</v>
      </c>
      <c r="F433" s="51">
        <v>52000</v>
      </c>
      <c r="G433" s="51">
        <f>E433+F433</f>
        <v>158000</v>
      </c>
      <c r="H433" s="123"/>
      <c r="I433" s="123">
        <f>G433+H433</f>
        <v>158000</v>
      </c>
      <c r="J433" s="123"/>
      <c r="K433" s="123">
        <f>I433+J433</f>
        <v>158000</v>
      </c>
      <c r="L433" s="123"/>
      <c r="M433" s="51">
        <f>K433+L433</f>
        <v>158000</v>
      </c>
      <c r="N433" s="51"/>
      <c r="O433" s="51">
        <f>M433+N433</f>
        <v>158000</v>
      </c>
    </row>
    <row r="434" spans="1:15" ht="28.5">
      <c r="A434" s="80">
        <v>900</v>
      </c>
      <c r="B434" s="80"/>
      <c r="C434" s="80"/>
      <c r="D434" s="76" t="s">
        <v>119</v>
      </c>
      <c r="E434" s="89">
        <f>E435+E438+E441+E444+E446+E450+E453</f>
        <v>1125108</v>
      </c>
      <c r="F434" s="89">
        <f aca="true" t="shared" si="144" ref="F434:N434">F435+F438+F441+F444+F446+F450+F453</f>
        <v>53440</v>
      </c>
      <c r="G434" s="89">
        <f t="shared" si="144"/>
        <v>1178548</v>
      </c>
      <c r="H434" s="89">
        <f t="shared" si="144"/>
        <v>12566</v>
      </c>
      <c r="I434" s="89">
        <f t="shared" si="144"/>
        <v>1191114</v>
      </c>
      <c r="J434" s="89">
        <f t="shared" si="144"/>
        <v>380000</v>
      </c>
      <c r="K434" s="89">
        <f t="shared" si="144"/>
        <v>1571114</v>
      </c>
      <c r="L434" s="204">
        <f t="shared" si="144"/>
        <v>0</v>
      </c>
      <c r="M434" s="89">
        <f>M435+M438+M441+M444+M446+M450+M453</f>
        <v>1571114</v>
      </c>
      <c r="N434" s="89">
        <f t="shared" si="144"/>
        <v>63256</v>
      </c>
      <c r="O434" s="89">
        <f>O435+O438+O441+O444+O446+O450+O453</f>
        <v>1634370</v>
      </c>
    </row>
    <row r="435" spans="1:15" ht="15" hidden="1">
      <c r="A435" s="82"/>
      <c r="B435" s="82">
        <v>90001</v>
      </c>
      <c r="C435" s="82"/>
      <c r="D435" s="75" t="s">
        <v>200</v>
      </c>
      <c r="E435" s="85">
        <f>SUM(E436:E437)</f>
        <v>10120</v>
      </c>
      <c r="F435" s="85">
        <f aca="true" t="shared" si="145" ref="F435:N435">SUM(F436:F437)</f>
        <v>0</v>
      </c>
      <c r="G435" s="85">
        <f t="shared" si="145"/>
        <v>10120</v>
      </c>
      <c r="H435" s="85">
        <f t="shared" si="145"/>
        <v>-6120</v>
      </c>
      <c r="I435" s="85">
        <f t="shared" si="145"/>
        <v>4000</v>
      </c>
      <c r="J435" s="85">
        <f t="shared" si="145"/>
        <v>0</v>
      </c>
      <c r="K435" s="85">
        <f t="shared" si="145"/>
        <v>4000</v>
      </c>
      <c r="L435" s="205">
        <f t="shared" si="145"/>
        <v>0</v>
      </c>
      <c r="M435" s="85">
        <f>SUM(M436:M437)</f>
        <v>4000</v>
      </c>
      <c r="N435" s="85">
        <f t="shared" si="145"/>
        <v>0</v>
      </c>
      <c r="O435" s="85">
        <f>SUM(O436:O437)</f>
        <v>4000</v>
      </c>
    </row>
    <row r="436" spans="1:15" ht="15" hidden="1">
      <c r="A436" s="82"/>
      <c r="B436" s="82"/>
      <c r="C436" s="82">
        <v>4300</v>
      </c>
      <c r="D436" s="75" t="s">
        <v>140</v>
      </c>
      <c r="E436" s="85">
        <v>5060</v>
      </c>
      <c r="F436" s="51"/>
      <c r="G436" s="51">
        <f>E436+F436</f>
        <v>5060</v>
      </c>
      <c r="H436" s="123">
        <v>-1060</v>
      </c>
      <c r="I436" s="123">
        <f>G436+H436</f>
        <v>4000</v>
      </c>
      <c r="J436" s="123"/>
      <c r="K436" s="123">
        <f>I436+J436</f>
        <v>4000</v>
      </c>
      <c r="L436" s="123"/>
      <c r="M436" s="51">
        <f>K436+L436</f>
        <v>4000</v>
      </c>
      <c r="N436" s="51"/>
      <c r="O436" s="51">
        <f>M436+N436</f>
        <v>4000</v>
      </c>
    </row>
    <row r="437" spans="1:15" ht="15" hidden="1">
      <c r="A437" s="82"/>
      <c r="B437" s="82"/>
      <c r="C437" s="82">
        <v>4430</v>
      </c>
      <c r="D437" s="75" t="s">
        <v>146</v>
      </c>
      <c r="E437" s="85">
        <v>5060</v>
      </c>
      <c r="F437" s="51"/>
      <c r="G437" s="51">
        <f>E437+F437</f>
        <v>5060</v>
      </c>
      <c r="H437" s="123">
        <v>-5060</v>
      </c>
      <c r="I437" s="123">
        <f>G437+H437</f>
        <v>0</v>
      </c>
      <c r="J437" s="123"/>
      <c r="K437" s="123">
        <f>I437+J437</f>
        <v>0</v>
      </c>
      <c r="L437" s="123"/>
      <c r="M437" s="51">
        <f>K437+L437</f>
        <v>0</v>
      </c>
      <c r="N437" s="51"/>
      <c r="O437" s="51">
        <f>M437+N437</f>
        <v>0</v>
      </c>
    </row>
    <row r="438" spans="1:15" ht="15" hidden="1">
      <c r="A438" s="82"/>
      <c r="B438" s="82">
        <v>90003</v>
      </c>
      <c r="C438" s="82"/>
      <c r="D438" s="75" t="s">
        <v>201</v>
      </c>
      <c r="E438" s="85">
        <f>SUM(E439:E440)</f>
        <v>17150</v>
      </c>
      <c r="F438" s="85">
        <f aca="true" t="shared" si="146" ref="F438:N438">SUM(F439:F440)</f>
        <v>0</v>
      </c>
      <c r="G438" s="85">
        <f t="shared" si="146"/>
        <v>17150</v>
      </c>
      <c r="H438" s="85">
        <f t="shared" si="146"/>
        <v>6120</v>
      </c>
      <c r="I438" s="85">
        <f t="shared" si="146"/>
        <v>23270</v>
      </c>
      <c r="J438" s="85">
        <f t="shared" si="146"/>
        <v>10000</v>
      </c>
      <c r="K438" s="85">
        <f t="shared" si="146"/>
        <v>33270</v>
      </c>
      <c r="L438" s="205">
        <f t="shared" si="146"/>
        <v>0</v>
      </c>
      <c r="M438" s="85">
        <f>SUM(M439:M440)</f>
        <v>33270</v>
      </c>
      <c r="N438" s="85">
        <f t="shared" si="146"/>
        <v>0</v>
      </c>
      <c r="O438" s="85">
        <f>SUM(O439:O440)</f>
        <v>33270</v>
      </c>
    </row>
    <row r="439" spans="1:15" ht="15" hidden="1">
      <c r="A439" s="82"/>
      <c r="B439" s="82"/>
      <c r="C439" s="82">
        <v>4210</v>
      </c>
      <c r="D439" s="75" t="s">
        <v>138</v>
      </c>
      <c r="E439" s="85">
        <v>3150</v>
      </c>
      <c r="F439" s="51"/>
      <c r="G439" s="51">
        <f>E439+F439</f>
        <v>3150</v>
      </c>
      <c r="H439" s="123"/>
      <c r="I439" s="123">
        <f>G439+H439</f>
        <v>3150</v>
      </c>
      <c r="J439" s="123">
        <v>10000</v>
      </c>
      <c r="K439" s="123">
        <f>I439+J439</f>
        <v>13150</v>
      </c>
      <c r="L439" s="123"/>
      <c r="M439" s="51">
        <f>K439+L439</f>
        <v>13150</v>
      </c>
      <c r="N439" s="51"/>
      <c r="O439" s="51">
        <f>M439+N439</f>
        <v>13150</v>
      </c>
    </row>
    <row r="440" spans="1:15" ht="15" hidden="1">
      <c r="A440" s="82"/>
      <c r="B440" s="82"/>
      <c r="C440" s="82">
        <v>4300</v>
      </c>
      <c r="D440" s="75" t="s">
        <v>140</v>
      </c>
      <c r="E440" s="85">
        <v>14000</v>
      </c>
      <c r="F440" s="51"/>
      <c r="G440" s="51">
        <f>E440+F440</f>
        <v>14000</v>
      </c>
      <c r="H440" s="123">
        <v>6120</v>
      </c>
      <c r="I440" s="123">
        <f>G440+H440</f>
        <v>20120</v>
      </c>
      <c r="J440" s="123"/>
      <c r="K440" s="123">
        <f>I440+J440</f>
        <v>20120</v>
      </c>
      <c r="L440" s="123"/>
      <c r="M440" s="51">
        <f>K440+L440</f>
        <v>20120</v>
      </c>
      <c r="N440" s="51"/>
      <c r="O440" s="51">
        <f>M440+N440</f>
        <v>20120</v>
      </c>
    </row>
    <row r="441" spans="1:15" ht="30" hidden="1">
      <c r="A441" s="82"/>
      <c r="B441" s="82">
        <v>90004</v>
      </c>
      <c r="C441" s="82"/>
      <c r="D441" s="75" t="s">
        <v>202</v>
      </c>
      <c r="E441" s="85">
        <f>SUM(E442:E443)</f>
        <v>13850</v>
      </c>
      <c r="F441" s="85">
        <f aca="true" t="shared" si="147" ref="F441:N441">SUM(F442:F443)</f>
        <v>0</v>
      </c>
      <c r="G441" s="85">
        <f t="shared" si="147"/>
        <v>13850</v>
      </c>
      <c r="H441" s="85">
        <f t="shared" si="147"/>
        <v>0</v>
      </c>
      <c r="I441" s="85">
        <f t="shared" si="147"/>
        <v>13850</v>
      </c>
      <c r="J441" s="85">
        <f t="shared" si="147"/>
        <v>5000</v>
      </c>
      <c r="K441" s="85">
        <f t="shared" si="147"/>
        <v>18850</v>
      </c>
      <c r="L441" s="205">
        <f t="shared" si="147"/>
        <v>0</v>
      </c>
      <c r="M441" s="85">
        <f>SUM(M442:M443)</f>
        <v>18850</v>
      </c>
      <c r="N441" s="85">
        <f t="shared" si="147"/>
        <v>0</v>
      </c>
      <c r="O441" s="85">
        <f>SUM(O442:O443)</f>
        <v>18850</v>
      </c>
    </row>
    <row r="442" spans="1:15" ht="15" hidden="1">
      <c r="A442" s="82"/>
      <c r="B442" s="82"/>
      <c r="C442" s="82">
        <v>4210</v>
      </c>
      <c r="D442" s="75" t="s">
        <v>138</v>
      </c>
      <c r="E442" s="85">
        <v>4150</v>
      </c>
      <c r="F442" s="51"/>
      <c r="G442" s="51">
        <f>E442+F442</f>
        <v>4150</v>
      </c>
      <c r="H442" s="123"/>
      <c r="I442" s="123">
        <f>G442+H442</f>
        <v>4150</v>
      </c>
      <c r="J442" s="123"/>
      <c r="K442" s="123">
        <f>I442+J442</f>
        <v>4150</v>
      </c>
      <c r="L442" s="123"/>
      <c r="M442" s="51">
        <f>K442+L442</f>
        <v>4150</v>
      </c>
      <c r="N442" s="51"/>
      <c r="O442" s="51">
        <f>M442+N442</f>
        <v>4150</v>
      </c>
    </row>
    <row r="443" spans="1:15" ht="15" hidden="1">
      <c r="A443" s="82"/>
      <c r="B443" s="82"/>
      <c r="C443" s="82">
        <v>4300</v>
      </c>
      <c r="D443" s="75" t="s">
        <v>140</v>
      </c>
      <c r="E443" s="85">
        <v>9700</v>
      </c>
      <c r="F443" s="51"/>
      <c r="G443" s="51">
        <f>E443+F443</f>
        <v>9700</v>
      </c>
      <c r="H443" s="123"/>
      <c r="I443" s="123">
        <f>G443+H443</f>
        <v>9700</v>
      </c>
      <c r="J443" s="123">
        <v>5000</v>
      </c>
      <c r="K443" s="123">
        <f>I443+J443</f>
        <v>14700</v>
      </c>
      <c r="L443" s="123"/>
      <c r="M443" s="51">
        <f>K443+L443</f>
        <v>14700</v>
      </c>
      <c r="N443" s="51"/>
      <c r="O443" s="51">
        <f>M443+N443</f>
        <v>14700</v>
      </c>
    </row>
    <row r="444" spans="1:15" ht="15" hidden="1">
      <c r="A444" s="82"/>
      <c r="B444" s="82">
        <v>90013</v>
      </c>
      <c r="C444" s="82"/>
      <c r="D444" s="75" t="s">
        <v>203</v>
      </c>
      <c r="E444" s="85">
        <f>E445</f>
        <v>0</v>
      </c>
      <c r="F444" s="51"/>
      <c r="G444" s="51">
        <f>E444+F444</f>
        <v>0</v>
      </c>
      <c r="H444" s="123"/>
      <c r="I444" s="123"/>
      <c r="J444" s="123"/>
      <c r="K444" s="123"/>
      <c r="L444" s="123"/>
      <c r="M444" s="51"/>
      <c r="N444" s="51"/>
      <c r="O444" s="51"/>
    </row>
    <row r="445" spans="1:15" ht="90" hidden="1">
      <c r="A445" s="82"/>
      <c r="B445" s="82"/>
      <c r="C445" s="82">
        <v>6300</v>
      </c>
      <c r="D445" s="75" t="s">
        <v>204</v>
      </c>
      <c r="E445" s="85">
        <v>0</v>
      </c>
      <c r="F445" s="51"/>
      <c r="G445" s="51">
        <f>E445+F445</f>
        <v>0</v>
      </c>
      <c r="H445" s="123"/>
      <c r="I445" s="123"/>
      <c r="J445" s="123"/>
      <c r="K445" s="123"/>
      <c r="L445" s="123"/>
      <c r="M445" s="51"/>
      <c r="N445" s="51"/>
      <c r="O445" s="51"/>
    </row>
    <row r="446" spans="1:15" ht="15" hidden="1">
      <c r="A446" s="82"/>
      <c r="B446" s="82">
        <v>90015</v>
      </c>
      <c r="C446" s="82"/>
      <c r="D446" s="75" t="s">
        <v>205</v>
      </c>
      <c r="E446" s="85">
        <f>SUM(E447:E449)</f>
        <v>274800</v>
      </c>
      <c r="F446" s="85">
        <f aca="true" t="shared" si="148" ref="F446:N446">SUM(F447:F449)</f>
        <v>0</v>
      </c>
      <c r="G446" s="85">
        <f t="shared" si="148"/>
        <v>274800</v>
      </c>
      <c r="H446" s="85">
        <f t="shared" si="148"/>
        <v>0</v>
      </c>
      <c r="I446" s="85">
        <f t="shared" si="148"/>
        <v>274800</v>
      </c>
      <c r="J446" s="85">
        <f t="shared" si="148"/>
        <v>350000</v>
      </c>
      <c r="K446" s="85">
        <f t="shared" si="148"/>
        <v>624800</v>
      </c>
      <c r="L446" s="205">
        <f t="shared" si="148"/>
        <v>0</v>
      </c>
      <c r="M446" s="85">
        <f>SUM(M447:M449)</f>
        <v>624800</v>
      </c>
      <c r="N446" s="85">
        <f t="shared" si="148"/>
        <v>0</v>
      </c>
      <c r="O446" s="85">
        <f>SUM(O447:O449)</f>
        <v>624800</v>
      </c>
    </row>
    <row r="447" spans="1:15" ht="15" hidden="1">
      <c r="A447" s="82"/>
      <c r="B447" s="82"/>
      <c r="C447" s="82">
        <v>4260</v>
      </c>
      <c r="D447" s="75" t="s">
        <v>161</v>
      </c>
      <c r="E447" s="85">
        <v>111900</v>
      </c>
      <c r="F447" s="51"/>
      <c r="G447" s="51">
        <f>E447+F447</f>
        <v>111900</v>
      </c>
      <c r="H447" s="123"/>
      <c r="I447" s="123">
        <f>G447+H447</f>
        <v>111900</v>
      </c>
      <c r="J447" s="123"/>
      <c r="K447" s="123">
        <f>I447+J447</f>
        <v>111900</v>
      </c>
      <c r="L447" s="123"/>
      <c r="M447" s="51">
        <f>K447+L447</f>
        <v>111900</v>
      </c>
      <c r="N447" s="51"/>
      <c r="O447" s="51">
        <f>M447+N447</f>
        <v>111900</v>
      </c>
    </row>
    <row r="448" spans="1:15" ht="15" hidden="1">
      <c r="A448" s="82"/>
      <c r="B448" s="82"/>
      <c r="C448" s="82">
        <v>4270</v>
      </c>
      <c r="D448" s="75" t="s">
        <v>139</v>
      </c>
      <c r="E448" s="85">
        <v>162900</v>
      </c>
      <c r="F448" s="51"/>
      <c r="G448" s="51">
        <f>E448+F448</f>
        <v>162900</v>
      </c>
      <c r="H448" s="123"/>
      <c r="I448" s="123">
        <f>G448+H448</f>
        <v>162900</v>
      </c>
      <c r="J448" s="123"/>
      <c r="K448" s="123">
        <f>I448+J448</f>
        <v>162900</v>
      </c>
      <c r="L448" s="123"/>
      <c r="M448" s="51">
        <f>K448+L448</f>
        <v>162900</v>
      </c>
      <c r="N448" s="51"/>
      <c r="O448" s="51">
        <f>M448+N448</f>
        <v>162900</v>
      </c>
    </row>
    <row r="449" spans="1:15" ht="30" hidden="1">
      <c r="A449" s="82"/>
      <c r="B449" s="82"/>
      <c r="C449" s="82">
        <v>6050</v>
      </c>
      <c r="D449" s="75" t="s">
        <v>130</v>
      </c>
      <c r="E449" s="85"/>
      <c r="F449" s="51"/>
      <c r="G449" s="51">
        <f>E449+F449</f>
        <v>0</v>
      </c>
      <c r="H449" s="123"/>
      <c r="I449" s="123"/>
      <c r="J449" s="123">
        <v>350000</v>
      </c>
      <c r="K449" s="123">
        <f>I449+J449</f>
        <v>350000</v>
      </c>
      <c r="L449" s="123"/>
      <c r="M449" s="51">
        <f>K449+L449</f>
        <v>350000</v>
      </c>
      <c r="N449" s="51"/>
      <c r="O449" s="51">
        <f>M449+N449</f>
        <v>350000</v>
      </c>
    </row>
    <row r="450" spans="1:15" ht="15">
      <c r="A450" s="82"/>
      <c r="B450" s="82">
        <v>90017</v>
      </c>
      <c r="C450" s="82"/>
      <c r="D450" s="75" t="s">
        <v>206</v>
      </c>
      <c r="E450" s="85">
        <f>SUM(E451:E452)</f>
        <v>678788</v>
      </c>
      <c r="F450" s="85">
        <f aca="true" t="shared" si="149" ref="F450:N450">SUM(F451:F452)</f>
        <v>50565</v>
      </c>
      <c r="G450" s="85">
        <f t="shared" si="149"/>
        <v>729353</v>
      </c>
      <c r="H450" s="85">
        <f t="shared" si="149"/>
        <v>4000</v>
      </c>
      <c r="I450" s="85">
        <f t="shared" si="149"/>
        <v>733353</v>
      </c>
      <c r="J450" s="85">
        <f t="shared" si="149"/>
        <v>0</v>
      </c>
      <c r="K450" s="85">
        <f t="shared" si="149"/>
        <v>733353</v>
      </c>
      <c r="L450" s="205">
        <f t="shared" si="149"/>
        <v>0</v>
      </c>
      <c r="M450" s="85">
        <f>SUM(M451:M452)</f>
        <v>733353</v>
      </c>
      <c r="N450" s="85">
        <f t="shared" si="149"/>
        <v>63256</v>
      </c>
      <c r="O450" s="85">
        <f>SUM(O451:O452)</f>
        <v>796609</v>
      </c>
    </row>
    <row r="451" spans="1:15" ht="30" hidden="1">
      <c r="A451" s="82"/>
      <c r="B451" s="82"/>
      <c r="C451" s="82">
        <v>2650</v>
      </c>
      <c r="D451" s="75" t="s">
        <v>207</v>
      </c>
      <c r="E451" s="85">
        <v>578788</v>
      </c>
      <c r="F451" s="51">
        <v>50565</v>
      </c>
      <c r="G451" s="51">
        <f>E451+F451</f>
        <v>629353</v>
      </c>
      <c r="H451" s="123">
        <v>-129700</v>
      </c>
      <c r="I451" s="123">
        <f>G451+H451</f>
        <v>499653</v>
      </c>
      <c r="J451" s="123"/>
      <c r="K451" s="123">
        <f>I451+J451</f>
        <v>499653</v>
      </c>
      <c r="L451" s="123"/>
      <c r="M451" s="51">
        <f>K451+L451</f>
        <v>499653</v>
      </c>
      <c r="N451" s="51"/>
      <c r="O451" s="51">
        <f>M451+N451</f>
        <v>499653</v>
      </c>
    </row>
    <row r="452" spans="1:15" ht="61.5" customHeight="1">
      <c r="A452" s="82"/>
      <c r="B452" s="82"/>
      <c r="C452" s="82">
        <v>6210</v>
      </c>
      <c r="D452" s="75" t="s">
        <v>208</v>
      </c>
      <c r="E452" s="85">
        <v>100000</v>
      </c>
      <c r="F452" s="51"/>
      <c r="G452" s="51">
        <f>E452+F452</f>
        <v>100000</v>
      </c>
      <c r="H452" s="123">
        <v>133700</v>
      </c>
      <c r="I452" s="123">
        <f>G452+H452</f>
        <v>233700</v>
      </c>
      <c r="J452" s="123"/>
      <c r="K452" s="123">
        <f>I452+J452</f>
        <v>233700</v>
      </c>
      <c r="L452" s="123"/>
      <c r="M452" s="51">
        <f>K452+L452</f>
        <v>233700</v>
      </c>
      <c r="N452" s="51">
        <v>63256</v>
      </c>
      <c r="O452" s="51">
        <f>M452+N452</f>
        <v>296956</v>
      </c>
    </row>
    <row r="453" spans="1:15" ht="15" hidden="1">
      <c r="A453" s="82"/>
      <c r="B453" s="82">
        <v>90095</v>
      </c>
      <c r="C453" s="82"/>
      <c r="D453" s="75" t="s">
        <v>16</v>
      </c>
      <c r="E453" s="85">
        <f>SUM(E457:E460)</f>
        <v>130400</v>
      </c>
      <c r="F453" s="85">
        <f>SUM(F454:F461)</f>
        <v>2875</v>
      </c>
      <c r="G453" s="85">
        <f aca="true" t="shared" si="150" ref="G453:N453">SUM(G454:G461)</f>
        <v>133275</v>
      </c>
      <c r="H453" s="85">
        <f t="shared" si="150"/>
        <v>8566</v>
      </c>
      <c r="I453" s="85">
        <f t="shared" si="150"/>
        <v>141841</v>
      </c>
      <c r="J453" s="85">
        <f t="shared" si="150"/>
        <v>15000</v>
      </c>
      <c r="K453" s="85">
        <f t="shared" si="150"/>
        <v>156841</v>
      </c>
      <c r="L453" s="205">
        <f t="shared" si="150"/>
        <v>0</v>
      </c>
      <c r="M453" s="85">
        <f>SUM(M454:M461)</f>
        <v>156841</v>
      </c>
      <c r="N453" s="85">
        <f t="shared" si="150"/>
        <v>0</v>
      </c>
      <c r="O453" s="85">
        <f>SUM(O454:O461)</f>
        <v>156841</v>
      </c>
    </row>
    <row r="454" spans="1:15" ht="15" hidden="1">
      <c r="A454" s="82"/>
      <c r="B454" s="82"/>
      <c r="C454" s="82">
        <v>4110</v>
      </c>
      <c r="D454" s="75" t="s">
        <v>153</v>
      </c>
      <c r="E454" s="85"/>
      <c r="F454" s="85">
        <v>415</v>
      </c>
      <c r="G454" s="51">
        <f aca="true" t="shared" si="151" ref="G454:G461">E454+F454</f>
        <v>415</v>
      </c>
      <c r="H454" s="125"/>
      <c r="I454" s="125">
        <f>G454+H454</f>
        <v>415</v>
      </c>
      <c r="J454" s="125"/>
      <c r="K454" s="125">
        <f>I454+J454</f>
        <v>415</v>
      </c>
      <c r="L454" s="125"/>
      <c r="M454" s="85">
        <f>K454+L454</f>
        <v>415</v>
      </c>
      <c r="N454" s="85"/>
      <c r="O454" s="85">
        <f>M454+N454</f>
        <v>415</v>
      </c>
    </row>
    <row r="455" spans="1:15" ht="15" hidden="1">
      <c r="A455" s="82"/>
      <c r="B455" s="82"/>
      <c r="C455" s="82">
        <v>4120</v>
      </c>
      <c r="D455" s="75" t="s">
        <v>154</v>
      </c>
      <c r="E455" s="85"/>
      <c r="F455" s="85">
        <v>60</v>
      </c>
      <c r="G455" s="51">
        <f t="shared" si="151"/>
        <v>60</v>
      </c>
      <c r="H455" s="125"/>
      <c r="I455" s="125">
        <f aca="true" t="shared" si="152" ref="I455:I461">G455+H455</f>
        <v>60</v>
      </c>
      <c r="J455" s="125"/>
      <c r="K455" s="125">
        <f aca="true" t="shared" si="153" ref="K455:O461">I455+J455</f>
        <v>60</v>
      </c>
      <c r="L455" s="125"/>
      <c r="M455" s="85">
        <f t="shared" si="153"/>
        <v>60</v>
      </c>
      <c r="N455" s="85"/>
      <c r="O455" s="85">
        <f t="shared" si="153"/>
        <v>60</v>
      </c>
    </row>
    <row r="456" spans="1:15" ht="15" hidden="1">
      <c r="A456" s="82"/>
      <c r="B456" s="82"/>
      <c r="C456" s="82">
        <v>4170</v>
      </c>
      <c r="D456" s="75" t="s">
        <v>160</v>
      </c>
      <c r="E456" s="85"/>
      <c r="F456" s="85">
        <v>2400</v>
      </c>
      <c r="G456" s="51">
        <f t="shared" si="151"/>
        <v>2400</v>
      </c>
      <c r="H456" s="125"/>
      <c r="I456" s="125">
        <f t="shared" si="152"/>
        <v>2400</v>
      </c>
      <c r="J456" s="125"/>
      <c r="K456" s="125">
        <f t="shared" si="153"/>
        <v>2400</v>
      </c>
      <c r="L456" s="125"/>
      <c r="M456" s="85">
        <f t="shared" si="153"/>
        <v>2400</v>
      </c>
      <c r="N456" s="85"/>
      <c r="O456" s="85">
        <f t="shared" si="153"/>
        <v>2400</v>
      </c>
    </row>
    <row r="457" spans="1:15" ht="15" hidden="1">
      <c r="A457" s="82"/>
      <c r="B457" s="82"/>
      <c r="C457" s="82">
        <v>4210</v>
      </c>
      <c r="D457" s="75" t="s">
        <v>138</v>
      </c>
      <c r="E457" s="85">
        <v>24500</v>
      </c>
      <c r="F457" s="51"/>
      <c r="G457" s="51">
        <f t="shared" si="151"/>
        <v>24500</v>
      </c>
      <c r="H457" s="123">
        <v>6066</v>
      </c>
      <c r="I457" s="125">
        <f t="shared" si="152"/>
        <v>30566</v>
      </c>
      <c r="J457" s="123"/>
      <c r="K457" s="125">
        <f t="shared" si="153"/>
        <v>30566</v>
      </c>
      <c r="L457" s="123"/>
      <c r="M457" s="85">
        <f t="shared" si="153"/>
        <v>30566</v>
      </c>
      <c r="N457" s="51"/>
      <c r="O457" s="85">
        <f t="shared" si="153"/>
        <v>30566</v>
      </c>
    </row>
    <row r="458" spans="1:15" ht="15" hidden="1">
      <c r="A458" s="82"/>
      <c r="B458" s="82"/>
      <c r="C458" s="82">
        <v>4260</v>
      </c>
      <c r="D458" s="75" t="s">
        <v>161</v>
      </c>
      <c r="E458" s="85">
        <v>28000</v>
      </c>
      <c r="F458" s="51"/>
      <c r="G458" s="51">
        <f t="shared" si="151"/>
        <v>28000</v>
      </c>
      <c r="H458" s="123"/>
      <c r="I458" s="125">
        <f t="shared" si="152"/>
        <v>28000</v>
      </c>
      <c r="J458" s="123">
        <v>15000</v>
      </c>
      <c r="K458" s="125">
        <f t="shared" si="153"/>
        <v>43000</v>
      </c>
      <c r="L458" s="123"/>
      <c r="M458" s="85">
        <f t="shared" si="153"/>
        <v>43000</v>
      </c>
      <c r="N458" s="51"/>
      <c r="O458" s="85">
        <f t="shared" si="153"/>
        <v>43000</v>
      </c>
    </row>
    <row r="459" spans="1:15" ht="15" hidden="1">
      <c r="A459" s="82"/>
      <c r="B459" s="82"/>
      <c r="C459" s="82">
        <v>4270</v>
      </c>
      <c r="D459" s="75" t="s">
        <v>139</v>
      </c>
      <c r="E459" s="85">
        <v>27400</v>
      </c>
      <c r="F459" s="51"/>
      <c r="G459" s="51">
        <f t="shared" si="151"/>
        <v>27400</v>
      </c>
      <c r="H459" s="123">
        <v>2500</v>
      </c>
      <c r="I459" s="125">
        <f t="shared" si="152"/>
        <v>29900</v>
      </c>
      <c r="J459" s="123"/>
      <c r="K459" s="125">
        <f t="shared" si="153"/>
        <v>29900</v>
      </c>
      <c r="L459" s="123"/>
      <c r="M459" s="85">
        <f t="shared" si="153"/>
        <v>29900</v>
      </c>
      <c r="N459" s="51"/>
      <c r="O459" s="85">
        <f t="shared" si="153"/>
        <v>29900</v>
      </c>
    </row>
    <row r="460" spans="1:15" ht="15" hidden="1">
      <c r="A460" s="82"/>
      <c r="B460" s="82"/>
      <c r="C460" s="82">
        <v>4300</v>
      </c>
      <c r="D460" s="75" t="s">
        <v>140</v>
      </c>
      <c r="E460" s="85">
        <v>50500</v>
      </c>
      <c r="F460" s="51">
        <v>-300</v>
      </c>
      <c r="G460" s="51">
        <f t="shared" si="151"/>
        <v>50200</v>
      </c>
      <c r="H460" s="123"/>
      <c r="I460" s="125">
        <f t="shared" si="152"/>
        <v>50200</v>
      </c>
      <c r="J460" s="123"/>
      <c r="K460" s="125">
        <f t="shared" si="153"/>
        <v>50200</v>
      </c>
      <c r="L460" s="123"/>
      <c r="M460" s="85">
        <f t="shared" si="153"/>
        <v>50200</v>
      </c>
      <c r="N460" s="51"/>
      <c r="O460" s="85">
        <f t="shared" si="153"/>
        <v>50200</v>
      </c>
    </row>
    <row r="461" spans="1:15" ht="15" hidden="1">
      <c r="A461" s="82"/>
      <c r="B461" s="82"/>
      <c r="C461" s="82">
        <v>4430</v>
      </c>
      <c r="D461" s="75" t="s">
        <v>146</v>
      </c>
      <c r="E461" s="85"/>
      <c r="F461" s="51">
        <v>300</v>
      </c>
      <c r="G461" s="51">
        <f t="shared" si="151"/>
        <v>300</v>
      </c>
      <c r="H461" s="123"/>
      <c r="I461" s="125">
        <f t="shared" si="152"/>
        <v>300</v>
      </c>
      <c r="J461" s="123"/>
      <c r="K461" s="125">
        <f t="shared" si="153"/>
        <v>300</v>
      </c>
      <c r="L461" s="123"/>
      <c r="M461" s="85">
        <f t="shared" si="153"/>
        <v>300</v>
      </c>
      <c r="N461" s="51"/>
      <c r="O461" s="85">
        <f t="shared" si="153"/>
        <v>300</v>
      </c>
    </row>
    <row r="462" spans="1:15" ht="28.5" hidden="1">
      <c r="A462" s="80">
        <v>921</v>
      </c>
      <c r="B462" s="80"/>
      <c r="C462" s="80"/>
      <c r="D462" s="76" t="s">
        <v>209</v>
      </c>
      <c r="E462" s="89">
        <f>E463+E465+E467+E470</f>
        <v>468192</v>
      </c>
      <c r="F462" s="89">
        <f aca="true" t="shared" si="154" ref="F462:N462">F463+F465+F467+F470</f>
        <v>0</v>
      </c>
      <c r="G462" s="89">
        <f t="shared" si="154"/>
        <v>468192</v>
      </c>
      <c r="H462" s="89">
        <f t="shared" si="154"/>
        <v>30167</v>
      </c>
      <c r="I462" s="89">
        <f t="shared" si="154"/>
        <v>498359</v>
      </c>
      <c r="J462" s="89">
        <f t="shared" si="154"/>
        <v>0</v>
      </c>
      <c r="K462" s="89">
        <f t="shared" si="154"/>
        <v>498359</v>
      </c>
      <c r="L462" s="204">
        <f t="shared" si="154"/>
        <v>0</v>
      </c>
      <c r="M462" s="89">
        <f>M463+M465+M467+M470</f>
        <v>498359</v>
      </c>
      <c r="N462" s="89">
        <f t="shared" si="154"/>
        <v>0</v>
      </c>
      <c r="O462" s="89">
        <f>O463+O465+O467+O470</f>
        <v>498359</v>
      </c>
    </row>
    <row r="463" spans="1:15" ht="15" hidden="1">
      <c r="A463" s="82"/>
      <c r="B463" s="82">
        <v>92114</v>
      </c>
      <c r="C463" s="82"/>
      <c r="D463" s="75" t="s">
        <v>210</v>
      </c>
      <c r="E463" s="85">
        <f>E464</f>
        <v>360192</v>
      </c>
      <c r="F463" s="85">
        <f aca="true" t="shared" si="155" ref="F463:O463">F464</f>
        <v>0</v>
      </c>
      <c r="G463" s="85">
        <f t="shared" si="155"/>
        <v>360192</v>
      </c>
      <c r="H463" s="85">
        <f t="shared" si="155"/>
        <v>5100</v>
      </c>
      <c r="I463" s="85">
        <f t="shared" si="155"/>
        <v>365292</v>
      </c>
      <c r="J463" s="85">
        <f t="shared" si="155"/>
        <v>0</v>
      </c>
      <c r="K463" s="85">
        <f t="shared" si="155"/>
        <v>365292</v>
      </c>
      <c r="L463" s="205">
        <f t="shared" si="155"/>
        <v>0</v>
      </c>
      <c r="M463" s="85">
        <f t="shared" si="155"/>
        <v>365292</v>
      </c>
      <c r="N463" s="85">
        <f t="shared" si="155"/>
        <v>0</v>
      </c>
      <c r="O463" s="85">
        <f t="shared" si="155"/>
        <v>365292</v>
      </c>
    </row>
    <row r="464" spans="1:15" ht="30" hidden="1">
      <c r="A464" s="82"/>
      <c r="B464" s="82"/>
      <c r="C464" s="82">
        <v>2480</v>
      </c>
      <c r="D464" s="75" t="s">
        <v>211</v>
      </c>
      <c r="E464" s="85">
        <v>360192</v>
      </c>
      <c r="F464" s="51"/>
      <c r="G464" s="51">
        <f>E464+F464</f>
        <v>360192</v>
      </c>
      <c r="H464" s="123">
        <v>5100</v>
      </c>
      <c r="I464" s="123">
        <f>G464+H464</f>
        <v>365292</v>
      </c>
      <c r="J464" s="123"/>
      <c r="K464" s="123">
        <f>I464+J464</f>
        <v>365292</v>
      </c>
      <c r="L464" s="123"/>
      <c r="M464" s="51">
        <f>K464+L464</f>
        <v>365292</v>
      </c>
      <c r="N464" s="51"/>
      <c r="O464" s="51">
        <f>M464+N464</f>
        <v>365292</v>
      </c>
    </row>
    <row r="465" spans="1:15" ht="15" hidden="1">
      <c r="A465" s="82"/>
      <c r="B465" s="82">
        <v>92116</v>
      </c>
      <c r="C465" s="82"/>
      <c r="D465" s="75" t="s">
        <v>212</v>
      </c>
      <c r="E465" s="85">
        <f>E466</f>
        <v>108000</v>
      </c>
      <c r="F465" s="85">
        <f aca="true" t="shared" si="156" ref="F465:O465">F466</f>
        <v>0</v>
      </c>
      <c r="G465" s="85">
        <f t="shared" si="156"/>
        <v>108000</v>
      </c>
      <c r="H465" s="85">
        <f t="shared" si="156"/>
        <v>0</v>
      </c>
      <c r="I465" s="85">
        <f t="shared" si="156"/>
        <v>108000</v>
      </c>
      <c r="J465" s="85">
        <f t="shared" si="156"/>
        <v>0</v>
      </c>
      <c r="K465" s="85">
        <f t="shared" si="156"/>
        <v>108000</v>
      </c>
      <c r="L465" s="205">
        <f t="shared" si="156"/>
        <v>0</v>
      </c>
      <c r="M465" s="85">
        <f t="shared" si="156"/>
        <v>108000</v>
      </c>
      <c r="N465" s="85">
        <f t="shared" si="156"/>
        <v>0</v>
      </c>
      <c r="O465" s="85">
        <f t="shared" si="156"/>
        <v>108000</v>
      </c>
    </row>
    <row r="466" spans="1:15" ht="30" hidden="1">
      <c r="A466" s="82"/>
      <c r="B466" s="82"/>
      <c r="C466" s="82">
        <v>2480</v>
      </c>
      <c r="D466" s="75" t="s">
        <v>211</v>
      </c>
      <c r="E466" s="85">
        <v>108000</v>
      </c>
      <c r="F466" s="51"/>
      <c r="G466" s="51">
        <f aca="true" t="shared" si="157" ref="G466:G473">E466+F466</f>
        <v>108000</v>
      </c>
      <c r="H466" s="123"/>
      <c r="I466" s="123">
        <f>G466+H466</f>
        <v>108000</v>
      </c>
      <c r="J466" s="123"/>
      <c r="K466" s="123">
        <f>I466+J466</f>
        <v>108000</v>
      </c>
      <c r="L466" s="123"/>
      <c r="M466" s="51">
        <f>K466+L466</f>
        <v>108000</v>
      </c>
      <c r="N466" s="51"/>
      <c r="O466" s="51">
        <f>M466+N466</f>
        <v>108000</v>
      </c>
    </row>
    <row r="467" spans="1:15" ht="30" hidden="1">
      <c r="A467" s="82"/>
      <c r="B467" s="82">
        <v>92120</v>
      </c>
      <c r="C467" s="82"/>
      <c r="D467" s="75" t="s">
        <v>213</v>
      </c>
      <c r="E467" s="85">
        <f>SUM(E468:E469)</f>
        <v>0</v>
      </c>
      <c r="F467" s="51"/>
      <c r="G467" s="51">
        <f t="shared" si="157"/>
        <v>0</v>
      </c>
      <c r="H467" s="123"/>
      <c r="I467" s="123"/>
      <c r="J467" s="123"/>
      <c r="K467" s="123"/>
      <c r="L467" s="123"/>
      <c r="M467" s="51"/>
      <c r="N467" s="51"/>
      <c r="O467" s="51"/>
    </row>
    <row r="468" spans="1:15" ht="45" hidden="1">
      <c r="A468" s="82"/>
      <c r="B468" s="82"/>
      <c r="C468" s="82">
        <v>2580</v>
      </c>
      <c r="D468" s="75" t="s">
        <v>214</v>
      </c>
      <c r="E468" s="85">
        <v>0</v>
      </c>
      <c r="F468" s="51"/>
      <c r="G468" s="51">
        <f t="shared" si="157"/>
        <v>0</v>
      </c>
      <c r="H468" s="123"/>
      <c r="I468" s="123"/>
      <c r="J468" s="123"/>
      <c r="K468" s="123"/>
      <c r="L468" s="123"/>
      <c r="M468" s="51"/>
      <c r="N468" s="51"/>
      <c r="O468" s="51"/>
    </row>
    <row r="469" spans="1:15" ht="15" hidden="1">
      <c r="A469" s="82"/>
      <c r="B469" s="82"/>
      <c r="C469" s="82">
        <v>4300</v>
      </c>
      <c r="D469" s="75" t="s">
        <v>140</v>
      </c>
      <c r="E469" s="85">
        <v>0</v>
      </c>
      <c r="F469" s="51"/>
      <c r="G469" s="51">
        <f t="shared" si="157"/>
        <v>0</v>
      </c>
      <c r="H469" s="123"/>
      <c r="I469" s="123"/>
      <c r="J469" s="123"/>
      <c r="K469" s="123"/>
      <c r="L469" s="123"/>
      <c r="M469" s="51"/>
      <c r="N469" s="51"/>
      <c r="O469" s="51"/>
    </row>
    <row r="470" spans="1:15" ht="15" hidden="1">
      <c r="A470" s="82"/>
      <c r="B470" s="82">
        <v>92195</v>
      </c>
      <c r="C470" s="82"/>
      <c r="D470" s="75" t="s">
        <v>16</v>
      </c>
      <c r="E470" s="85">
        <f>SUM(E471:E473)</f>
        <v>0</v>
      </c>
      <c r="F470" s="51"/>
      <c r="G470" s="51">
        <f t="shared" si="157"/>
        <v>0</v>
      </c>
      <c r="H470" s="123">
        <f>SUM(H471:H473)</f>
        <v>25067</v>
      </c>
      <c r="I470" s="123">
        <f aca="true" t="shared" si="158" ref="I470:N470">SUM(I471:I473)</f>
        <v>25067</v>
      </c>
      <c r="J470" s="123">
        <f t="shared" si="158"/>
        <v>0</v>
      </c>
      <c r="K470" s="123">
        <f t="shared" si="158"/>
        <v>25067</v>
      </c>
      <c r="L470" s="123">
        <f t="shared" si="158"/>
        <v>0</v>
      </c>
      <c r="M470" s="51">
        <f>SUM(M471:M473)</f>
        <v>25067</v>
      </c>
      <c r="N470" s="51">
        <f t="shared" si="158"/>
        <v>0</v>
      </c>
      <c r="O470" s="51">
        <f>SUM(O471:O473)</f>
        <v>25067</v>
      </c>
    </row>
    <row r="471" spans="1:15" ht="15" hidden="1">
      <c r="A471" s="82"/>
      <c r="B471" s="82"/>
      <c r="C471" s="82">
        <v>4170</v>
      </c>
      <c r="D471" s="75" t="s">
        <v>160</v>
      </c>
      <c r="E471" s="85">
        <v>0</v>
      </c>
      <c r="F471" s="51"/>
      <c r="G471" s="51">
        <f t="shared" si="157"/>
        <v>0</v>
      </c>
      <c r="H471" s="123">
        <v>5000</v>
      </c>
      <c r="I471" s="123">
        <f>G471+H471</f>
        <v>5000</v>
      </c>
      <c r="J471" s="123"/>
      <c r="K471" s="123">
        <f>I471+J471</f>
        <v>5000</v>
      </c>
      <c r="L471" s="123"/>
      <c r="M471" s="51">
        <f>K471+L471</f>
        <v>5000</v>
      </c>
      <c r="N471" s="51"/>
      <c r="O471" s="51">
        <f>M471+N471</f>
        <v>5000</v>
      </c>
    </row>
    <row r="472" spans="1:15" ht="15" hidden="1">
      <c r="A472" s="82"/>
      <c r="B472" s="82"/>
      <c r="C472" s="82">
        <v>4210</v>
      </c>
      <c r="D472" s="75" t="s">
        <v>138</v>
      </c>
      <c r="E472" s="85">
        <v>0</v>
      </c>
      <c r="F472" s="51"/>
      <c r="G472" s="51">
        <f t="shared" si="157"/>
        <v>0</v>
      </c>
      <c r="H472" s="123">
        <v>10000</v>
      </c>
      <c r="I472" s="123">
        <f>G472+H472</f>
        <v>10000</v>
      </c>
      <c r="J472" s="123"/>
      <c r="K472" s="123">
        <f>I472+J472</f>
        <v>10000</v>
      </c>
      <c r="L472" s="123"/>
      <c r="M472" s="51">
        <f>K472+L472</f>
        <v>10000</v>
      </c>
      <c r="N472" s="51"/>
      <c r="O472" s="51">
        <f>M472+N472</f>
        <v>10000</v>
      </c>
    </row>
    <row r="473" spans="1:15" ht="15" hidden="1">
      <c r="A473" s="82"/>
      <c r="B473" s="82"/>
      <c r="C473" s="82">
        <v>4300</v>
      </c>
      <c r="D473" s="75" t="s">
        <v>140</v>
      </c>
      <c r="E473" s="85">
        <v>0</v>
      </c>
      <c r="F473" s="51"/>
      <c r="G473" s="51">
        <f t="shared" si="157"/>
        <v>0</v>
      </c>
      <c r="H473" s="123">
        <v>10067</v>
      </c>
      <c r="I473" s="123">
        <f>G473+H473</f>
        <v>10067</v>
      </c>
      <c r="J473" s="123"/>
      <c r="K473" s="123">
        <f>I473+J473</f>
        <v>10067</v>
      </c>
      <c r="L473" s="123"/>
      <c r="M473" s="51">
        <f>K473+L473</f>
        <v>10067</v>
      </c>
      <c r="N473" s="51"/>
      <c r="O473" s="51">
        <f>M473+N473</f>
        <v>10067</v>
      </c>
    </row>
    <row r="474" spans="1:15" ht="14.25">
      <c r="A474" s="80">
        <v>926</v>
      </c>
      <c r="B474" s="80"/>
      <c r="C474" s="80"/>
      <c r="D474" s="76" t="s">
        <v>125</v>
      </c>
      <c r="E474" s="89">
        <f>E475+E479</f>
        <v>1849760</v>
      </c>
      <c r="F474" s="89">
        <f aca="true" t="shared" si="159" ref="F474:N474">F475+F479</f>
        <v>802000</v>
      </c>
      <c r="G474" s="89">
        <f t="shared" si="159"/>
        <v>2651760</v>
      </c>
      <c r="H474" s="89">
        <f t="shared" si="159"/>
        <v>4262</v>
      </c>
      <c r="I474" s="89">
        <f t="shared" si="159"/>
        <v>2656022</v>
      </c>
      <c r="J474" s="89">
        <f t="shared" si="159"/>
        <v>0</v>
      </c>
      <c r="K474" s="89">
        <f t="shared" si="159"/>
        <v>2656022</v>
      </c>
      <c r="L474" s="204">
        <f t="shared" si="159"/>
        <v>0</v>
      </c>
      <c r="M474" s="89">
        <f>M475+M479</f>
        <v>2656022</v>
      </c>
      <c r="N474" s="89">
        <f t="shared" si="159"/>
        <v>0</v>
      </c>
      <c r="O474" s="89">
        <f>O475+O479</f>
        <v>2656022</v>
      </c>
    </row>
    <row r="475" spans="1:15" ht="15">
      <c r="A475" s="82"/>
      <c r="B475" s="82">
        <v>92601</v>
      </c>
      <c r="C475" s="82"/>
      <c r="D475" s="75" t="s">
        <v>126</v>
      </c>
      <c r="E475" s="85">
        <f>SUM(E476:E478)</f>
        <v>1750000</v>
      </c>
      <c r="F475" s="85">
        <f aca="true" t="shared" si="160" ref="F475:N475">SUM(F476:F478)</f>
        <v>802000</v>
      </c>
      <c r="G475" s="85">
        <f t="shared" si="160"/>
        <v>2552000</v>
      </c>
      <c r="H475" s="85">
        <f t="shared" si="160"/>
        <v>0</v>
      </c>
      <c r="I475" s="85">
        <f t="shared" si="160"/>
        <v>2552000</v>
      </c>
      <c r="J475" s="85">
        <f t="shared" si="160"/>
        <v>0</v>
      </c>
      <c r="K475" s="85">
        <f t="shared" si="160"/>
        <v>2552000</v>
      </c>
      <c r="L475" s="205">
        <f t="shared" si="160"/>
        <v>0</v>
      </c>
      <c r="M475" s="85">
        <f>SUM(M476:M478)</f>
        <v>2552000</v>
      </c>
      <c r="N475" s="85">
        <f t="shared" si="160"/>
        <v>0</v>
      </c>
      <c r="O475" s="85">
        <f>SUM(O476:O478)</f>
        <v>2552000</v>
      </c>
    </row>
    <row r="476" spans="1:15" ht="30">
      <c r="A476" s="82"/>
      <c r="B476" s="82"/>
      <c r="C476" s="82">
        <v>6050</v>
      </c>
      <c r="D476" s="75" t="s">
        <v>130</v>
      </c>
      <c r="E476" s="85">
        <v>1500000</v>
      </c>
      <c r="F476" s="51">
        <v>802000</v>
      </c>
      <c r="G476" s="51">
        <f>E476+F476</f>
        <v>2302000</v>
      </c>
      <c r="H476" s="123"/>
      <c r="I476" s="123">
        <f>G476+H476</f>
        <v>2302000</v>
      </c>
      <c r="J476" s="123"/>
      <c r="K476" s="123">
        <f>I476+J475:J476</f>
        <v>2302000</v>
      </c>
      <c r="L476" s="123"/>
      <c r="M476" s="51">
        <f>K476+L475:L476</f>
        <v>2302000</v>
      </c>
      <c r="N476" s="51">
        <v>250000</v>
      </c>
      <c r="O476" s="51">
        <f>M476+N475:N476</f>
        <v>2552000</v>
      </c>
    </row>
    <row r="477" spans="1:15" ht="90" customHeight="1">
      <c r="A477" s="82"/>
      <c r="B477" s="82"/>
      <c r="C477" s="82">
        <v>6058</v>
      </c>
      <c r="D477" s="75" t="s">
        <v>142</v>
      </c>
      <c r="E477" s="85">
        <v>187000</v>
      </c>
      <c r="F477" s="51"/>
      <c r="G477" s="51">
        <f>E477+F477</f>
        <v>187000</v>
      </c>
      <c r="H477" s="123"/>
      <c r="I477" s="123">
        <f>G477+H477</f>
        <v>187000</v>
      </c>
      <c r="J477" s="123"/>
      <c r="K477" s="123">
        <f>I477+J476:J477</f>
        <v>187000</v>
      </c>
      <c r="L477" s="123"/>
      <c r="M477" s="51">
        <f>K477+L476:L477</f>
        <v>187000</v>
      </c>
      <c r="N477" s="51">
        <v>-187000</v>
      </c>
      <c r="O477" s="51">
        <f>M477+N476:N477</f>
        <v>0</v>
      </c>
    </row>
    <row r="478" spans="1:15" ht="105.75" customHeight="1">
      <c r="A478" s="82"/>
      <c r="B478" s="82"/>
      <c r="C478" s="82">
        <v>6059</v>
      </c>
      <c r="D478" s="75" t="s">
        <v>143</v>
      </c>
      <c r="E478" s="85">
        <v>63000</v>
      </c>
      <c r="F478" s="51"/>
      <c r="G478" s="51">
        <f>E478+F478</f>
        <v>63000</v>
      </c>
      <c r="H478" s="123"/>
      <c r="I478" s="123">
        <f>G478+H478</f>
        <v>63000</v>
      </c>
      <c r="J478" s="123"/>
      <c r="K478" s="123">
        <f>I478+J477:J478</f>
        <v>63000</v>
      </c>
      <c r="L478" s="123"/>
      <c r="M478" s="51">
        <f>K478+L477:L478</f>
        <v>63000</v>
      </c>
      <c r="N478" s="51">
        <v>-63000</v>
      </c>
      <c r="O478" s="51">
        <f>M478+N477:N478</f>
        <v>0</v>
      </c>
    </row>
    <row r="479" spans="1:15" ht="15" hidden="1">
      <c r="A479" s="82"/>
      <c r="B479" s="82">
        <v>92695</v>
      </c>
      <c r="C479" s="82"/>
      <c r="D479" s="75" t="s">
        <v>16</v>
      </c>
      <c r="E479" s="85">
        <f>SUM(E481:E486)</f>
        <v>99760</v>
      </c>
      <c r="F479" s="85">
        <f>SUM(F480:F486)</f>
        <v>0</v>
      </c>
      <c r="G479" s="85">
        <f aca="true" t="shared" si="161" ref="G479:N479">SUM(G480:G486)</f>
        <v>99760</v>
      </c>
      <c r="H479" s="85">
        <f t="shared" si="161"/>
        <v>4262</v>
      </c>
      <c r="I479" s="85">
        <f t="shared" si="161"/>
        <v>104022</v>
      </c>
      <c r="J479" s="85">
        <f t="shared" si="161"/>
        <v>0</v>
      </c>
      <c r="K479" s="85">
        <f t="shared" si="161"/>
        <v>104022</v>
      </c>
      <c r="L479" s="205">
        <f t="shared" si="161"/>
        <v>0</v>
      </c>
      <c r="M479" s="85">
        <f>SUM(M480:M486)</f>
        <v>104022</v>
      </c>
      <c r="N479" s="85">
        <f t="shared" si="161"/>
        <v>0</v>
      </c>
      <c r="O479" s="85">
        <f>SUM(O480:O486)</f>
        <v>104022</v>
      </c>
    </row>
    <row r="480" spans="1:15" ht="60" hidden="1">
      <c r="A480" s="82"/>
      <c r="B480" s="82"/>
      <c r="C480" s="82">
        <v>2820</v>
      </c>
      <c r="D480" s="75" t="s">
        <v>178</v>
      </c>
      <c r="E480" s="58"/>
      <c r="F480" s="58">
        <v>28150</v>
      </c>
      <c r="G480" s="58">
        <f>F480</f>
        <v>28150</v>
      </c>
      <c r="H480" s="125">
        <v>52250</v>
      </c>
      <c r="I480" s="125">
        <f>G480+H480</f>
        <v>80400</v>
      </c>
      <c r="J480" s="125"/>
      <c r="K480" s="125">
        <f>I480+J480</f>
        <v>80400</v>
      </c>
      <c r="L480" s="125"/>
      <c r="M480" s="85">
        <f>K480+L480</f>
        <v>80400</v>
      </c>
      <c r="N480" s="85"/>
      <c r="O480" s="85">
        <f>M480+N480</f>
        <v>80400</v>
      </c>
    </row>
    <row r="481" spans="1:15" ht="75" hidden="1">
      <c r="A481" s="82"/>
      <c r="B481" s="82"/>
      <c r="C481" s="82">
        <v>2830</v>
      </c>
      <c r="D481" s="75" t="s">
        <v>215</v>
      </c>
      <c r="E481" s="58">
        <v>80400</v>
      </c>
      <c r="F481" s="58">
        <v>-28150</v>
      </c>
      <c r="G481" s="58">
        <f aca="true" t="shared" si="162" ref="G481:G487">E481+F481</f>
        <v>52250</v>
      </c>
      <c r="H481" s="123">
        <v>-52250</v>
      </c>
      <c r="I481" s="125">
        <f aca="true" t="shared" si="163" ref="I481:I486">G481+H481</f>
        <v>0</v>
      </c>
      <c r="J481" s="123"/>
      <c r="K481" s="125">
        <f aca="true" t="shared" si="164" ref="K481:O487">I481+J481</f>
        <v>0</v>
      </c>
      <c r="L481" s="123"/>
      <c r="M481" s="85">
        <f t="shared" si="164"/>
        <v>0</v>
      </c>
      <c r="N481" s="51"/>
      <c r="O481" s="85">
        <f t="shared" si="164"/>
        <v>0</v>
      </c>
    </row>
    <row r="482" spans="1:15" ht="15" hidden="1">
      <c r="A482" s="82"/>
      <c r="B482" s="82"/>
      <c r="C482" s="82">
        <v>4170</v>
      </c>
      <c r="D482" s="75" t="s">
        <v>160</v>
      </c>
      <c r="E482" s="85">
        <v>0</v>
      </c>
      <c r="F482" s="51"/>
      <c r="G482" s="51">
        <f t="shared" si="162"/>
        <v>0</v>
      </c>
      <c r="H482" s="123"/>
      <c r="I482" s="125">
        <f t="shared" si="163"/>
        <v>0</v>
      </c>
      <c r="J482" s="123"/>
      <c r="K482" s="125">
        <f t="shared" si="164"/>
        <v>0</v>
      </c>
      <c r="L482" s="123"/>
      <c r="M482" s="85">
        <f t="shared" si="164"/>
        <v>0</v>
      </c>
      <c r="N482" s="51"/>
      <c r="O482" s="85">
        <f t="shared" si="164"/>
        <v>0</v>
      </c>
    </row>
    <row r="483" spans="1:15" ht="15" hidden="1">
      <c r="A483" s="82"/>
      <c r="B483" s="82"/>
      <c r="C483" s="82">
        <v>4210</v>
      </c>
      <c r="D483" s="75" t="s">
        <v>138</v>
      </c>
      <c r="E483" s="85">
        <v>11000</v>
      </c>
      <c r="F483" s="51"/>
      <c r="G483" s="51">
        <f t="shared" si="162"/>
        <v>11000</v>
      </c>
      <c r="H483" s="123">
        <v>4262</v>
      </c>
      <c r="I483" s="125">
        <f t="shared" si="163"/>
        <v>15262</v>
      </c>
      <c r="J483" s="123"/>
      <c r="K483" s="125">
        <f t="shared" si="164"/>
        <v>15262</v>
      </c>
      <c r="L483" s="123"/>
      <c r="M483" s="85">
        <f t="shared" si="164"/>
        <v>15262</v>
      </c>
      <c r="N483" s="51"/>
      <c r="O483" s="85">
        <f t="shared" si="164"/>
        <v>15262</v>
      </c>
    </row>
    <row r="484" spans="1:15" ht="15" hidden="1">
      <c r="A484" s="82"/>
      <c r="B484" s="82"/>
      <c r="C484" s="82">
        <v>4260</v>
      </c>
      <c r="D484" s="75" t="s">
        <v>161</v>
      </c>
      <c r="E484" s="85">
        <v>4100</v>
      </c>
      <c r="F484" s="51"/>
      <c r="G484" s="51">
        <f t="shared" si="162"/>
        <v>4100</v>
      </c>
      <c r="H484" s="123"/>
      <c r="I484" s="125">
        <f t="shared" si="163"/>
        <v>4100</v>
      </c>
      <c r="J484" s="123"/>
      <c r="K484" s="125">
        <f t="shared" si="164"/>
        <v>4100</v>
      </c>
      <c r="L484" s="123"/>
      <c r="M484" s="85">
        <f t="shared" si="164"/>
        <v>4100</v>
      </c>
      <c r="N484" s="51"/>
      <c r="O484" s="85">
        <f t="shared" si="164"/>
        <v>4100</v>
      </c>
    </row>
    <row r="485" spans="1:15" ht="15" hidden="1">
      <c r="A485" s="82"/>
      <c r="B485" s="82"/>
      <c r="C485" s="82">
        <v>4300</v>
      </c>
      <c r="D485" s="75" t="s">
        <v>140</v>
      </c>
      <c r="E485" s="85">
        <v>4000</v>
      </c>
      <c r="F485" s="51"/>
      <c r="G485" s="51">
        <f t="shared" si="162"/>
        <v>4000</v>
      </c>
      <c r="H485" s="123"/>
      <c r="I485" s="125">
        <f t="shared" si="163"/>
        <v>4000</v>
      </c>
      <c r="J485" s="123"/>
      <c r="K485" s="125">
        <f t="shared" si="164"/>
        <v>4000</v>
      </c>
      <c r="L485" s="123"/>
      <c r="M485" s="85">
        <f t="shared" si="164"/>
        <v>4000</v>
      </c>
      <c r="N485" s="51"/>
      <c r="O485" s="85">
        <f t="shared" si="164"/>
        <v>4000</v>
      </c>
    </row>
    <row r="486" spans="1:15" ht="15" hidden="1">
      <c r="A486" s="82"/>
      <c r="B486" s="82"/>
      <c r="C486" s="82">
        <v>4430</v>
      </c>
      <c r="D486" s="75" t="s">
        <v>146</v>
      </c>
      <c r="E486" s="85">
        <v>260</v>
      </c>
      <c r="F486" s="51"/>
      <c r="G486" s="51">
        <f t="shared" si="162"/>
        <v>260</v>
      </c>
      <c r="H486" s="123"/>
      <c r="I486" s="125">
        <f t="shared" si="163"/>
        <v>260</v>
      </c>
      <c r="J486" s="123"/>
      <c r="K486" s="125">
        <f t="shared" si="164"/>
        <v>260</v>
      </c>
      <c r="L486" s="123"/>
      <c r="M486" s="85">
        <f t="shared" si="164"/>
        <v>260</v>
      </c>
      <c r="N486" s="51"/>
      <c r="O486" s="85">
        <f t="shared" si="164"/>
        <v>260</v>
      </c>
    </row>
    <row r="487" spans="1:15" ht="15" hidden="1">
      <c r="A487" s="82"/>
      <c r="B487" s="82"/>
      <c r="C487" s="82">
        <v>4810</v>
      </c>
      <c r="D487" s="75" t="s">
        <v>177</v>
      </c>
      <c r="E487" s="85"/>
      <c r="F487" s="51"/>
      <c r="G487" s="51">
        <f t="shared" si="162"/>
        <v>0</v>
      </c>
      <c r="H487" s="123"/>
      <c r="I487" s="123"/>
      <c r="J487" s="123"/>
      <c r="K487" s="125">
        <f t="shared" si="164"/>
        <v>0</v>
      </c>
      <c r="L487" s="123"/>
      <c r="M487" s="85">
        <f t="shared" si="164"/>
        <v>0</v>
      </c>
      <c r="N487" s="51"/>
      <c r="O487" s="85">
        <f t="shared" si="164"/>
        <v>0</v>
      </c>
    </row>
    <row r="488" spans="1:15" ht="15">
      <c r="A488" s="82"/>
      <c r="B488" s="82"/>
      <c r="C488" s="82"/>
      <c r="D488" s="75" t="s">
        <v>216</v>
      </c>
      <c r="E488" s="91">
        <f aca="true" t="shared" si="165" ref="E488:O488">E165+E175+E188+E191+E197+E204+E240+E244+E257+E266+E271+E274+E354+E369+E412+E434+E462+E474</f>
        <v>15884476</v>
      </c>
      <c r="F488" s="91">
        <f t="shared" si="165"/>
        <v>-83296</v>
      </c>
      <c r="G488" s="91">
        <f t="shared" si="165"/>
        <v>15840300</v>
      </c>
      <c r="H488" s="91">
        <f t="shared" si="165"/>
        <v>28962</v>
      </c>
      <c r="I488" s="91">
        <f t="shared" si="165"/>
        <v>15869262</v>
      </c>
      <c r="J488" s="91">
        <f t="shared" si="165"/>
        <v>36181</v>
      </c>
      <c r="K488" s="91">
        <f t="shared" si="165"/>
        <v>15905443</v>
      </c>
      <c r="L488" s="199">
        <f t="shared" si="165"/>
        <v>0</v>
      </c>
      <c r="M488" s="91">
        <f t="shared" si="165"/>
        <v>15905443</v>
      </c>
      <c r="N488" s="91">
        <f t="shared" si="165"/>
        <v>-1298173</v>
      </c>
      <c r="O488" s="91">
        <f t="shared" si="165"/>
        <v>14607270</v>
      </c>
    </row>
    <row r="489" spans="1:15" ht="15">
      <c r="A489" s="74"/>
      <c r="B489" s="74"/>
      <c r="C489" s="74"/>
      <c r="D489" s="74"/>
      <c r="E489" s="22"/>
      <c r="F489" s="123"/>
      <c r="G489" s="123"/>
      <c r="H489" s="123"/>
      <c r="I489" s="123"/>
      <c r="J489" s="123"/>
      <c r="K489" s="123"/>
      <c r="L489" s="123"/>
      <c r="M489" s="123"/>
      <c r="N489" s="123"/>
      <c r="O489" s="123"/>
    </row>
    <row r="490" spans="1:15" ht="12.75">
      <c r="A490" s="74"/>
      <c r="B490" s="74"/>
      <c r="C490" s="74"/>
      <c r="D490" s="74"/>
      <c r="E490" s="22"/>
      <c r="F490" s="22"/>
      <c r="G490" s="22"/>
      <c r="H490" s="22"/>
      <c r="I490" s="22"/>
      <c r="J490" s="22"/>
      <c r="K490" s="22"/>
      <c r="L490" s="22"/>
      <c r="M490" s="22"/>
      <c r="N490" s="22"/>
      <c r="O490" s="22"/>
    </row>
    <row r="491" spans="1:15" ht="12.75">
      <c r="A491" s="74"/>
      <c r="B491" s="74"/>
      <c r="C491" s="74"/>
      <c r="D491" s="74"/>
      <c r="E491" s="22"/>
      <c r="F491" s="9"/>
      <c r="G491" s="9"/>
      <c r="H491" s="9"/>
      <c r="I491" s="9"/>
      <c r="J491" s="9"/>
      <c r="K491" s="9"/>
      <c r="L491" s="9"/>
      <c r="M491" s="9"/>
      <c r="N491" s="9"/>
      <c r="O491" s="9"/>
    </row>
    <row r="492" spans="1:15" ht="14.25">
      <c r="A492" s="74"/>
      <c r="B492" s="74"/>
      <c r="C492" s="73"/>
      <c r="D492" s="267" t="s">
        <v>245</v>
      </c>
      <c r="E492" s="268"/>
      <c r="F492" s="268"/>
      <c r="G492" s="268"/>
      <c r="H492" s="268"/>
      <c r="I492" s="268"/>
      <c r="J492" s="268"/>
      <c r="K492" s="268"/>
      <c r="L492" s="268"/>
      <c r="M492" s="268"/>
      <c r="N492" s="268"/>
      <c r="O492" s="268"/>
    </row>
    <row r="493" spans="1:15" ht="14.25">
      <c r="A493" s="74"/>
      <c r="B493" s="74"/>
      <c r="C493" s="73"/>
      <c r="E493" s="52"/>
      <c r="F493" s="12"/>
      <c r="G493" s="12"/>
      <c r="H493" s="12"/>
      <c r="I493" s="12"/>
      <c r="J493" s="12"/>
      <c r="K493" s="12"/>
      <c r="L493" s="12"/>
      <c r="M493" s="12"/>
      <c r="N493" s="12"/>
      <c r="O493" s="12"/>
    </row>
    <row r="494" spans="1:15" ht="14.25">
      <c r="A494" s="74"/>
      <c r="B494" s="74"/>
      <c r="C494" s="73"/>
      <c r="E494" s="52"/>
      <c r="F494" s="12"/>
      <c r="G494" s="12"/>
      <c r="H494" s="12"/>
      <c r="I494" s="12"/>
      <c r="J494" s="12"/>
      <c r="K494" s="12"/>
      <c r="L494" s="12"/>
      <c r="M494" s="12"/>
      <c r="N494" s="12"/>
      <c r="O494" s="12"/>
    </row>
    <row r="495" spans="1:15" ht="14.25">
      <c r="A495" s="74"/>
      <c r="B495" s="74"/>
      <c r="C495" s="73"/>
      <c r="D495" s="267" t="s">
        <v>246</v>
      </c>
      <c r="E495" s="268"/>
      <c r="F495" s="268"/>
      <c r="G495" s="268"/>
      <c r="H495" s="268"/>
      <c r="I495" s="268"/>
      <c r="J495" s="268"/>
      <c r="K495" s="268"/>
      <c r="L495" s="268"/>
      <c r="M495" s="268"/>
      <c r="N495" s="268"/>
      <c r="O495" s="268"/>
    </row>
    <row r="496" spans="1:4" ht="12.75">
      <c r="A496" s="74"/>
      <c r="B496" s="74"/>
      <c r="C496" s="73"/>
      <c r="D496" s="73"/>
    </row>
    <row r="497" spans="1:4" ht="12.75">
      <c r="A497" s="74"/>
      <c r="B497" s="74"/>
      <c r="C497" s="73"/>
      <c r="D497" s="73"/>
    </row>
    <row r="498" spans="1:4" ht="12.75">
      <c r="A498" s="74"/>
      <c r="B498" s="74"/>
      <c r="C498" s="73"/>
      <c r="D498" s="73"/>
    </row>
    <row r="499" spans="1:4" ht="12.75">
      <c r="A499" s="74"/>
      <c r="B499" s="74"/>
      <c r="C499" s="73"/>
      <c r="D499" s="73"/>
    </row>
    <row r="500" spans="1:4" ht="12.75">
      <c r="A500" s="74"/>
      <c r="B500" s="74"/>
      <c r="C500" s="73"/>
      <c r="D500" s="73"/>
    </row>
    <row r="501" spans="1:4" ht="12.75">
      <c r="A501" s="74"/>
      <c r="B501" s="74"/>
      <c r="C501" s="73"/>
      <c r="D501" s="73"/>
    </row>
    <row r="502" spans="1:4" ht="12.75">
      <c r="A502" s="74"/>
      <c r="B502" s="74"/>
      <c r="C502" s="73"/>
      <c r="D502" s="73"/>
    </row>
    <row r="503" spans="1:4" ht="12.75">
      <c r="A503" s="74"/>
      <c r="B503" s="74"/>
      <c r="C503" s="73"/>
      <c r="D503" s="73"/>
    </row>
    <row r="504" spans="1:4" ht="12.75">
      <c r="A504" s="74"/>
      <c r="B504" s="74"/>
      <c r="C504" s="73"/>
      <c r="D504" s="73"/>
    </row>
    <row r="505" spans="1:4" ht="12.75">
      <c r="A505" s="74"/>
      <c r="B505" s="74"/>
      <c r="C505" s="73"/>
      <c r="D505" s="73"/>
    </row>
    <row r="506" spans="1:4" ht="12.75">
      <c r="A506" s="74"/>
      <c r="B506" s="74"/>
      <c r="C506" s="73"/>
      <c r="D506" s="73"/>
    </row>
    <row r="507" spans="1:4" ht="12.75">
      <c r="A507" s="74"/>
      <c r="B507" s="74"/>
      <c r="C507" s="73"/>
      <c r="D507" s="73"/>
    </row>
    <row r="508" spans="1:4" ht="12.75">
      <c r="A508" s="74"/>
      <c r="B508" s="74"/>
      <c r="C508" s="73"/>
      <c r="D508" s="73"/>
    </row>
    <row r="509" spans="1:4" ht="12.75">
      <c r="A509" s="74"/>
      <c r="B509" s="74"/>
      <c r="C509" s="73"/>
      <c r="D509" s="73"/>
    </row>
    <row r="510" spans="1:4" ht="12.75">
      <c r="A510" s="74"/>
      <c r="B510" s="74"/>
      <c r="C510" s="73"/>
      <c r="D510" s="73"/>
    </row>
    <row r="511" spans="1:4" ht="12.75">
      <c r="A511" s="74"/>
      <c r="B511" s="74"/>
      <c r="C511" s="73"/>
      <c r="D511" s="73"/>
    </row>
    <row r="512" spans="1:4" ht="12.75">
      <c r="A512" s="74"/>
      <c r="B512" s="74"/>
      <c r="C512" s="73"/>
      <c r="D512" s="73"/>
    </row>
    <row r="513" spans="1:4" ht="12.75">
      <c r="A513" s="74"/>
      <c r="B513" s="74"/>
      <c r="C513" s="73"/>
      <c r="D513" s="73"/>
    </row>
    <row r="514" spans="1:4" ht="12.75">
      <c r="A514" s="74"/>
      <c r="B514" s="74"/>
      <c r="C514" s="73"/>
      <c r="D514" s="73"/>
    </row>
    <row r="515" spans="1:4" ht="12.75">
      <c r="A515" s="74"/>
      <c r="B515" s="74"/>
      <c r="C515" s="73"/>
      <c r="D515" s="73"/>
    </row>
    <row r="516" spans="1:4" ht="12.75">
      <c r="A516" s="74"/>
      <c r="B516" s="74"/>
      <c r="C516" s="73"/>
      <c r="D516" s="73"/>
    </row>
    <row r="517" spans="1:4" ht="12.75">
      <c r="A517" s="74"/>
      <c r="B517" s="74"/>
      <c r="C517" s="73"/>
      <c r="D517" s="73"/>
    </row>
    <row r="518" spans="1:4" ht="12.75">
      <c r="A518" s="74"/>
      <c r="B518" s="74"/>
      <c r="C518" s="73"/>
      <c r="D518" s="73"/>
    </row>
    <row r="519" spans="1:4" ht="12.75">
      <c r="A519" s="74"/>
      <c r="B519" s="74"/>
      <c r="C519" s="73"/>
      <c r="D519" s="73"/>
    </row>
    <row r="520" spans="1:4" ht="12.75">
      <c r="A520" s="74"/>
      <c r="B520" s="74"/>
      <c r="C520" s="73"/>
      <c r="D520" s="73"/>
    </row>
    <row r="521" spans="1:4" ht="12.75">
      <c r="A521" s="74"/>
      <c r="B521" s="74"/>
      <c r="C521" s="73"/>
      <c r="D521" s="73"/>
    </row>
    <row r="522" spans="1:4" ht="12.75">
      <c r="A522" s="74"/>
      <c r="B522" s="74"/>
      <c r="C522" s="73"/>
      <c r="D522" s="73"/>
    </row>
    <row r="523" spans="1:4" ht="12.75">
      <c r="A523" s="74"/>
      <c r="B523" s="74"/>
      <c r="C523" s="73"/>
      <c r="D523" s="73"/>
    </row>
    <row r="524" spans="1:4" ht="12.75">
      <c r="A524" s="74"/>
      <c r="B524" s="74"/>
      <c r="C524" s="73"/>
      <c r="D524" s="73"/>
    </row>
    <row r="525" spans="1:4" ht="12.75">
      <c r="A525" s="74"/>
      <c r="B525" s="74"/>
      <c r="C525" s="73"/>
      <c r="D525" s="73"/>
    </row>
    <row r="526" spans="1:4" ht="12.75">
      <c r="A526" s="74"/>
      <c r="B526" s="74"/>
      <c r="C526" s="73"/>
      <c r="D526" s="73"/>
    </row>
    <row r="527" spans="1:4" ht="12.75">
      <c r="A527" s="74"/>
      <c r="B527" s="74"/>
      <c r="C527" s="73"/>
      <c r="D527" s="73"/>
    </row>
    <row r="528" spans="1:4" ht="12.75">
      <c r="A528" s="74"/>
      <c r="B528" s="74"/>
      <c r="C528" s="73"/>
      <c r="D528" s="73"/>
    </row>
    <row r="529" spans="1:4" ht="12.75">
      <c r="A529" s="74"/>
      <c r="B529" s="74"/>
      <c r="C529" s="73"/>
      <c r="D529" s="73"/>
    </row>
    <row r="530" spans="1:4" ht="12.75">
      <c r="A530" s="74"/>
      <c r="B530" s="74"/>
      <c r="C530" s="73"/>
      <c r="D530" s="73"/>
    </row>
    <row r="531" spans="1:4" ht="12.75">
      <c r="A531" s="74"/>
      <c r="B531" s="74"/>
      <c r="C531" s="73"/>
      <c r="D531" s="73"/>
    </row>
    <row r="532" spans="1:4" ht="12.75">
      <c r="A532" s="74"/>
      <c r="B532" s="74"/>
      <c r="C532" s="73"/>
      <c r="D532" s="73"/>
    </row>
    <row r="533" spans="1:4" ht="12.75">
      <c r="A533" s="74"/>
      <c r="B533" s="74"/>
      <c r="C533" s="73"/>
      <c r="D533" s="73"/>
    </row>
    <row r="534" spans="1:4" ht="12.75">
      <c r="A534" s="74"/>
      <c r="B534" s="74"/>
      <c r="C534" s="73"/>
      <c r="D534" s="73"/>
    </row>
    <row r="535" spans="1:4" ht="12.75">
      <c r="A535" s="74"/>
      <c r="B535" s="74"/>
      <c r="C535" s="73"/>
      <c r="D535" s="73"/>
    </row>
    <row r="536" spans="1:4" ht="12.75">
      <c r="A536" s="74"/>
      <c r="B536" s="74"/>
      <c r="C536" s="73"/>
      <c r="D536" s="73"/>
    </row>
    <row r="537" spans="1:4" ht="12.75">
      <c r="A537" s="74"/>
      <c r="B537" s="74"/>
      <c r="C537" s="73"/>
      <c r="D537" s="73"/>
    </row>
    <row r="538" spans="1:4" ht="12.75">
      <c r="A538" s="74"/>
      <c r="B538" s="74"/>
      <c r="C538" s="73"/>
      <c r="D538" s="73"/>
    </row>
    <row r="539" spans="1:4" ht="12.75">
      <c r="A539" s="74"/>
      <c r="B539" s="74"/>
      <c r="C539" s="73"/>
      <c r="D539" s="73"/>
    </row>
    <row r="540" spans="1:4" ht="12.75">
      <c r="A540" s="74"/>
      <c r="B540" s="74"/>
      <c r="C540" s="73"/>
      <c r="D540" s="73"/>
    </row>
    <row r="541" spans="1:4" ht="12.75">
      <c r="A541" s="74"/>
      <c r="B541" s="74"/>
      <c r="C541" s="73"/>
      <c r="D541" s="73"/>
    </row>
    <row r="542" spans="1:4" ht="12.75">
      <c r="A542" s="74"/>
      <c r="B542" s="74"/>
      <c r="C542" s="73"/>
      <c r="D542" s="73"/>
    </row>
    <row r="543" spans="1:4" ht="12.75">
      <c r="A543" s="74"/>
      <c r="B543" s="74"/>
      <c r="C543" s="73"/>
      <c r="D543" s="73"/>
    </row>
    <row r="544" spans="1:4" ht="12.75">
      <c r="A544" s="74"/>
      <c r="B544" s="74"/>
      <c r="C544" s="73"/>
      <c r="D544" s="73"/>
    </row>
    <row r="545" spans="1:4" ht="12.75">
      <c r="A545" s="74"/>
      <c r="B545" s="74"/>
      <c r="C545" s="73"/>
      <c r="D545" s="73"/>
    </row>
    <row r="546" spans="1:4" ht="12.75">
      <c r="A546" s="74"/>
      <c r="B546" s="74"/>
      <c r="C546" s="73"/>
      <c r="D546" s="73"/>
    </row>
    <row r="547" spans="1:4" ht="12.75">
      <c r="A547" s="74"/>
      <c r="B547" s="74"/>
      <c r="C547" s="73"/>
      <c r="D547" s="73"/>
    </row>
    <row r="548" spans="1:4" ht="12.75">
      <c r="A548" s="74"/>
      <c r="B548" s="74"/>
      <c r="C548" s="73"/>
      <c r="D548" s="73"/>
    </row>
    <row r="549" spans="1:4" ht="12.75">
      <c r="A549" s="74"/>
      <c r="B549" s="74"/>
      <c r="C549" s="73"/>
      <c r="D549" s="73"/>
    </row>
    <row r="550" spans="1:4" ht="12.75">
      <c r="A550" s="74"/>
      <c r="B550" s="74"/>
      <c r="C550" s="73"/>
      <c r="D550" s="73"/>
    </row>
    <row r="551" spans="1:4" ht="12.75">
      <c r="A551" s="74"/>
      <c r="B551" s="74"/>
      <c r="C551" s="73"/>
      <c r="D551" s="73"/>
    </row>
    <row r="552" spans="1:4" ht="12.75">
      <c r="A552" s="74"/>
      <c r="B552" s="74"/>
      <c r="C552" s="73"/>
      <c r="D552" s="73"/>
    </row>
    <row r="553" spans="1:4" ht="12.75">
      <c r="A553" s="74"/>
      <c r="B553" s="74"/>
      <c r="C553" s="73"/>
      <c r="D553" s="73"/>
    </row>
    <row r="554" spans="1:4" ht="12.75">
      <c r="A554" s="74"/>
      <c r="B554" s="74"/>
      <c r="C554" s="73"/>
      <c r="D554" s="73"/>
    </row>
  </sheetData>
  <mergeCells count="13">
    <mergeCell ref="A8:O8"/>
    <mergeCell ref="D492:O492"/>
    <mergeCell ref="D495:O495"/>
    <mergeCell ref="D147:O147"/>
    <mergeCell ref="D150:O150"/>
    <mergeCell ref="D154:O154"/>
    <mergeCell ref="D155:O155"/>
    <mergeCell ref="D156:O156"/>
    <mergeCell ref="D157:O157"/>
    <mergeCell ref="D1:O1"/>
    <mergeCell ref="D3:O3"/>
    <mergeCell ref="D4:O4"/>
    <mergeCell ref="D2:O2"/>
  </mergeCells>
  <printOptions/>
  <pageMargins left="0.75" right="0.36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35"/>
  <sheetViews>
    <sheetView workbookViewId="0" topLeftCell="A1">
      <selection activeCell="A7" sqref="A7:M7"/>
    </sheetView>
  </sheetViews>
  <sheetFormatPr defaultColWidth="9.140625" defaultRowHeight="12.75"/>
  <cols>
    <col min="1" max="1" width="5.421875" style="0" customWidth="1"/>
    <col min="2" max="2" width="6.8515625" style="0" customWidth="1"/>
    <col min="3" max="3" width="5.7109375" style="0" customWidth="1"/>
    <col min="4" max="4" width="35.421875" style="0" customWidth="1"/>
    <col min="5" max="5" width="12.8515625" style="0" hidden="1" customWidth="1"/>
    <col min="6" max="6" width="0" style="0" hidden="1" customWidth="1"/>
    <col min="7" max="7" width="11.7109375" style="0" hidden="1" customWidth="1"/>
    <col min="8" max="9" width="0" style="0" hidden="1" customWidth="1"/>
    <col min="10" max="10" width="2.28125" style="0" hidden="1" customWidth="1"/>
    <col min="11" max="11" width="11.7109375" style="0" customWidth="1"/>
    <col min="12" max="13" width="11.57421875" style="0" customWidth="1"/>
  </cols>
  <sheetData>
    <row r="1" spans="1:11" ht="15.75">
      <c r="A1" s="74"/>
      <c r="B1" s="74"/>
      <c r="C1" s="73"/>
      <c r="D1" s="269"/>
      <c r="E1" s="270"/>
      <c r="F1" s="268"/>
      <c r="G1" s="268"/>
      <c r="H1" s="268"/>
      <c r="I1" s="268"/>
      <c r="K1" s="224" t="s">
        <v>316</v>
      </c>
    </row>
    <row r="2" spans="1:11" ht="15.75">
      <c r="A2" s="74"/>
      <c r="B2" s="74"/>
      <c r="C2" s="73"/>
      <c r="D2" s="269"/>
      <c r="E2" s="270"/>
      <c r="F2" s="268"/>
      <c r="G2" s="268"/>
      <c r="H2" s="268"/>
      <c r="K2" s="224" t="s">
        <v>313</v>
      </c>
    </row>
    <row r="3" spans="1:11" ht="15.75">
      <c r="A3" s="74"/>
      <c r="B3" s="74"/>
      <c r="C3" s="73"/>
      <c r="D3" s="269"/>
      <c r="E3" s="270"/>
      <c r="F3" s="268"/>
      <c r="G3" s="268"/>
      <c r="H3" s="268"/>
      <c r="K3" s="224" t="s">
        <v>314</v>
      </c>
    </row>
    <row r="4" spans="1:11" ht="15.75">
      <c r="A4" s="74"/>
      <c r="B4" s="74"/>
      <c r="C4" s="73"/>
      <c r="D4" s="269"/>
      <c r="E4" s="270"/>
      <c r="F4" s="268"/>
      <c r="G4" s="268"/>
      <c r="H4" s="268"/>
      <c r="K4" s="224" t="s">
        <v>315</v>
      </c>
    </row>
    <row r="5" spans="1:4" ht="33.75" customHeight="1">
      <c r="A5" s="74"/>
      <c r="B5" s="74"/>
      <c r="C5" s="73"/>
      <c r="D5" s="73"/>
    </row>
    <row r="6" spans="1:5" ht="15.75">
      <c r="A6" s="74"/>
      <c r="B6" s="74"/>
      <c r="C6" s="74"/>
      <c r="D6" s="83" t="s">
        <v>317</v>
      </c>
      <c r="E6" s="21"/>
    </row>
    <row r="7" spans="1:5" ht="21.75" customHeight="1">
      <c r="A7" s="74"/>
      <c r="B7" s="129" t="s">
        <v>318</v>
      </c>
      <c r="D7" s="74"/>
      <c r="E7" s="21"/>
    </row>
    <row r="8" spans="1:5" ht="27.75" customHeight="1">
      <c r="A8" s="74"/>
      <c r="B8" s="129"/>
      <c r="D8" s="74"/>
      <c r="E8" s="21"/>
    </row>
    <row r="9" spans="1:13" ht="29.25" customHeight="1">
      <c r="A9" s="77" t="s">
        <v>1</v>
      </c>
      <c r="B9" s="78" t="s">
        <v>217</v>
      </c>
      <c r="C9" s="78" t="s">
        <v>219</v>
      </c>
      <c r="D9" s="84" t="s">
        <v>4</v>
      </c>
      <c r="E9" s="72" t="s">
        <v>248</v>
      </c>
      <c r="F9" s="121" t="s">
        <v>285</v>
      </c>
      <c r="G9" s="121" t="s">
        <v>257</v>
      </c>
      <c r="H9" s="124"/>
      <c r="I9" s="124"/>
      <c r="J9" s="124"/>
      <c r="K9" s="121" t="s">
        <v>244</v>
      </c>
      <c r="L9" s="121" t="s">
        <v>256</v>
      </c>
      <c r="M9" s="121" t="s">
        <v>257</v>
      </c>
    </row>
    <row r="10" spans="1:13" ht="14.25" hidden="1">
      <c r="A10" s="79" t="s">
        <v>5</v>
      </c>
      <c r="B10" s="79"/>
      <c r="C10" s="80"/>
      <c r="D10" s="76" t="s">
        <v>6</v>
      </c>
      <c r="E10" s="63">
        <f>E11+E18</f>
        <v>2021980</v>
      </c>
      <c r="F10" s="63">
        <f aca="true" t="shared" si="0" ref="F10:M10">F11+F18</f>
        <v>0</v>
      </c>
      <c r="G10" s="63">
        <f t="shared" si="0"/>
        <v>2021980</v>
      </c>
      <c r="H10" s="63">
        <f t="shared" si="0"/>
        <v>6000</v>
      </c>
      <c r="I10" s="63">
        <f t="shared" si="0"/>
        <v>2027980</v>
      </c>
      <c r="J10" s="214">
        <f t="shared" si="0"/>
        <v>3500</v>
      </c>
      <c r="K10" s="63">
        <f t="shared" si="0"/>
        <v>2031480</v>
      </c>
      <c r="L10" s="63">
        <f t="shared" si="0"/>
        <v>0</v>
      </c>
      <c r="M10" s="63">
        <f t="shared" si="0"/>
        <v>2031480</v>
      </c>
    </row>
    <row r="11" spans="1:13" ht="30" hidden="1">
      <c r="A11" s="81"/>
      <c r="B11" s="81" t="s">
        <v>7</v>
      </c>
      <c r="C11" s="82"/>
      <c r="D11" s="75" t="s">
        <v>129</v>
      </c>
      <c r="E11" s="85">
        <f>SUM(E12:E17)</f>
        <v>2010980</v>
      </c>
      <c r="F11" s="85">
        <f aca="true" t="shared" si="1" ref="F11:M11">SUM(F12:F17)</f>
        <v>0</v>
      </c>
      <c r="G11" s="85">
        <f t="shared" si="1"/>
        <v>2010980</v>
      </c>
      <c r="H11" s="85">
        <f t="shared" si="1"/>
        <v>6000</v>
      </c>
      <c r="I11" s="85">
        <f t="shared" si="1"/>
        <v>2016980</v>
      </c>
      <c r="J11" s="205">
        <f t="shared" si="1"/>
        <v>3500</v>
      </c>
      <c r="K11" s="85">
        <f t="shared" si="1"/>
        <v>2020480</v>
      </c>
      <c r="L11" s="85">
        <f t="shared" si="1"/>
        <v>0</v>
      </c>
      <c r="M11" s="85">
        <f t="shared" si="1"/>
        <v>2020480</v>
      </c>
    </row>
    <row r="12" spans="1:13" ht="30" hidden="1">
      <c r="A12" s="81"/>
      <c r="B12" s="81"/>
      <c r="C12" s="82">
        <v>6050</v>
      </c>
      <c r="D12" s="75" t="s">
        <v>130</v>
      </c>
      <c r="E12" s="85">
        <v>10980</v>
      </c>
      <c r="F12" s="51"/>
      <c r="G12" s="51">
        <f aca="true" t="shared" si="2" ref="G12:G17">E12+F12</f>
        <v>10980</v>
      </c>
      <c r="H12" s="123">
        <v>6000</v>
      </c>
      <c r="I12" s="123">
        <f aca="true" t="shared" si="3" ref="I12:I17">G12+H12</f>
        <v>16980</v>
      </c>
      <c r="J12" s="123">
        <v>3500</v>
      </c>
      <c r="K12" s="51">
        <f aca="true" t="shared" si="4" ref="K12:M17">I12+J12</f>
        <v>20480</v>
      </c>
      <c r="L12" s="51"/>
      <c r="M12" s="51">
        <f t="shared" si="4"/>
        <v>20480</v>
      </c>
    </row>
    <row r="13" spans="1:13" ht="75" hidden="1">
      <c r="A13" s="81"/>
      <c r="B13" s="81"/>
      <c r="C13" s="82">
        <v>6052</v>
      </c>
      <c r="D13" s="75" t="s">
        <v>131</v>
      </c>
      <c r="E13" s="85">
        <v>0</v>
      </c>
      <c r="F13" s="51"/>
      <c r="G13" s="51">
        <f t="shared" si="2"/>
        <v>0</v>
      </c>
      <c r="H13" s="123"/>
      <c r="I13" s="123">
        <f t="shared" si="3"/>
        <v>0</v>
      </c>
      <c r="J13" s="123"/>
      <c r="K13" s="51">
        <f t="shared" si="4"/>
        <v>0</v>
      </c>
      <c r="L13" s="51"/>
      <c r="M13" s="51">
        <f t="shared" si="4"/>
        <v>0</v>
      </c>
    </row>
    <row r="14" spans="1:13" ht="60" hidden="1">
      <c r="A14" s="81"/>
      <c r="B14" s="81"/>
      <c r="C14" s="82">
        <v>6051</v>
      </c>
      <c r="D14" s="75" t="s">
        <v>132</v>
      </c>
      <c r="E14" s="85">
        <v>0</v>
      </c>
      <c r="F14" s="51"/>
      <c r="G14" s="51">
        <f t="shared" si="2"/>
        <v>0</v>
      </c>
      <c r="H14" s="123"/>
      <c r="I14" s="123">
        <f t="shared" si="3"/>
        <v>0</v>
      </c>
      <c r="J14" s="123"/>
      <c r="K14" s="51">
        <f t="shared" si="4"/>
        <v>0</v>
      </c>
      <c r="L14" s="51"/>
      <c r="M14" s="51">
        <f t="shared" si="4"/>
        <v>0</v>
      </c>
    </row>
    <row r="15" spans="1:13" ht="75" hidden="1">
      <c r="A15" s="81"/>
      <c r="B15" s="81"/>
      <c r="C15" s="82">
        <v>6052</v>
      </c>
      <c r="D15" s="75" t="s">
        <v>131</v>
      </c>
      <c r="E15" s="85">
        <v>0</v>
      </c>
      <c r="F15" s="51"/>
      <c r="G15" s="51">
        <f t="shared" si="2"/>
        <v>0</v>
      </c>
      <c r="H15" s="123"/>
      <c r="I15" s="123">
        <f t="shared" si="3"/>
        <v>0</v>
      </c>
      <c r="J15" s="123"/>
      <c r="K15" s="51">
        <f t="shared" si="4"/>
        <v>0</v>
      </c>
      <c r="L15" s="51"/>
      <c r="M15" s="51">
        <f t="shared" si="4"/>
        <v>0</v>
      </c>
    </row>
    <row r="16" spans="1:13" ht="105" hidden="1">
      <c r="A16" s="81"/>
      <c r="B16" s="81"/>
      <c r="C16" s="82">
        <v>6058</v>
      </c>
      <c r="D16" s="75" t="s">
        <v>142</v>
      </c>
      <c r="E16" s="58">
        <v>1500000</v>
      </c>
      <c r="F16" s="58"/>
      <c r="G16" s="58">
        <f t="shared" si="2"/>
        <v>1500000</v>
      </c>
      <c r="H16" s="123"/>
      <c r="I16" s="123">
        <f t="shared" si="3"/>
        <v>1500000</v>
      </c>
      <c r="J16" s="123"/>
      <c r="K16" s="51">
        <f t="shared" si="4"/>
        <v>1500000</v>
      </c>
      <c r="L16" s="51"/>
      <c r="M16" s="51">
        <f t="shared" si="4"/>
        <v>1500000</v>
      </c>
    </row>
    <row r="17" spans="1:13" ht="105" hidden="1">
      <c r="A17" s="81"/>
      <c r="B17" s="81"/>
      <c r="C17" s="82">
        <v>6059</v>
      </c>
      <c r="D17" s="75" t="s">
        <v>259</v>
      </c>
      <c r="E17" s="58">
        <v>500000</v>
      </c>
      <c r="F17" s="58"/>
      <c r="G17" s="58">
        <f t="shared" si="2"/>
        <v>500000</v>
      </c>
      <c r="H17" s="123"/>
      <c r="I17" s="123">
        <f t="shared" si="3"/>
        <v>500000</v>
      </c>
      <c r="J17" s="123"/>
      <c r="K17" s="51">
        <f t="shared" si="4"/>
        <v>500000</v>
      </c>
      <c r="L17" s="51"/>
      <c r="M17" s="51">
        <f t="shared" si="4"/>
        <v>500000</v>
      </c>
    </row>
    <row r="18" spans="1:13" ht="15" hidden="1">
      <c r="A18" s="81"/>
      <c r="B18" s="81" t="s">
        <v>218</v>
      </c>
      <c r="C18" s="82"/>
      <c r="D18" s="75" t="s">
        <v>133</v>
      </c>
      <c r="E18" s="58">
        <f>E19</f>
        <v>11000</v>
      </c>
      <c r="F18" s="58">
        <f aca="true" t="shared" si="5" ref="F18:M18">F19</f>
        <v>0</v>
      </c>
      <c r="G18" s="58">
        <f t="shared" si="5"/>
        <v>11000</v>
      </c>
      <c r="H18" s="85">
        <f t="shared" si="5"/>
        <v>0</v>
      </c>
      <c r="I18" s="85">
        <f t="shared" si="5"/>
        <v>11000</v>
      </c>
      <c r="J18" s="205">
        <f t="shared" si="5"/>
        <v>0</v>
      </c>
      <c r="K18" s="85">
        <f t="shared" si="5"/>
        <v>11000</v>
      </c>
      <c r="L18" s="85">
        <f t="shared" si="5"/>
        <v>0</v>
      </c>
      <c r="M18" s="85">
        <f t="shared" si="5"/>
        <v>11000</v>
      </c>
    </row>
    <row r="19" spans="1:13" ht="45" hidden="1">
      <c r="A19" s="82"/>
      <c r="B19" s="82"/>
      <c r="C19" s="82">
        <v>2850</v>
      </c>
      <c r="D19" s="75" t="s">
        <v>134</v>
      </c>
      <c r="E19" s="58">
        <v>11000</v>
      </c>
      <c r="F19" s="58"/>
      <c r="G19" s="58">
        <f>E19+F19</f>
        <v>11000</v>
      </c>
      <c r="H19" s="123"/>
      <c r="I19" s="123">
        <f>G19+H19</f>
        <v>11000</v>
      </c>
      <c r="J19" s="123"/>
      <c r="K19" s="51">
        <f>I19+J19</f>
        <v>11000</v>
      </c>
      <c r="L19" s="51"/>
      <c r="M19" s="51">
        <f>K19+L19</f>
        <v>11000</v>
      </c>
    </row>
    <row r="20" spans="1:13" ht="14.25" hidden="1">
      <c r="A20" s="80">
        <v>600</v>
      </c>
      <c r="B20" s="80"/>
      <c r="C20" s="80"/>
      <c r="D20" s="76" t="s">
        <v>19</v>
      </c>
      <c r="E20" s="127">
        <f>E21+E23+E26</f>
        <v>670760</v>
      </c>
      <c r="F20" s="127">
        <f aca="true" t="shared" si="6" ref="F20:M20">F21+F23+F26</f>
        <v>155000</v>
      </c>
      <c r="G20" s="127">
        <f t="shared" si="6"/>
        <v>825760</v>
      </c>
      <c r="H20" s="89">
        <f t="shared" si="6"/>
        <v>61058</v>
      </c>
      <c r="I20" s="89">
        <f t="shared" si="6"/>
        <v>886818</v>
      </c>
      <c r="J20" s="204">
        <f t="shared" si="6"/>
        <v>-353692</v>
      </c>
      <c r="K20" s="89">
        <f t="shared" si="6"/>
        <v>533126</v>
      </c>
      <c r="L20" s="89">
        <f t="shared" si="6"/>
        <v>0</v>
      </c>
      <c r="M20" s="89">
        <f t="shared" si="6"/>
        <v>533126</v>
      </c>
    </row>
    <row r="21" spans="1:13" ht="15" hidden="1">
      <c r="A21" s="82"/>
      <c r="B21" s="82">
        <v>60013</v>
      </c>
      <c r="C21" s="82"/>
      <c r="D21" s="75" t="s">
        <v>135</v>
      </c>
      <c r="E21" s="58">
        <f>E22</f>
        <v>0</v>
      </c>
      <c r="F21" s="58">
        <f aca="true" t="shared" si="7" ref="F21:M21">F22</f>
        <v>55000</v>
      </c>
      <c r="G21" s="58">
        <f t="shared" si="7"/>
        <v>55000</v>
      </c>
      <c r="H21" s="85">
        <f t="shared" si="7"/>
        <v>0</v>
      </c>
      <c r="I21" s="85">
        <f t="shared" si="7"/>
        <v>55000</v>
      </c>
      <c r="J21" s="205">
        <f t="shared" si="7"/>
        <v>0</v>
      </c>
      <c r="K21" s="85">
        <f t="shared" si="7"/>
        <v>55000</v>
      </c>
      <c r="L21" s="85">
        <f t="shared" si="7"/>
        <v>0</v>
      </c>
      <c r="M21" s="85">
        <f t="shared" si="7"/>
        <v>55000</v>
      </c>
    </row>
    <row r="22" spans="1:13" ht="75" hidden="1">
      <c r="A22" s="82"/>
      <c r="B22" s="82"/>
      <c r="C22" s="82">
        <v>6300</v>
      </c>
      <c r="D22" s="75" t="s">
        <v>136</v>
      </c>
      <c r="E22" s="58">
        <v>0</v>
      </c>
      <c r="F22" s="58">
        <v>55000</v>
      </c>
      <c r="G22" s="58">
        <f>E22+F22</f>
        <v>55000</v>
      </c>
      <c r="H22" s="123"/>
      <c r="I22" s="123">
        <f>G22+H22</f>
        <v>55000</v>
      </c>
      <c r="J22" s="123"/>
      <c r="K22" s="51">
        <f>I22+J22</f>
        <v>55000</v>
      </c>
      <c r="L22" s="51"/>
      <c r="M22" s="51">
        <f>K22+L22</f>
        <v>55000</v>
      </c>
    </row>
    <row r="23" spans="1:13" ht="15" hidden="1">
      <c r="A23" s="82"/>
      <c r="B23" s="82">
        <v>60014</v>
      </c>
      <c r="C23" s="82"/>
      <c r="D23" s="75" t="s">
        <v>137</v>
      </c>
      <c r="E23" s="58">
        <f>SUM(E25)</f>
        <v>0</v>
      </c>
      <c r="F23" s="58">
        <f>F25</f>
        <v>100000</v>
      </c>
      <c r="G23" s="58">
        <f>SUM(G24:G25)</f>
        <v>100000</v>
      </c>
      <c r="H23" s="58">
        <f aca="true" t="shared" si="8" ref="H23:M23">SUM(H24:H25)</f>
        <v>0</v>
      </c>
      <c r="I23" s="58">
        <f t="shared" si="8"/>
        <v>100000</v>
      </c>
      <c r="J23" s="215">
        <f t="shared" si="8"/>
        <v>0</v>
      </c>
      <c r="K23" s="58">
        <f t="shared" si="8"/>
        <v>100000</v>
      </c>
      <c r="L23" s="58">
        <f t="shared" si="8"/>
        <v>0</v>
      </c>
      <c r="M23" s="58">
        <f t="shared" si="8"/>
        <v>100000</v>
      </c>
    </row>
    <row r="24" spans="1:13" ht="60" hidden="1">
      <c r="A24" s="82"/>
      <c r="B24" s="82"/>
      <c r="C24" s="82">
        <v>2710</v>
      </c>
      <c r="D24" s="75" t="s">
        <v>286</v>
      </c>
      <c r="E24" s="58"/>
      <c r="F24" s="58"/>
      <c r="G24" s="58"/>
      <c r="H24" s="147">
        <v>25000</v>
      </c>
      <c r="I24" s="147">
        <f>G24+H24</f>
        <v>25000</v>
      </c>
      <c r="J24" s="146"/>
      <c r="K24" s="51">
        <f>I24+J24</f>
        <v>25000</v>
      </c>
      <c r="L24" s="51"/>
      <c r="M24" s="51">
        <f>K24+L24</f>
        <v>25000</v>
      </c>
    </row>
    <row r="25" spans="1:13" ht="75" hidden="1">
      <c r="A25" s="82"/>
      <c r="B25" s="82"/>
      <c r="C25" s="82">
        <v>6300</v>
      </c>
      <c r="D25" s="75" t="s">
        <v>136</v>
      </c>
      <c r="E25" s="58">
        <v>0</v>
      </c>
      <c r="F25" s="58">
        <v>100000</v>
      </c>
      <c r="G25" s="58">
        <f>E25+F25</f>
        <v>100000</v>
      </c>
      <c r="H25" s="148">
        <v>-25000</v>
      </c>
      <c r="I25" s="147">
        <f>G25+H25</f>
        <v>75000</v>
      </c>
      <c r="J25" s="123"/>
      <c r="K25" s="51">
        <f>I25+J25</f>
        <v>75000</v>
      </c>
      <c r="L25" s="51"/>
      <c r="M25" s="51">
        <f>K25+L25</f>
        <v>75000</v>
      </c>
    </row>
    <row r="26" spans="1:13" ht="15" hidden="1">
      <c r="A26" s="82"/>
      <c r="B26" s="82">
        <v>60016</v>
      </c>
      <c r="C26" s="82"/>
      <c r="D26" s="75" t="s">
        <v>20</v>
      </c>
      <c r="E26" s="85">
        <f>SUM(E27:E32)</f>
        <v>670760</v>
      </c>
      <c r="F26" s="85">
        <f aca="true" t="shared" si="9" ref="F26:M26">SUM(F27:F32)</f>
        <v>0</v>
      </c>
      <c r="G26" s="85">
        <f t="shared" si="9"/>
        <v>670760</v>
      </c>
      <c r="H26" s="85">
        <f t="shared" si="9"/>
        <v>61058</v>
      </c>
      <c r="I26" s="85">
        <f t="shared" si="9"/>
        <v>731818</v>
      </c>
      <c r="J26" s="205">
        <f t="shared" si="9"/>
        <v>-353692</v>
      </c>
      <c r="K26" s="85">
        <f t="shared" si="9"/>
        <v>378126</v>
      </c>
      <c r="L26" s="85">
        <f t="shared" si="9"/>
        <v>0</v>
      </c>
      <c r="M26" s="85">
        <f t="shared" si="9"/>
        <v>378126</v>
      </c>
    </row>
    <row r="27" spans="1:13" ht="15" hidden="1">
      <c r="A27" s="82"/>
      <c r="B27" s="82"/>
      <c r="C27" s="82">
        <v>4210</v>
      </c>
      <c r="D27" s="75" t="s">
        <v>138</v>
      </c>
      <c r="E27" s="85">
        <v>74700</v>
      </c>
      <c r="F27" s="51"/>
      <c r="G27" s="51">
        <f aca="true" t="shared" si="10" ref="G27:G32">E27+F27</f>
        <v>74700</v>
      </c>
      <c r="H27" s="123">
        <v>-25000</v>
      </c>
      <c r="I27" s="123">
        <f aca="true" t="shared" si="11" ref="I27:I32">G27+H27</f>
        <v>49700</v>
      </c>
      <c r="J27" s="123"/>
      <c r="K27" s="51">
        <f aca="true" t="shared" si="12" ref="K27:M32">I27+J27</f>
        <v>49700</v>
      </c>
      <c r="L27" s="51"/>
      <c r="M27" s="51">
        <f t="shared" si="12"/>
        <v>49700</v>
      </c>
    </row>
    <row r="28" spans="1:13" ht="15" hidden="1">
      <c r="A28" s="82"/>
      <c r="B28" s="82"/>
      <c r="C28" s="82">
        <v>4270</v>
      </c>
      <c r="D28" s="75" t="s">
        <v>139</v>
      </c>
      <c r="E28" s="85">
        <v>67800</v>
      </c>
      <c r="F28" s="51"/>
      <c r="G28" s="51">
        <f t="shared" si="10"/>
        <v>67800</v>
      </c>
      <c r="H28" s="123">
        <v>-25000</v>
      </c>
      <c r="I28" s="123">
        <f t="shared" si="11"/>
        <v>42800</v>
      </c>
      <c r="J28" s="123">
        <v>50000</v>
      </c>
      <c r="K28" s="51">
        <f t="shared" si="12"/>
        <v>92800</v>
      </c>
      <c r="L28" s="51"/>
      <c r="M28" s="51">
        <f t="shared" si="12"/>
        <v>92800</v>
      </c>
    </row>
    <row r="29" spans="1:13" ht="15" hidden="1">
      <c r="A29" s="82"/>
      <c r="B29" s="82"/>
      <c r="C29" s="82">
        <v>4300</v>
      </c>
      <c r="D29" s="75" t="s">
        <v>140</v>
      </c>
      <c r="E29" s="85">
        <v>28260</v>
      </c>
      <c r="F29" s="51"/>
      <c r="G29" s="51">
        <f t="shared" si="10"/>
        <v>28260</v>
      </c>
      <c r="H29" s="123"/>
      <c r="I29" s="123">
        <f t="shared" si="11"/>
        <v>28260</v>
      </c>
      <c r="J29" s="123">
        <v>7366</v>
      </c>
      <c r="K29" s="51">
        <f t="shared" si="12"/>
        <v>35626</v>
      </c>
      <c r="L29" s="51"/>
      <c r="M29" s="51">
        <f t="shared" si="12"/>
        <v>35626</v>
      </c>
    </row>
    <row r="30" spans="1:13" ht="30" hidden="1">
      <c r="A30" s="82"/>
      <c r="B30" s="82"/>
      <c r="C30" s="82">
        <v>6050</v>
      </c>
      <c r="D30" s="75" t="s">
        <v>141</v>
      </c>
      <c r="E30" s="85">
        <v>50000</v>
      </c>
      <c r="F30" s="51"/>
      <c r="G30" s="51">
        <f t="shared" si="10"/>
        <v>50000</v>
      </c>
      <c r="H30" s="123">
        <v>111058</v>
      </c>
      <c r="I30" s="123">
        <f t="shared" si="11"/>
        <v>161058</v>
      </c>
      <c r="J30" s="123">
        <v>10942</v>
      </c>
      <c r="K30" s="51">
        <f t="shared" si="12"/>
        <v>172000</v>
      </c>
      <c r="L30" s="51"/>
      <c r="M30" s="51">
        <f t="shared" si="12"/>
        <v>172000</v>
      </c>
    </row>
    <row r="31" spans="1:13" ht="105" hidden="1">
      <c r="A31" s="82"/>
      <c r="B31" s="82"/>
      <c r="C31" s="82">
        <v>6058</v>
      </c>
      <c r="D31" s="75" t="s">
        <v>142</v>
      </c>
      <c r="E31" s="85">
        <v>0</v>
      </c>
      <c r="F31" s="51"/>
      <c r="G31" s="51">
        <f t="shared" si="10"/>
        <v>0</v>
      </c>
      <c r="H31" s="123"/>
      <c r="I31" s="123">
        <f t="shared" si="11"/>
        <v>0</v>
      </c>
      <c r="J31" s="123"/>
      <c r="K31" s="51">
        <f t="shared" si="12"/>
        <v>0</v>
      </c>
      <c r="L31" s="51"/>
      <c r="M31" s="51">
        <f t="shared" si="12"/>
        <v>0</v>
      </c>
    </row>
    <row r="32" spans="1:13" ht="105" hidden="1">
      <c r="A32" s="82"/>
      <c r="B32" s="82"/>
      <c r="C32" s="82">
        <v>6059</v>
      </c>
      <c r="D32" s="75" t="s">
        <v>143</v>
      </c>
      <c r="E32" s="58">
        <v>450000</v>
      </c>
      <c r="F32" s="58"/>
      <c r="G32" s="58">
        <f t="shared" si="10"/>
        <v>450000</v>
      </c>
      <c r="H32" s="123"/>
      <c r="I32" s="123">
        <f t="shared" si="11"/>
        <v>450000</v>
      </c>
      <c r="J32" s="123">
        <v>-422000</v>
      </c>
      <c r="K32" s="51">
        <f t="shared" si="12"/>
        <v>28000</v>
      </c>
      <c r="L32" s="51"/>
      <c r="M32" s="51">
        <f t="shared" si="12"/>
        <v>28000</v>
      </c>
    </row>
    <row r="33" spans="1:13" ht="14.25" hidden="1">
      <c r="A33" s="80">
        <v>630</v>
      </c>
      <c r="B33" s="80"/>
      <c r="C33" s="80"/>
      <c r="D33" s="76" t="s">
        <v>144</v>
      </c>
      <c r="E33" s="89">
        <f>E34</f>
        <v>6000</v>
      </c>
      <c r="F33" s="89">
        <f aca="true" t="shared" si="13" ref="F33:M34">F34</f>
        <v>0</v>
      </c>
      <c r="G33" s="89">
        <f t="shared" si="13"/>
        <v>6000</v>
      </c>
      <c r="H33" s="89">
        <f t="shared" si="13"/>
        <v>0</v>
      </c>
      <c r="I33" s="89">
        <f t="shared" si="13"/>
        <v>6000</v>
      </c>
      <c r="J33" s="204">
        <f t="shared" si="13"/>
        <v>0</v>
      </c>
      <c r="K33" s="89">
        <f t="shared" si="13"/>
        <v>6000</v>
      </c>
      <c r="L33" s="89">
        <f t="shared" si="13"/>
        <v>0</v>
      </c>
      <c r="M33" s="89">
        <f t="shared" si="13"/>
        <v>6000</v>
      </c>
    </row>
    <row r="34" spans="1:13" ht="15" hidden="1">
      <c r="A34" s="82"/>
      <c r="B34" s="82">
        <v>63095</v>
      </c>
      <c r="C34" s="82"/>
      <c r="D34" s="75" t="s">
        <v>16</v>
      </c>
      <c r="E34" s="85">
        <f>E35</f>
        <v>6000</v>
      </c>
      <c r="F34" s="85">
        <f t="shared" si="13"/>
        <v>0</v>
      </c>
      <c r="G34" s="85">
        <f t="shared" si="13"/>
        <v>6000</v>
      </c>
      <c r="H34" s="85">
        <f t="shared" si="13"/>
        <v>0</v>
      </c>
      <c r="I34" s="85">
        <f t="shared" si="13"/>
        <v>6000</v>
      </c>
      <c r="J34" s="205">
        <f t="shared" si="13"/>
        <v>0</v>
      </c>
      <c r="K34" s="85">
        <f t="shared" si="13"/>
        <v>6000</v>
      </c>
      <c r="L34" s="85">
        <f t="shared" si="13"/>
        <v>0</v>
      </c>
      <c r="M34" s="85">
        <f t="shared" si="13"/>
        <v>6000</v>
      </c>
    </row>
    <row r="35" spans="1:13" ht="15" hidden="1">
      <c r="A35" s="82"/>
      <c r="B35" s="82"/>
      <c r="C35" s="82">
        <v>4300</v>
      </c>
      <c r="D35" s="75" t="s">
        <v>140</v>
      </c>
      <c r="E35" s="85">
        <v>6000</v>
      </c>
      <c r="F35" s="51"/>
      <c r="G35" s="51">
        <f>E35+F35</f>
        <v>6000</v>
      </c>
      <c r="H35" s="123"/>
      <c r="I35" s="123">
        <f>G35+H35</f>
        <v>6000</v>
      </c>
      <c r="J35" s="123"/>
      <c r="K35" s="51">
        <f>I35+J35</f>
        <v>6000</v>
      </c>
      <c r="L35" s="51"/>
      <c r="M35" s="51">
        <f>K35+L35</f>
        <v>6000</v>
      </c>
    </row>
    <row r="36" spans="1:13" ht="14.25">
      <c r="A36" s="80">
        <v>700</v>
      </c>
      <c r="B36" s="80"/>
      <c r="C36" s="80"/>
      <c r="D36" s="76" t="s">
        <v>30</v>
      </c>
      <c r="E36" s="89">
        <f>E37</f>
        <v>6750</v>
      </c>
      <c r="F36" s="89">
        <f aca="true" t="shared" si="14" ref="F36:M36">F37</f>
        <v>0</v>
      </c>
      <c r="G36" s="89">
        <f t="shared" si="14"/>
        <v>6750</v>
      </c>
      <c r="H36" s="89">
        <f t="shared" si="14"/>
        <v>0</v>
      </c>
      <c r="I36" s="89">
        <f t="shared" si="14"/>
        <v>6750</v>
      </c>
      <c r="J36" s="204">
        <f t="shared" si="14"/>
        <v>0</v>
      </c>
      <c r="K36" s="89">
        <f t="shared" si="14"/>
        <v>6750</v>
      </c>
      <c r="L36" s="89">
        <f t="shared" si="14"/>
        <v>0</v>
      </c>
      <c r="M36" s="89">
        <f t="shared" si="14"/>
        <v>6750</v>
      </c>
    </row>
    <row r="37" spans="1:13" ht="30">
      <c r="A37" s="82"/>
      <c r="B37" s="82">
        <v>70004</v>
      </c>
      <c r="C37" s="82"/>
      <c r="D37" s="75" t="s">
        <v>145</v>
      </c>
      <c r="E37" s="85">
        <f>SUM(E38:E41)</f>
        <v>6750</v>
      </c>
      <c r="F37" s="85">
        <f aca="true" t="shared" si="15" ref="F37:M37">SUM(F38:F41)</f>
        <v>0</v>
      </c>
      <c r="G37" s="85">
        <f t="shared" si="15"/>
        <v>6750</v>
      </c>
      <c r="H37" s="85">
        <f t="shared" si="15"/>
        <v>0</v>
      </c>
      <c r="I37" s="85">
        <f t="shared" si="15"/>
        <v>6750</v>
      </c>
      <c r="J37" s="205">
        <f t="shared" si="15"/>
        <v>0</v>
      </c>
      <c r="K37" s="85">
        <f t="shared" si="15"/>
        <v>6750</v>
      </c>
      <c r="L37" s="85">
        <f t="shared" si="15"/>
        <v>0</v>
      </c>
      <c r="M37" s="85">
        <f t="shared" si="15"/>
        <v>6750</v>
      </c>
    </row>
    <row r="38" spans="1:13" ht="15" hidden="1">
      <c r="A38" s="82"/>
      <c r="B38" s="82"/>
      <c r="C38" s="82">
        <v>4210</v>
      </c>
      <c r="D38" s="75" t="s">
        <v>138</v>
      </c>
      <c r="E38" s="85">
        <v>1200</v>
      </c>
      <c r="F38" s="51"/>
      <c r="G38" s="51">
        <f>E38+F38</f>
        <v>1200</v>
      </c>
      <c r="H38" s="123"/>
      <c r="I38" s="123">
        <f>G38+H38</f>
        <v>1200</v>
      </c>
      <c r="J38" s="123"/>
      <c r="K38" s="51">
        <f>I38+J38</f>
        <v>1200</v>
      </c>
      <c r="L38" s="51"/>
      <c r="M38" s="51">
        <f>K38+L38</f>
        <v>1200</v>
      </c>
    </row>
    <row r="39" spans="1:13" ht="15">
      <c r="A39" s="82"/>
      <c r="B39" s="82"/>
      <c r="C39" s="82">
        <v>4270</v>
      </c>
      <c r="D39" s="75" t="s">
        <v>139</v>
      </c>
      <c r="E39" s="85">
        <v>5000</v>
      </c>
      <c r="F39" s="51"/>
      <c r="G39" s="51">
        <f>E39+F39</f>
        <v>5000</v>
      </c>
      <c r="H39" s="123"/>
      <c r="I39" s="123">
        <f>G39+H39</f>
        <v>5000</v>
      </c>
      <c r="J39" s="123"/>
      <c r="K39" s="51">
        <f>I39+J39</f>
        <v>5000</v>
      </c>
      <c r="L39" s="51">
        <v>-500</v>
      </c>
      <c r="M39" s="51">
        <f>K39+L39</f>
        <v>4500</v>
      </c>
    </row>
    <row r="40" spans="1:13" ht="15">
      <c r="A40" s="82"/>
      <c r="B40" s="82"/>
      <c r="C40" s="82">
        <v>4300</v>
      </c>
      <c r="D40" s="75" t="s">
        <v>140</v>
      </c>
      <c r="E40" s="85">
        <v>250</v>
      </c>
      <c r="F40" s="51"/>
      <c r="G40" s="51">
        <f>E40+F40</f>
        <v>250</v>
      </c>
      <c r="H40" s="123"/>
      <c r="I40" s="123">
        <f>G40+H40</f>
        <v>250</v>
      </c>
      <c r="J40" s="123"/>
      <c r="K40" s="51">
        <f>I40+J40</f>
        <v>250</v>
      </c>
      <c r="L40" s="51">
        <v>500</v>
      </c>
      <c r="M40" s="51">
        <f>K40+L40</f>
        <v>750</v>
      </c>
    </row>
    <row r="41" spans="1:13" ht="15" hidden="1">
      <c r="A41" s="82"/>
      <c r="B41" s="82"/>
      <c r="C41" s="82">
        <v>4430</v>
      </c>
      <c r="D41" s="75" t="s">
        <v>146</v>
      </c>
      <c r="E41" s="85">
        <v>300</v>
      </c>
      <c r="F41" s="51"/>
      <c r="G41" s="51">
        <f>E41+F41</f>
        <v>300</v>
      </c>
      <c r="H41" s="123"/>
      <c r="I41" s="123">
        <f>G41+H41</f>
        <v>300</v>
      </c>
      <c r="J41" s="123"/>
      <c r="K41" s="51">
        <f>I41+J41</f>
        <v>300</v>
      </c>
      <c r="L41" s="51"/>
      <c r="M41" s="51">
        <f>K41+L41</f>
        <v>300</v>
      </c>
    </row>
    <row r="42" spans="1:13" ht="14.25" hidden="1">
      <c r="A42" s="80">
        <v>710</v>
      </c>
      <c r="B42" s="80"/>
      <c r="C42" s="80"/>
      <c r="D42" s="76" t="s">
        <v>147</v>
      </c>
      <c r="E42" s="89">
        <f>E43+E45+E47</f>
        <v>30000</v>
      </c>
      <c r="F42" s="89">
        <f aca="true" t="shared" si="16" ref="F42:M42">F43+F45+F47</f>
        <v>0</v>
      </c>
      <c r="G42" s="89">
        <f t="shared" si="16"/>
        <v>30000</v>
      </c>
      <c r="H42" s="89">
        <f t="shared" si="16"/>
        <v>0</v>
      </c>
      <c r="I42" s="89">
        <f t="shared" si="16"/>
        <v>30000</v>
      </c>
      <c r="J42" s="204">
        <f t="shared" si="16"/>
        <v>5000</v>
      </c>
      <c r="K42" s="89">
        <f t="shared" si="16"/>
        <v>35000</v>
      </c>
      <c r="L42" s="89">
        <f t="shared" si="16"/>
        <v>0</v>
      </c>
      <c r="M42" s="89">
        <f t="shared" si="16"/>
        <v>35000</v>
      </c>
    </row>
    <row r="43" spans="1:13" ht="15" hidden="1">
      <c r="A43" s="82"/>
      <c r="B43" s="82">
        <v>71004</v>
      </c>
      <c r="C43" s="82"/>
      <c r="D43" s="75" t="s">
        <v>148</v>
      </c>
      <c r="E43" s="85">
        <f>E44</f>
        <v>0</v>
      </c>
      <c r="F43" s="51"/>
      <c r="G43" s="51"/>
      <c r="H43" s="123"/>
      <c r="I43" s="123"/>
      <c r="J43" s="123"/>
      <c r="K43" s="51"/>
      <c r="L43" s="51"/>
      <c r="M43" s="51"/>
    </row>
    <row r="44" spans="1:13" ht="15" hidden="1">
      <c r="A44" s="82"/>
      <c r="B44" s="82"/>
      <c r="C44" s="82">
        <v>4300</v>
      </c>
      <c r="D44" s="75" t="s">
        <v>149</v>
      </c>
      <c r="E44" s="85">
        <v>0</v>
      </c>
      <c r="F44" s="51"/>
      <c r="G44" s="51"/>
      <c r="H44" s="123"/>
      <c r="I44" s="123"/>
      <c r="J44" s="123"/>
      <c r="K44" s="51"/>
      <c r="L44" s="51"/>
      <c r="M44" s="51"/>
    </row>
    <row r="45" spans="1:13" ht="30" hidden="1">
      <c r="A45" s="82"/>
      <c r="B45" s="82">
        <v>71014</v>
      </c>
      <c r="C45" s="82"/>
      <c r="D45" s="75" t="s">
        <v>150</v>
      </c>
      <c r="E45" s="85">
        <f>E46</f>
        <v>15000</v>
      </c>
      <c r="F45" s="85">
        <f aca="true" t="shared" si="17" ref="F45:M45">F46</f>
        <v>0</v>
      </c>
      <c r="G45" s="85">
        <f t="shared" si="17"/>
        <v>15000</v>
      </c>
      <c r="H45" s="85">
        <f t="shared" si="17"/>
        <v>5000</v>
      </c>
      <c r="I45" s="85">
        <f t="shared" si="17"/>
        <v>20000</v>
      </c>
      <c r="J45" s="205">
        <f t="shared" si="17"/>
        <v>5000</v>
      </c>
      <c r="K45" s="85">
        <f t="shared" si="17"/>
        <v>25000</v>
      </c>
      <c r="L45" s="85">
        <f t="shared" si="17"/>
        <v>0</v>
      </c>
      <c r="M45" s="85">
        <f t="shared" si="17"/>
        <v>25000</v>
      </c>
    </row>
    <row r="46" spans="1:13" ht="15" hidden="1">
      <c r="A46" s="82"/>
      <c r="B46" s="82"/>
      <c r="C46" s="82">
        <v>4300</v>
      </c>
      <c r="D46" s="75" t="s">
        <v>140</v>
      </c>
      <c r="E46" s="85">
        <v>15000</v>
      </c>
      <c r="F46" s="51"/>
      <c r="G46" s="51">
        <f>E46+F46</f>
        <v>15000</v>
      </c>
      <c r="H46" s="123">
        <v>5000</v>
      </c>
      <c r="I46" s="123">
        <f>G46+H46</f>
        <v>20000</v>
      </c>
      <c r="J46" s="123">
        <v>5000</v>
      </c>
      <c r="K46" s="51">
        <f>I46+J46</f>
        <v>25000</v>
      </c>
      <c r="L46" s="51"/>
      <c r="M46" s="51">
        <f>K46+L46</f>
        <v>25000</v>
      </c>
    </row>
    <row r="47" spans="1:13" ht="15" hidden="1">
      <c r="A47" s="82"/>
      <c r="B47" s="82">
        <v>71095</v>
      </c>
      <c r="C47" s="82"/>
      <c r="D47" s="75" t="s">
        <v>16</v>
      </c>
      <c r="E47" s="85">
        <f>E48</f>
        <v>15000</v>
      </c>
      <c r="F47" s="85">
        <f aca="true" t="shared" si="18" ref="F47:M47">F48</f>
        <v>0</v>
      </c>
      <c r="G47" s="85">
        <f t="shared" si="18"/>
        <v>15000</v>
      </c>
      <c r="H47" s="85">
        <f t="shared" si="18"/>
        <v>-5000</v>
      </c>
      <c r="I47" s="85">
        <f t="shared" si="18"/>
        <v>10000</v>
      </c>
      <c r="J47" s="205">
        <f t="shared" si="18"/>
        <v>0</v>
      </c>
      <c r="K47" s="85">
        <f t="shared" si="18"/>
        <v>10000</v>
      </c>
      <c r="L47" s="85">
        <f t="shared" si="18"/>
        <v>0</v>
      </c>
      <c r="M47" s="85">
        <f t="shared" si="18"/>
        <v>10000</v>
      </c>
    </row>
    <row r="48" spans="1:13" ht="15" hidden="1">
      <c r="A48" s="82"/>
      <c r="B48" s="82"/>
      <c r="C48" s="82">
        <v>4300</v>
      </c>
      <c r="D48" s="75" t="s">
        <v>140</v>
      </c>
      <c r="E48" s="85">
        <v>15000</v>
      </c>
      <c r="F48" s="51"/>
      <c r="G48" s="51">
        <f>E48+F48</f>
        <v>15000</v>
      </c>
      <c r="H48" s="123">
        <v>-5000</v>
      </c>
      <c r="I48" s="123">
        <f>G48+H48</f>
        <v>10000</v>
      </c>
      <c r="J48" s="123"/>
      <c r="K48" s="51">
        <f>I48+J48</f>
        <v>10000</v>
      </c>
      <c r="L48" s="51"/>
      <c r="M48" s="51">
        <f>K48+L48</f>
        <v>10000</v>
      </c>
    </row>
    <row r="49" spans="1:13" ht="14.25">
      <c r="A49" s="80">
        <v>750</v>
      </c>
      <c r="B49" s="80"/>
      <c r="C49" s="80"/>
      <c r="D49" s="76" t="s">
        <v>40</v>
      </c>
      <c r="E49" s="89">
        <f>E50+E59+E64+E82</f>
        <v>1269510</v>
      </c>
      <c r="F49" s="89">
        <f aca="true" t="shared" si="19" ref="F49:M49">F50+F59+F64+F82</f>
        <v>0</v>
      </c>
      <c r="G49" s="89">
        <f t="shared" si="19"/>
        <v>1269510</v>
      </c>
      <c r="H49" s="89">
        <f t="shared" si="19"/>
        <v>0</v>
      </c>
      <c r="I49" s="89">
        <f t="shared" si="19"/>
        <v>1269510</v>
      </c>
      <c r="J49" s="204">
        <f t="shared" si="19"/>
        <v>0</v>
      </c>
      <c r="K49" s="89">
        <f t="shared" si="19"/>
        <v>1269510</v>
      </c>
      <c r="L49" s="89">
        <f t="shared" si="19"/>
        <v>0</v>
      </c>
      <c r="M49" s="89">
        <f t="shared" si="19"/>
        <v>1269510</v>
      </c>
    </row>
    <row r="50" spans="1:13" ht="15">
      <c r="A50" s="82"/>
      <c r="B50" s="82">
        <v>75011</v>
      </c>
      <c r="C50" s="82"/>
      <c r="D50" s="75" t="s">
        <v>41</v>
      </c>
      <c r="E50" s="85">
        <f>SUM(E51:E58)</f>
        <v>41200</v>
      </c>
      <c r="F50" s="85">
        <f aca="true" t="shared" si="20" ref="F50:M50">SUM(F51:F58)</f>
        <v>0</v>
      </c>
      <c r="G50" s="85">
        <f t="shared" si="20"/>
        <v>41200</v>
      </c>
      <c r="H50" s="85">
        <f t="shared" si="20"/>
        <v>0</v>
      </c>
      <c r="I50" s="85">
        <f t="shared" si="20"/>
        <v>41200</v>
      </c>
      <c r="J50" s="205">
        <f t="shared" si="20"/>
        <v>0</v>
      </c>
      <c r="K50" s="85">
        <f t="shared" si="20"/>
        <v>41200</v>
      </c>
      <c r="L50" s="85">
        <f t="shared" si="20"/>
        <v>5000</v>
      </c>
      <c r="M50" s="85">
        <f t="shared" si="20"/>
        <v>46200</v>
      </c>
    </row>
    <row r="51" spans="1:13" ht="15" hidden="1">
      <c r="A51" s="82"/>
      <c r="B51" s="82"/>
      <c r="C51" s="82">
        <v>4010</v>
      </c>
      <c r="D51" s="75" t="s">
        <v>151</v>
      </c>
      <c r="E51" s="85">
        <v>24000</v>
      </c>
      <c r="F51" s="51"/>
      <c r="G51" s="51">
        <f aca="true" t="shared" si="21" ref="G51:G58">E51+F51</f>
        <v>24000</v>
      </c>
      <c r="H51" s="123"/>
      <c r="I51" s="123">
        <f>G51+H51</f>
        <v>24000</v>
      </c>
      <c r="J51" s="123"/>
      <c r="K51" s="51">
        <f>I51+J51</f>
        <v>24000</v>
      </c>
      <c r="L51" s="51"/>
      <c r="M51" s="51">
        <f>K51+L51</f>
        <v>24000</v>
      </c>
    </row>
    <row r="52" spans="1:13" ht="15" hidden="1">
      <c r="A52" s="82"/>
      <c r="B52" s="82"/>
      <c r="C52" s="82">
        <v>4040</v>
      </c>
      <c r="D52" s="75" t="s">
        <v>152</v>
      </c>
      <c r="E52" s="85">
        <v>1681</v>
      </c>
      <c r="F52" s="51"/>
      <c r="G52" s="51">
        <f t="shared" si="21"/>
        <v>1681</v>
      </c>
      <c r="H52" s="123"/>
      <c r="I52" s="123">
        <f aca="true" t="shared" si="22" ref="I52:I58">G52+H52</f>
        <v>1681</v>
      </c>
      <c r="J52" s="123"/>
      <c r="K52" s="51">
        <f aca="true" t="shared" si="23" ref="K52:M58">I52+J52</f>
        <v>1681</v>
      </c>
      <c r="L52" s="51"/>
      <c r="M52" s="51">
        <f t="shared" si="23"/>
        <v>1681</v>
      </c>
    </row>
    <row r="53" spans="1:13" ht="15" hidden="1">
      <c r="A53" s="82"/>
      <c r="B53" s="82"/>
      <c r="C53" s="82">
        <v>4110</v>
      </c>
      <c r="D53" s="75" t="s">
        <v>153</v>
      </c>
      <c r="E53" s="85">
        <v>4425</v>
      </c>
      <c r="F53" s="51"/>
      <c r="G53" s="51">
        <f t="shared" si="21"/>
        <v>4425</v>
      </c>
      <c r="H53" s="123"/>
      <c r="I53" s="123">
        <f t="shared" si="22"/>
        <v>4425</v>
      </c>
      <c r="J53" s="123"/>
      <c r="K53" s="51">
        <f t="shared" si="23"/>
        <v>4425</v>
      </c>
      <c r="L53" s="51"/>
      <c r="M53" s="51">
        <f t="shared" si="23"/>
        <v>4425</v>
      </c>
    </row>
    <row r="54" spans="1:13" ht="15" hidden="1">
      <c r="A54" s="82"/>
      <c r="B54" s="82"/>
      <c r="C54" s="82">
        <v>4120</v>
      </c>
      <c r="D54" s="75" t="s">
        <v>154</v>
      </c>
      <c r="E54" s="85">
        <v>629</v>
      </c>
      <c r="F54" s="51"/>
      <c r="G54" s="51">
        <f t="shared" si="21"/>
        <v>629</v>
      </c>
      <c r="H54" s="123"/>
      <c r="I54" s="123">
        <f t="shared" si="22"/>
        <v>629</v>
      </c>
      <c r="J54" s="123"/>
      <c r="K54" s="51">
        <f t="shared" si="23"/>
        <v>629</v>
      </c>
      <c r="L54" s="51"/>
      <c r="M54" s="51">
        <f t="shared" si="23"/>
        <v>629</v>
      </c>
    </row>
    <row r="55" spans="1:13" ht="15" hidden="1">
      <c r="A55" s="82"/>
      <c r="B55" s="82"/>
      <c r="C55" s="82">
        <v>4210</v>
      </c>
      <c r="D55" s="75" t="s">
        <v>138</v>
      </c>
      <c r="E55" s="85">
        <v>2000</v>
      </c>
      <c r="F55" s="51"/>
      <c r="G55" s="51">
        <f t="shared" si="21"/>
        <v>2000</v>
      </c>
      <c r="H55" s="123"/>
      <c r="I55" s="123">
        <f t="shared" si="22"/>
        <v>2000</v>
      </c>
      <c r="J55" s="123"/>
      <c r="K55" s="51">
        <f t="shared" si="23"/>
        <v>2000</v>
      </c>
      <c r="L55" s="51"/>
      <c r="M55" s="51">
        <f t="shared" si="23"/>
        <v>2000</v>
      </c>
    </row>
    <row r="56" spans="1:13" ht="15">
      <c r="A56" s="82"/>
      <c r="B56" s="82"/>
      <c r="C56" s="82">
        <v>4300</v>
      </c>
      <c r="D56" s="75" t="s">
        <v>140</v>
      </c>
      <c r="E56" s="85">
        <v>6695</v>
      </c>
      <c r="F56" s="51"/>
      <c r="G56" s="51">
        <f t="shared" si="21"/>
        <v>6695</v>
      </c>
      <c r="H56" s="123"/>
      <c r="I56" s="123">
        <f t="shared" si="22"/>
        <v>6695</v>
      </c>
      <c r="J56" s="123"/>
      <c r="K56" s="51">
        <f t="shared" si="23"/>
        <v>6695</v>
      </c>
      <c r="L56" s="51">
        <v>5000</v>
      </c>
      <c r="M56" s="51">
        <f t="shared" si="23"/>
        <v>11695</v>
      </c>
    </row>
    <row r="57" spans="1:13" ht="15" hidden="1">
      <c r="A57" s="82"/>
      <c r="B57" s="82"/>
      <c r="C57" s="82">
        <v>4410</v>
      </c>
      <c r="D57" s="75" t="s">
        <v>155</v>
      </c>
      <c r="E57" s="85">
        <v>1000</v>
      </c>
      <c r="F57" s="51"/>
      <c r="G57" s="51">
        <f t="shared" si="21"/>
        <v>1000</v>
      </c>
      <c r="H57" s="123"/>
      <c r="I57" s="123">
        <f t="shared" si="22"/>
        <v>1000</v>
      </c>
      <c r="J57" s="123"/>
      <c r="K57" s="51">
        <f t="shared" si="23"/>
        <v>1000</v>
      </c>
      <c r="L57" s="51"/>
      <c r="M57" s="51">
        <f t="shared" si="23"/>
        <v>1000</v>
      </c>
    </row>
    <row r="58" spans="1:13" ht="30" hidden="1">
      <c r="A58" s="82"/>
      <c r="B58" s="82"/>
      <c r="C58" s="82">
        <v>4440</v>
      </c>
      <c r="D58" s="75" t="s">
        <v>156</v>
      </c>
      <c r="E58" s="85">
        <v>770</v>
      </c>
      <c r="F58" s="51"/>
      <c r="G58" s="51">
        <f t="shared" si="21"/>
        <v>770</v>
      </c>
      <c r="H58" s="123"/>
      <c r="I58" s="123">
        <f t="shared" si="22"/>
        <v>770</v>
      </c>
      <c r="J58" s="123"/>
      <c r="K58" s="51">
        <f t="shared" si="23"/>
        <v>770</v>
      </c>
      <c r="L58" s="51"/>
      <c r="M58" s="51">
        <f t="shared" si="23"/>
        <v>770</v>
      </c>
    </row>
    <row r="59" spans="1:13" ht="15">
      <c r="A59" s="82"/>
      <c r="B59" s="82">
        <v>75022</v>
      </c>
      <c r="C59" s="82"/>
      <c r="D59" s="75" t="s">
        <v>157</v>
      </c>
      <c r="E59" s="85">
        <f>SUM(E60:E63)</f>
        <v>51600</v>
      </c>
      <c r="F59" s="85">
        <f aca="true" t="shared" si="24" ref="F59:M59">SUM(F60:F63)</f>
        <v>0</v>
      </c>
      <c r="G59" s="85">
        <f t="shared" si="24"/>
        <v>51600</v>
      </c>
      <c r="H59" s="85">
        <f t="shared" si="24"/>
        <v>0</v>
      </c>
      <c r="I59" s="85">
        <f t="shared" si="24"/>
        <v>51600</v>
      </c>
      <c r="J59" s="205">
        <f t="shared" si="24"/>
        <v>0</v>
      </c>
      <c r="K59" s="85">
        <f t="shared" si="24"/>
        <v>51600</v>
      </c>
      <c r="L59" s="85">
        <f t="shared" si="24"/>
        <v>-5000</v>
      </c>
      <c r="M59" s="85">
        <f t="shared" si="24"/>
        <v>46600</v>
      </c>
    </row>
    <row r="60" spans="1:13" ht="17.25" customHeight="1">
      <c r="A60" s="82"/>
      <c r="B60" s="82"/>
      <c r="C60" s="82">
        <v>3030</v>
      </c>
      <c r="D60" s="75" t="s">
        <v>158</v>
      </c>
      <c r="E60" s="85">
        <v>43000</v>
      </c>
      <c r="F60" s="51"/>
      <c r="G60" s="51">
        <f>E60+F60</f>
        <v>43000</v>
      </c>
      <c r="H60" s="123"/>
      <c r="I60" s="123">
        <f>G60+H60</f>
        <v>43000</v>
      </c>
      <c r="J60" s="123"/>
      <c r="K60" s="51">
        <f>I60+J60</f>
        <v>43000</v>
      </c>
      <c r="L60" s="51">
        <v>-3000</v>
      </c>
      <c r="M60" s="51">
        <f>K60+L60</f>
        <v>40000</v>
      </c>
    </row>
    <row r="61" spans="1:13" ht="15" hidden="1">
      <c r="A61" s="82"/>
      <c r="B61" s="82"/>
      <c r="C61" s="82">
        <v>4210</v>
      </c>
      <c r="D61" s="75" t="s">
        <v>138</v>
      </c>
      <c r="E61" s="85">
        <v>3100</v>
      </c>
      <c r="F61" s="51"/>
      <c r="G61" s="51">
        <f>E61+F61</f>
        <v>3100</v>
      </c>
      <c r="H61" s="123"/>
      <c r="I61" s="123">
        <f>G61+H61</f>
        <v>3100</v>
      </c>
      <c r="J61" s="123"/>
      <c r="K61" s="51">
        <f>I61+J61</f>
        <v>3100</v>
      </c>
      <c r="L61" s="51"/>
      <c r="M61" s="51">
        <f>K61+L61</f>
        <v>3100</v>
      </c>
    </row>
    <row r="62" spans="1:13" ht="15">
      <c r="A62" s="82"/>
      <c r="B62" s="82"/>
      <c r="C62" s="82">
        <v>4300</v>
      </c>
      <c r="D62" s="75" t="s">
        <v>140</v>
      </c>
      <c r="E62" s="85">
        <v>5000</v>
      </c>
      <c r="F62" s="51"/>
      <c r="G62" s="51">
        <f>E62+F62</f>
        <v>5000</v>
      </c>
      <c r="H62" s="123"/>
      <c r="I62" s="123">
        <f>G62+H62</f>
        <v>5000</v>
      </c>
      <c r="J62" s="123"/>
      <c r="K62" s="51">
        <f>I62+J62</f>
        <v>5000</v>
      </c>
      <c r="L62" s="51">
        <v>-2000</v>
      </c>
      <c r="M62" s="51">
        <f>K62+L62</f>
        <v>3000</v>
      </c>
    </row>
    <row r="63" spans="1:13" ht="15" hidden="1">
      <c r="A63" s="82"/>
      <c r="B63" s="82"/>
      <c r="C63" s="82">
        <v>4410</v>
      </c>
      <c r="D63" s="75" t="s">
        <v>155</v>
      </c>
      <c r="E63" s="85">
        <v>500</v>
      </c>
      <c r="F63" s="51"/>
      <c r="G63" s="51">
        <f>E63+F63</f>
        <v>500</v>
      </c>
      <c r="H63" s="123"/>
      <c r="I63" s="123">
        <f>G63+H63</f>
        <v>500</v>
      </c>
      <c r="J63" s="123"/>
      <c r="K63" s="51">
        <f>I63+J63</f>
        <v>500</v>
      </c>
      <c r="L63" s="51"/>
      <c r="M63" s="51">
        <f>K63+L63</f>
        <v>500</v>
      </c>
    </row>
    <row r="64" spans="1:13" ht="15">
      <c r="A64" s="82"/>
      <c r="B64" s="82">
        <v>75023</v>
      </c>
      <c r="C64" s="82"/>
      <c r="D64" s="75" t="s">
        <v>46</v>
      </c>
      <c r="E64" s="85">
        <f>SUM(E65:E81)</f>
        <v>1156410</v>
      </c>
      <c r="F64" s="85">
        <f aca="true" t="shared" si="25" ref="F64:M64">SUM(F65:F81)</f>
        <v>0</v>
      </c>
      <c r="G64" s="85">
        <f t="shared" si="25"/>
        <v>1156410</v>
      </c>
      <c r="H64" s="85">
        <f t="shared" si="25"/>
        <v>0</v>
      </c>
      <c r="I64" s="85">
        <f t="shared" si="25"/>
        <v>1156410</v>
      </c>
      <c r="J64" s="205">
        <f t="shared" si="25"/>
        <v>0</v>
      </c>
      <c r="K64" s="85">
        <f t="shared" si="25"/>
        <v>1156410</v>
      </c>
      <c r="L64" s="85">
        <f t="shared" si="25"/>
        <v>5000</v>
      </c>
      <c r="M64" s="85">
        <f t="shared" si="25"/>
        <v>1161410</v>
      </c>
    </row>
    <row r="65" spans="1:13" ht="30" hidden="1">
      <c r="A65" s="82"/>
      <c r="B65" s="82"/>
      <c r="C65" s="82">
        <v>3020</v>
      </c>
      <c r="D65" s="75" t="s">
        <v>159</v>
      </c>
      <c r="E65" s="85">
        <v>820</v>
      </c>
      <c r="F65" s="51"/>
      <c r="G65" s="51">
        <f aca="true" t="shared" si="26" ref="G65:G81">E65+F65</f>
        <v>820</v>
      </c>
      <c r="H65" s="123"/>
      <c r="I65" s="123">
        <f>G65+H65</f>
        <v>820</v>
      </c>
      <c r="J65" s="123"/>
      <c r="K65" s="51">
        <f>I65+J65</f>
        <v>820</v>
      </c>
      <c r="L65" s="51"/>
      <c r="M65" s="51">
        <f>K65+L65</f>
        <v>820</v>
      </c>
    </row>
    <row r="66" spans="1:13" ht="17.25" customHeight="1">
      <c r="A66" s="82"/>
      <c r="B66" s="82"/>
      <c r="C66" s="82">
        <v>4010</v>
      </c>
      <c r="D66" s="75" t="s">
        <v>151</v>
      </c>
      <c r="E66" s="85">
        <v>707320</v>
      </c>
      <c r="F66" s="51"/>
      <c r="G66" s="51">
        <f t="shared" si="26"/>
        <v>707320</v>
      </c>
      <c r="H66" s="123"/>
      <c r="I66" s="123">
        <f aca="true" t="shared" si="27" ref="I66:I81">G66+H66</f>
        <v>707320</v>
      </c>
      <c r="J66" s="123"/>
      <c r="K66" s="51">
        <f aca="true" t="shared" si="28" ref="K66:M81">I66+J66</f>
        <v>707320</v>
      </c>
      <c r="L66" s="51">
        <v>-15624</v>
      </c>
      <c r="M66" s="51">
        <f t="shared" si="28"/>
        <v>691696</v>
      </c>
    </row>
    <row r="67" spans="1:13" ht="15" customHeight="1">
      <c r="A67" s="82"/>
      <c r="B67" s="82"/>
      <c r="C67" s="82">
        <v>4040</v>
      </c>
      <c r="D67" s="75" t="s">
        <v>152</v>
      </c>
      <c r="E67" s="85">
        <v>39580</v>
      </c>
      <c r="F67" s="51"/>
      <c r="G67" s="51">
        <f t="shared" si="26"/>
        <v>39580</v>
      </c>
      <c r="H67" s="123"/>
      <c r="I67" s="123">
        <f t="shared" si="27"/>
        <v>39580</v>
      </c>
      <c r="J67" s="123">
        <v>-6000</v>
      </c>
      <c r="K67" s="51">
        <f t="shared" si="28"/>
        <v>33580</v>
      </c>
      <c r="L67" s="51">
        <v>27624</v>
      </c>
      <c r="M67" s="51">
        <f t="shared" si="28"/>
        <v>61204</v>
      </c>
    </row>
    <row r="68" spans="1:13" ht="15" hidden="1">
      <c r="A68" s="82"/>
      <c r="B68" s="82"/>
      <c r="C68" s="82">
        <v>4110</v>
      </c>
      <c r="D68" s="75" t="s">
        <v>153</v>
      </c>
      <c r="E68" s="85">
        <v>125100</v>
      </c>
      <c r="F68" s="51"/>
      <c r="G68" s="51">
        <f t="shared" si="26"/>
        <v>125100</v>
      </c>
      <c r="H68" s="123"/>
      <c r="I68" s="123">
        <f t="shared" si="27"/>
        <v>125100</v>
      </c>
      <c r="J68" s="123"/>
      <c r="K68" s="51">
        <f t="shared" si="28"/>
        <v>125100</v>
      </c>
      <c r="L68" s="51"/>
      <c r="M68" s="51">
        <f t="shared" si="28"/>
        <v>125100</v>
      </c>
    </row>
    <row r="69" spans="1:13" ht="15" hidden="1">
      <c r="A69" s="82"/>
      <c r="B69" s="82"/>
      <c r="C69" s="82">
        <v>4120</v>
      </c>
      <c r="D69" s="75" t="s">
        <v>154</v>
      </c>
      <c r="E69" s="85">
        <v>17800</v>
      </c>
      <c r="F69" s="51"/>
      <c r="G69" s="51">
        <f t="shared" si="26"/>
        <v>17800</v>
      </c>
      <c r="H69" s="123"/>
      <c r="I69" s="123">
        <f t="shared" si="27"/>
        <v>17800</v>
      </c>
      <c r="J69" s="123"/>
      <c r="K69" s="51">
        <f t="shared" si="28"/>
        <v>17800</v>
      </c>
      <c r="L69" s="51"/>
      <c r="M69" s="51">
        <f t="shared" si="28"/>
        <v>17800</v>
      </c>
    </row>
    <row r="70" spans="1:13" ht="15" hidden="1">
      <c r="A70" s="82"/>
      <c r="B70" s="82"/>
      <c r="C70" s="82">
        <v>4170</v>
      </c>
      <c r="D70" s="75" t="s">
        <v>160</v>
      </c>
      <c r="E70" s="85">
        <v>1520</v>
      </c>
      <c r="F70" s="51"/>
      <c r="G70" s="51">
        <f t="shared" si="26"/>
        <v>1520</v>
      </c>
      <c r="H70" s="123"/>
      <c r="I70" s="123">
        <f t="shared" si="27"/>
        <v>1520</v>
      </c>
      <c r="J70" s="123"/>
      <c r="K70" s="51">
        <f t="shared" si="28"/>
        <v>1520</v>
      </c>
      <c r="L70" s="51"/>
      <c r="M70" s="51">
        <f t="shared" si="28"/>
        <v>1520</v>
      </c>
    </row>
    <row r="71" spans="1:13" ht="15" hidden="1">
      <c r="A71" s="82"/>
      <c r="B71" s="82"/>
      <c r="C71" s="82">
        <v>4210</v>
      </c>
      <c r="D71" s="75" t="s">
        <v>138</v>
      </c>
      <c r="E71" s="85">
        <v>55830</v>
      </c>
      <c r="F71" s="51"/>
      <c r="G71" s="51">
        <f t="shared" si="26"/>
        <v>55830</v>
      </c>
      <c r="H71" s="123"/>
      <c r="I71" s="123">
        <f t="shared" si="27"/>
        <v>55830</v>
      </c>
      <c r="J71" s="123"/>
      <c r="K71" s="51">
        <f t="shared" si="28"/>
        <v>55830</v>
      </c>
      <c r="L71" s="51"/>
      <c r="M71" s="51">
        <f t="shared" si="28"/>
        <v>55830</v>
      </c>
    </row>
    <row r="72" spans="1:13" ht="15" hidden="1">
      <c r="A72" s="82"/>
      <c r="B72" s="82"/>
      <c r="C72" s="82">
        <v>4260</v>
      </c>
      <c r="D72" s="75" t="s">
        <v>161</v>
      </c>
      <c r="E72" s="85">
        <v>22840</v>
      </c>
      <c r="F72" s="51"/>
      <c r="G72" s="51">
        <f t="shared" si="26"/>
        <v>22840</v>
      </c>
      <c r="H72" s="123"/>
      <c r="I72" s="123">
        <f t="shared" si="27"/>
        <v>22840</v>
      </c>
      <c r="J72" s="123">
        <v>3000</v>
      </c>
      <c r="K72" s="51">
        <f t="shared" si="28"/>
        <v>25840</v>
      </c>
      <c r="L72" s="51"/>
      <c r="M72" s="51">
        <f t="shared" si="28"/>
        <v>25840</v>
      </c>
    </row>
    <row r="73" spans="1:13" ht="15" hidden="1">
      <c r="A73" s="82"/>
      <c r="B73" s="82"/>
      <c r="C73" s="82">
        <v>4270</v>
      </c>
      <c r="D73" s="75" t="s">
        <v>139</v>
      </c>
      <c r="E73" s="85">
        <v>18270</v>
      </c>
      <c r="F73" s="51"/>
      <c r="G73" s="51">
        <f t="shared" si="26"/>
        <v>18270</v>
      </c>
      <c r="H73" s="123"/>
      <c r="I73" s="123">
        <f t="shared" si="27"/>
        <v>18270</v>
      </c>
      <c r="J73" s="123"/>
      <c r="K73" s="51">
        <f t="shared" si="28"/>
        <v>18270</v>
      </c>
      <c r="L73" s="51"/>
      <c r="M73" s="51">
        <f t="shared" si="28"/>
        <v>18270</v>
      </c>
    </row>
    <row r="74" spans="1:13" ht="15" hidden="1">
      <c r="A74" s="82"/>
      <c r="B74" s="82"/>
      <c r="C74" s="82">
        <v>4280</v>
      </c>
      <c r="D74" s="75" t="s">
        <v>162</v>
      </c>
      <c r="E74" s="85">
        <v>2030</v>
      </c>
      <c r="F74" s="51"/>
      <c r="G74" s="51">
        <f t="shared" si="26"/>
        <v>2030</v>
      </c>
      <c r="H74" s="123"/>
      <c r="I74" s="123">
        <f t="shared" si="27"/>
        <v>2030</v>
      </c>
      <c r="J74" s="123"/>
      <c r="K74" s="51">
        <f t="shared" si="28"/>
        <v>2030</v>
      </c>
      <c r="L74" s="51"/>
      <c r="M74" s="51">
        <f t="shared" si="28"/>
        <v>2030</v>
      </c>
    </row>
    <row r="75" spans="1:13" ht="15" hidden="1">
      <c r="A75" s="82"/>
      <c r="B75" s="82"/>
      <c r="C75" s="82">
        <v>4300</v>
      </c>
      <c r="D75" s="75" t="s">
        <v>140</v>
      </c>
      <c r="E75" s="85">
        <v>86280</v>
      </c>
      <c r="F75" s="51"/>
      <c r="G75" s="51">
        <f t="shared" si="26"/>
        <v>86280</v>
      </c>
      <c r="H75" s="123"/>
      <c r="I75" s="123">
        <f t="shared" si="27"/>
        <v>86280</v>
      </c>
      <c r="J75" s="123"/>
      <c r="K75" s="51">
        <f t="shared" si="28"/>
        <v>86280</v>
      </c>
      <c r="L75" s="51"/>
      <c r="M75" s="51">
        <f t="shared" si="28"/>
        <v>86280</v>
      </c>
    </row>
    <row r="76" spans="1:13" ht="15" hidden="1">
      <c r="A76" s="82"/>
      <c r="B76" s="82"/>
      <c r="C76" s="82">
        <v>4350</v>
      </c>
      <c r="D76" s="75" t="s">
        <v>163</v>
      </c>
      <c r="E76" s="85">
        <v>2230</v>
      </c>
      <c r="F76" s="51"/>
      <c r="G76" s="51">
        <f t="shared" si="26"/>
        <v>2230</v>
      </c>
      <c r="H76" s="123"/>
      <c r="I76" s="123">
        <f t="shared" si="27"/>
        <v>2230</v>
      </c>
      <c r="J76" s="123">
        <v>3000</v>
      </c>
      <c r="K76" s="51">
        <f t="shared" si="28"/>
        <v>5230</v>
      </c>
      <c r="L76" s="51"/>
      <c r="M76" s="51">
        <f t="shared" si="28"/>
        <v>5230</v>
      </c>
    </row>
    <row r="77" spans="1:13" ht="15" hidden="1">
      <c r="A77" s="82"/>
      <c r="B77" s="82"/>
      <c r="C77" s="82">
        <v>4410</v>
      </c>
      <c r="D77" s="75" t="s">
        <v>155</v>
      </c>
      <c r="E77" s="85">
        <v>8940</v>
      </c>
      <c r="F77" s="51"/>
      <c r="G77" s="51">
        <f t="shared" si="26"/>
        <v>8940</v>
      </c>
      <c r="H77" s="123"/>
      <c r="I77" s="123">
        <f t="shared" si="27"/>
        <v>8940</v>
      </c>
      <c r="J77" s="123"/>
      <c r="K77" s="51">
        <f t="shared" si="28"/>
        <v>8940</v>
      </c>
      <c r="L77" s="51"/>
      <c r="M77" s="51">
        <f t="shared" si="28"/>
        <v>8940</v>
      </c>
    </row>
    <row r="78" spans="1:13" ht="15" hidden="1">
      <c r="A78" s="82"/>
      <c r="B78" s="82"/>
      <c r="C78" s="82">
        <v>4420</v>
      </c>
      <c r="D78" s="75" t="s">
        <v>164</v>
      </c>
      <c r="E78" s="85">
        <v>5550</v>
      </c>
      <c r="F78" s="51"/>
      <c r="G78" s="51">
        <f t="shared" si="26"/>
        <v>5550</v>
      </c>
      <c r="H78" s="123"/>
      <c r="I78" s="123">
        <f t="shared" si="27"/>
        <v>5550</v>
      </c>
      <c r="J78" s="123"/>
      <c r="K78" s="51">
        <f t="shared" si="28"/>
        <v>5550</v>
      </c>
      <c r="L78" s="51"/>
      <c r="M78" s="51">
        <f t="shared" si="28"/>
        <v>5550</v>
      </c>
    </row>
    <row r="79" spans="1:13" ht="15" hidden="1">
      <c r="A79" s="82"/>
      <c r="B79" s="82"/>
      <c r="C79" s="82">
        <v>4430</v>
      </c>
      <c r="D79" s="75" t="s">
        <v>146</v>
      </c>
      <c r="E79" s="85">
        <v>17660</v>
      </c>
      <c r="F79" s="51"/>
      <c r="G79" s="51">
        <f t="shared" si="26"/>
        <v>17660</v>
      </c>
      <c r="H79" s="123"/>
      <c r="I79" s="123">
        <f t="shared" si="27"/>
        <v>17660</v>
      </c>
      <c r="J79" s="123"/>
      <c r="K79" s="51">
        <f t="shared" si="28"/>
        <v>17660</v>
      </c>
      <c r="L79" s="51"/>
      <c r="M79" s="51">
        <f t="shared" si="28"/>
        <v>17660</v>
      </c>
    </row>
    <row r="80" spans="1:13" ht="30" hidden="1">
      <c r="A80" s="82"/>
      <c r="B80" s="82"/>
      <c r="C80" s="82">
        <v>4440</v>
      </c>
      <c r="D80" s="75" t="s">
        <v>156</v>
      </c>
      <c r="E80" s="85">
        <v>14640</v>
      </c>
      <c r="F80" s="51"/>
      <c r="G80" s="51">
        <f t="shared" si="26"/>
        <v>14640</v>
      </c>
      <c r="H80" s="123"/>
      <c r="I80" s="123">
        <f t="shared" si="27"/>
        <v>14640</v>
      </c>
      <c r="J80" s="123"/>
      <c r="K80" s="51">
        <f t="shared" si="28"/>
        <v>14640</v>
      </c>
      <c r="L80" s="51"/>
      <c r="M80" s="51">
        <f t="shared" si="28"/>
        <v>14640</v>
      </c>
    </row>
    <row r="81" spans="1:13" ht="30.75" customHeight="1">
      <c r="A81" s="82"/>
      <c r="B81" s="82"/>
      <c r="C81" s="82">
        <v>6060</v>
      </c>
      <c r="D81" s="75" t="s">
        <v>165</v>
      </c>
      <c r="E81" s="85">
        <v>30000</v>
      </c>
      <c r="F81" s="51"/>
      <c r="G81" s="51">
        <f t="shared" si="26"/>
        <v>30000</v>
      </c>
      <c r="H81" s="123"/>
      <c r="I81" s="123">
        <f t="shared" si="27"/>
        <v>30000</v>
      </c>
      <c r="J81" s="123"/>
      <c r="K81" s="51">
        <f t="shared" si="28"/>
        <v>30000</v>
      </c>
      <c r="L81" s="51">
        <v>-7000</v>
      </c>
      <c r="M81" s="51">
        <f t="shared" si="28"/>
        <v>23000</v>
      </c>
    </row>
    <row r="82" spans="1:13" ht="30">
      <c r="A82" s="82"/>
      <c r="B82" s="82">
        <v>75075</v>
      </c>
      <c r="C82" s="82"/>
      <c r="D82" s="75" t="s">
        <v>166</v>
      </c>
      <c r="E82" s="85">
        <f>SUM(E83:E84)</f>
        <v>20300</v>
      </c>
      <c r="F82" s="85">
        <f aca="true" t="shared" si="29" ref="F82:M82">SUM(F83:F84)</f>
        <v>0</v>
      </c>
      <c r="G82" s="85">
        <f t="shared" si="29"/>
        <v>20300</v>
      </c>
      <c r="H82" s="85">
        <f t="shared" si="29"/>
        <v>0</v>
      </c>
      <c r="I82" s="85">
        <f t="shared" si="29"/>
        <v>20300</v>
      </c>
      <c r="J82" s="205">
        <f t="shared" si="29"/>
        <v>0</v>
      </c>
      <c r="K82" s="85">
        <f t="shared" si="29"/>
        <v>20300</v>
      </c>
      <c r="L82" s="85">
        <f t="shared" si="29"/>
        <v>-5000</v>
      </c>
      <c r="M82" s="85">
        <f t="shared" si="29"/>
        <v>15300</v>
      </c>
    </row>
    <row r="83" spans="1:13" ht="15" hidden="1">
      <c r="A83" s="82"/>
      <c r="B83" s="82"/>
      <c r="C83" s="82">
        <v>4210</v>
      </c>
      <c r="D83" s="75" t="s">
        <v>138</v>
      </c>
      <c r="E83" s="85">
        <v>2030</v>
      </c>
      <c r="F83" s="51"/>
      <c r="G83" s="51">
        <f>E83+F83</f>
        <v>2030</v>
      </c>
      <c r="H83" s="123"/>
      <c r="I83" s="123">
        <f>G83+H83</f>
        <v>2030</v>
      </c>
      <c r="J83" s="123"/>
      <c r="K83" s="51">
        <f>I83+J83</f>
        <v>2030</v>
      </c>
      <c r="L83" s="51"/>
      <c r="M83" s="51">
        <f>K83+L83</f>
        <v>2030</v>
      </c>
    </row>
    <row r="84" spans="1:13" ht="15">
      <c r="A84" s="82"/>
      <c r="B84" s="82"/>
      <c r="C84" s="82">
        <v>4300</v>
      </c>
      <c r="D84" s="75" t="s">
        <v>140</v>
      </c>
      <c r="E84" s="85">
        <v>18270</v>
      </c>
      <c r="F84" s="51"/>
      <c r="G84" s="51">
        <f>E84+F84</f>
        <v>18270</v>
      </c>
      <c r="H84" s="123"/>
      <c r="I84" s="123">
        <f>G84+H84</f>
        <v>18270</v>
      </c>
      <c r="J84" s="123"/>
      <c r="K84" s="51">
        <f>I84+J84</f>
        <v>18270</v>
      </c>
      <c r="L84" s="51">
        <v>-5000</v>
      </c>
      <c r="M84" s="51">
        <f>K84+L84</f>
        <v>13270</v>
      </c>
    </row>
    <row r="85" spans="1:13" ht="42.75" hidden="1">
      <c r="A85" s="80">
        <v>751</v>
      </c>
      <c r="B85" s="80"/>
      <c r="C85" s="80"/>
      <c r="D85" s="76" t="s">
        <v>49</v>
      </c>
      <c r="E85" s="89">
        <f>E86</f>
        <v>780</v>
      </c>
      <c r="F85" s="89">
        <f aca="true" t="shared" si="30" ref="F85:M85">F86</f>
        <v>-31</v>
      </c>
      <c r="G85" s="89">
        <f t="shared" si="30"/>
        <v>749</v>
      </c>
      <c r="H85" s="89">
        <f t="shared" si="30"/>
        <v>0</v>
      </c>
      <c r="I85" s="89">
        <f t="shared" si="30"/>
        <v>749</v>
      </c>
      <c r="J85" s="204">
        <f t="shared" si="30"/>
        <v>0</v>
      </c>
      <c r="K85" s="89">
        <f t="shared" si="30"/>
        <v>749</v>
      </c>
      <c r="L85" s="89">
        <f t="shared" si="30"/>
        <v>0</v>
      </c>
      <c r="M85" s="89">
        <f t="shared" si="30"/>
        <v>749</v>
      </c>
    </row>
    <row r="86" spans="1:13" ht="30" hidden="1">
      <c r="A86" s="82"/>
      <c r="B86" s="82">
        <v>75101</v>
      </c>
      <c r="C86" s="82"/>
      <c r="D86" s="75" t="s">
        <v>167</v>
      </c>
      <c r="E86" s="85">
        <f>E87+E88</f>
        <v>780</v>
      </c>
      <c r="F86" s="85">
        <f aca="true" t="shared" si="31" ref="F86:M86">F87+F88</f>
        <v>-31</v>
      </c>
      <c r="G86" s="85">
        <f t="shared" si="31"/>
        <v>749</v>
      </c>
      <c r="H86" s="85">
        <f t="shared" si="31"/>
        <v>0</v>
      </c>
      <c r="I86" s="85">
        <f t="shared" si="31"/>
        <v>749</v>
      </c>
      <c r="J86" s="205">
        <f t="shared" si="31"/>
        <v>0</v>
      </c>
      <c r="K86" s="85">
        <f t="shared" si="31"/>
        <v>749</v>
      </c>
      <c r="L86" s="85">
        <f t="shared" si="31"/>
        <v>0</v>
      </c>
      <c r="M86" s="85">
        <f t="shared" si="31"/>
        <v>749</v>
      </c>
    </row>
    <row r="87" spans="1:13" ht="15" hidden="1">
      <c r="A87" s="82"/>
      <c r="B87" s="82"/>
      <c r="C87" s="82">
        <v>4210</v>
      </c>
      <c r="D87" s="75" t="s">
        <v>138</v>
      </c>
      <c r="E87" s="85">
        <v>100</v>
      </c>
      <c r="F87" s="51">
        <v>-31</v>
      </c>
      <c r="G87" s="51">
        <f>E87+F87</f>
        <v>69</v>
      </c>
      <c r="H87" s="123"/>
      <c r="I87" s="123">
        <f>G87+H87</f>
        <v>69</v>
      </c>
      <c r="J87" s="123"/>
      <c r="K87" s="51">
        <f>I87+J87</f>
        <v>69</v>
      </c>
      <c r="L87" s="51"/>
      <c r="M87" s="51">
        <f>K87+L87</f>
        <v>69</v>
      </c>
    </row>
    <row r="88" spans="1:13" ht="15" hidden="1">
      <c r="A88" s="82"/>
      <c r="B88" s="82"/>
      <c r="C88" s="82">
        <v>4300</v>
      </c>
      <c r="D88" s="75" t="s">
        <v>140</v>
      </c>
      <c r="E88" s="85">
        <v>680</v>
      </c>
      <c r="F88" s="51"/>
      <c r="G88" s="51">
        <f>E88+F88</f>
        <v>680</v>
      </c>
      <c r="H88" s="123"/>
      <c r="I88" s="123">
        <f>G88+H88</f>
        <v>680</v>
      </c>
      <c r="J88" s="123"/>
      <c r="K88" s="51">
        <f>I88+J88</f>
        <v>680</v>
      </c>
      <c r="L88" s="51"/>
      <c r="M88" s="51">
        <f>K88+L88</f>
        <v>680</v>
      </c>
    </row>
    <row r="89" spans="1:13" ht="28.5" hidden="1">
      <c r="A89" s="80">
        <v>754</v>
      </c>
      <c r="B89" s="80"/>
      <c r="C89" s="80"/>
      <c r="D89" s="76" t="s">
        <v>168</v>
      </c>
      <c r="E89" s="89">
        <f>E90+E100</f>
        <v>75010</v>
      </c>
      <c r="F89" s="89">
        <f aca="true" t="shared" si="32" ref="F89:M89">F90+F100</f>
        <v>0</v>
      </c>
      <c r="G89" s="89">
        <f t="shared" si="32"/>
        <v>75010</v>
      </c>
      <c r="H89" s="89">
        <f t="shared" si="32"/>
        <v>6700</v>
      </c>
      <c r="I89" s="89">
        <f t="shared" si="32"/>
        <v>81710</v>
      </c>
      <c r="J89" s="204">
        <f t="shared" si="32"/>
        <v>0</v>
      </c>
      <c r="K89" s="89">
        <f t="shared" si="32"/>
        <v>81710</v>
      </c>
      <c r="L89" s="89">
        <f t="shared" si="32"/>
        <v>0</v>
      </c>
      <c r="M89" s="89">
        <f t="shared" si="32"/>
        <v>81710</v>
      </c>
    </row>
    <row r="90" spans="1:13" ht="15" hidden="1">
      <c r="A90" s="82"/>
      <c r="B90" s="82">
        <v>75412</v>
      </c>
      <c r="C90" s="82"/>
      <c r="D90" s="75" t="s">
        <v>169</v>
      </c>
      <c r="E90" s="85">
        <f>SUM(E92:E99)</f>
        <v>74610</v>
      </c>
      <c r="F90" s="85">
        <f aca="true" t="shared" si="33" ref="F90:M90">SUM(F92:F99)</f>
        <v>0</v>
      </c>
      <c r="G90" s="85">
        <f t="shared" si="33"/>
        <v>74610</v>
      </c>
      <c r="H90" s="85">
        <f t="shared" si="33"/>
        <v>6700</v>
      </c>
      <c r="I90" s="85">
        <f t="shared" si="33"/>
        <v>81310</v>
      </c>
      <c r="J90" s="205">
        <f t="shared" si="33"/>
        <v>0</v>
      </c>
      <c r="K90" s="85">
        <f t="shared" si="33"/>
        <v>81310</v>
      </c>
      <c r="L90" s="85">
        <f t="shared" si="33"/>
        <v>0</v>
      </c>
      <c r="M90" s="85">
        <f t="shared" si="33"/>
        <v>81310</v>
      </c>
    </row>
    <row r="91" spans="1:13" ht="30" hidden="1">
      <c r="A91" s="82"/>
      <c r="B91" s="82"/>
      <c r="C91" s="82"/>
      <c r="D91" s="75" t="s">
        <v>238</v>
      </c>
      <c r="E91" s="85"/>
      <c r="F91" s="51"/>
      <c r="G91" s="51"/>
      <c r="H91" s="123"/>
      <c r="I91" s="123"/>
      <c r="J91" s="123"/>
      <c r="K91" s="51"/>
      <c r="L91" s="51"/>
      <c r="M91" s="51"/>
    </row>
    <row r="92" spans="1:13" ht="30" hidden="1">
      <c r="A92" s="82"/>
      <c r="B92" s="82"/>
      <c r="C92" s="82">
        <v>3030</v>
      </c>
      <c r="D92" s="75" t="s">
        <v>158</v>
      </c>
      <c r="E92" s="85">
        <v>7714</v>
      </c>
      <c r="F92" s="51"/>
      <c r="G92" s="51">
        <f aca="true" t="shared" si="34" ref="G92:G98">E92+F92</f>
        <v>7714</v>
      </c>
      <c r="H92" s="123"/>
      <c r="I92" s="123">
        <f>G92+H92</f>
        <v>7714</v>
      </c>
      <c r="J92" s="123"/>
      <c r="K92" s="51">
        <f>I92+J92</f>
        <v>7714</v>
      </c>
      <c r="L92" s="51"/>
      <c r="M92" s="51">
        <f>K92+L92</f>
        <v>7714</v>
      </c>
    </row>
    <row r="93" spans="1:13" ht="15" hidden="1">
      <c r="A93" s="82"/>
      <c r="B93" s="82"/>
      <c r="C93" s="82">
        <v>4170</v>
      </c>
      <c r="D93" s="75" t="s">
        <v>160</v>
      </c>
      <c r="E93" s="85">
        <v>16100</v>
      </c>
      <c r="F93" s="51"/>
      <c r="G93" s="51">
        <f t="shared" si="34"/>
        <v>16100</v>
      </c>
      <c r="H93" s="123"/>
      <c r="I93" s="123">
        <f aca="true" t="shared" si="35" ref="I93:I99">G93+H93</f>
        <v>16100</v>
      </c>
      <c r="J93" s="123"/>
      <c r="K93" s="51">
        <f aca="true" t="shared" si="36" ref="K93:M99">I93+J93</f>
        <v>16100</v>
      </c>
      <c r="L93" s="51"/>
      <c r="M93" s="51">
        <f t="shared" si="36"/>
        <v>16100</v>
      </c>
    </row>
    <row r="94" spans="1:13" ht="15" hidden="1">
      <c r="A94" s="82"/>
      <c r="B94" s="82"/>
      <c r="C94" s="82">
        <v>4210</v>
      </c>
      <c r="D94" s="75" t="s">
        <v>138</v>
      </c>
      <c r="E94" s="85">
        <v>20036</v>
      </c>
      <c r="F94" s="51"/>
      <c r="G94" s="51">
        <f t="shared" si="34"/>
        <v>20036</v>
      </c>
      <c r="H94" s="123">
        <v>6700</v>
      </c>
      <c r="I94" s="123">
        <f t="shared" si="35"/>
        <v>26736</v>
      </c>
      <c r="J94" s="123"/>
      <c r="K94" s="51">
        <f t="shared" si="36"/>
        <v>26736</v>
      </c>
      <c r="L94" s="51"/>
      <c r="M94" s="51">
        <f t="shared" si="36"/>
        <v>26736</v>
      </c>
    </row>
    <row r="95" spans="1:13" ht="15" hidden="1">
      <c r="A95" s="82"/>
      <c r="B95" s="82"/>
      <c r="C95" s="82">
        <v>4260</v>
      </c>
      <c r="D95" s="75" t="s">
        <v>161</v>
      </c>
      <c r="E95" s="85">
        <v>11160</v>
      </c>
      <c r="F95" s="51"/>
      <c r="G95" s="51">
        <f t="shared" si="34"/>
        <v>11160</v>
      </c>
      <c r="H95" s="123"/>
      <c r="I95" s="123">
        <f t="shared" si="35"/>
        <v>11160</v>
      </c>
      <c r="J95" s="123"/>
      <c r="K95" s="51">
        <f t="shared" si="36"/>
        <v>11160</v>
      </c>
      <c r="L95" s="51"/>
      <c r="M95" s="51">
        <f t="shared" si="36"/>
        <v>11160</v>
      </c>
    </row>
    <row r="96" spans="1:13" ht="15" hidden="1">
      <c r="A96" s="82"/>
      <c r="B96" s="82"/>
      <c r="C96" s="82">
        <v>4270</v>
      </c>
      <c r="D96" s="75" t="s">
        <v>139</v>
      </c>
      <c r="E96" s="85">
        <v>3500</v>
      </c>
      <c r="F96" s="51"/>
      <c r="G96" s="51">
        <f t="shared" si="34"/>
        <v>3500</v>
      </c>
      <c r="H96" s="123"/>
      <c r="I96" s="123">
        <f t="shared" si="35"/>
        <v>3500</v>
      </c>
      <c r="J96" s="123"/>
      <c r="K96" s="51">
        <f t="shared" si="36"/>
        <v>3500</v>
      </c>
      <c r="L96" s="51"/>
      <c r="M96" s="51">
        <f t="shared" si="36"/>
        <v>3500</v>
      </c>
    </row>
    <row r="97" spans="1:13" ht="15" hidden="1">
      <c r="A97" s="82"/>
      <c r="B97" s="82"/>
      <c r="C97" s="82">
        <v>4300</v>
      </c>
      <c r="D97" s="75" t="s">
        <v>140</v>
      </c>
      <c r="E97" s="85">
        <v>8000</v>
      </c>
      <c r="F97" s="51"/>
      <c r="G97" s="51">
        <f t="shared" si="34"/>
        <v>8000</v>
      </c>
      <c r="H97" s="123"/>
      <c r="I97" s="123">
        <f t="shared" si="35"/>
        <v>8000</v>
      </c>
      <c r="J97" s="123"/>
      <c r="K97" s="51">
        <f t="shared" si="36"/>
        <v>8000</v>
      </c>
      <c r="L97" s="51"/>
      <c r="M97" s="51">
        <f t="shared" si="36"/>
        <v>8000</v>
      </c>
    </row>
    <row r="98" spans="1:13" ht="15" hidden="1">
      <c r="A98" s="82"/>
      <c r="B98" s="82"/>
      <c r="C98" s="82">
        <v>4430</v>
      </c>
      <c r="D98" s="75" t="s">
        <v>146</v>
      </c>
      <c r="E98" s="85">
        <v>8100</v>
      </c>
      <c r="F98" s="51"/>
      <c r="G98" s="51">
        <f t="shared" si="34"/>
        <v>8100</v>
      </c>
      <c r="H98" s="123"/>
      <c r="I98" s="123">
        <f t="shared" si="35"/>
        <v>8100</v>
      </c>
      <c r="J98" s="123"/>
      <c r="K98" s="51">
        <f t="shared" si="36"/>
        <v>8100</v>
      </c>
      <c r="L98" s="51"/>
      <c r="M98" s="51">
        <f t="shared" si="36"/>
        <v>8100</v>
      </c>
    </row>
    <row r="99" spans="1:13" ht="30" hidden="1">
      <c r="A99" s="82"/>
      <c r="B99" s="82"/>
      <c r="C99" s="82">
        <v>6060</v>
      </c>
      <c r="D99" s="75" t="s">
        <v>165</v>
      </c>
      <c r="E99" s="85">
        <v>0</v>
      </c>
      <c r="F99" s="51"/>
      <c r="G99" s="51"/>
      <c r="H99" s="123"/>
      <c r="I99" s="123">
        <f t="shared" si="35"/>
        <v>0</v>
      </c>
      <c r="J99" s="123"/>
      <c r="K99" s="51">
        <f t="shared" si="36"/>
        <v>0</v>
      </c>
      <c r="L99" s="51"/>
      <c r="M99" s="51">
        <f t="shared" si="36"/>
        <v>0</v>
      </c>
    </row>
    <row r="100" spans="1:13" ht="15" hidden="1">
      <c r="A100" s="82"/>
      <c r="B100" s="82">
        <v>75414</v>
      </c>
      <c r="C100" s="82"/>
      <c r="D100" s="75" t="s">
        <v>55</v>
      </c>
      <c r="E100" s="85">
        <f>E101</f>
        <v>400</v>
      </c>
      <c r="F100" s="85">
        <f aca="true" t="shared" si="37" ref="F100:M100">F101</f>
        <v>0</v>
      </c>
      <c r="G100" s="85">
        <f t="shared" si="37"/>
        <v>400</v>
      </c>
      <c r="H100" s="85">
        <f t="shared" si="37"/>
        <v>0</v>
      </c>
      <c r="I100" s="85">
        <f t="shared" si="37"/>
        <v>400</v>
      </c>
      <c r="J100" s="205">
        <f t="shared" si="37"/>
        <v>0</v>
      </c>
      <c r="K100" s="85">
        <f t="shared" si="37"/>
        <v>400</v>
      </c>
      <c r="L100" s="85">
        <f t="shared" si="37"/>
        <v>0</v>
      </c>
      <c r="M100" s="85">
        <f t="shared" si="37"/>
        <v>400</v>
      </c>
    </row>
    <row r="101" spans="1:13" ht="15" hidden="1">
      <c r="A101" s="82"/>
      <c r="B101" s="82"/>
      <c r="C101" s="82">
        <v>4210</v>
      </c>
      <c r="D101" s="75" t="s">
        <v>138</v>
      </c>
      <c r="E101" s="85">
        <v>400</v>
      </c>
      <c r="F101" s="51"/>
      <c r="G101" s="51">
        <f>E101+F101</f>
        <v>400</v>
      </c>
      <c r="H101" s="123"/>
      <c r="I101" s="123">
        <f>G101+H101</f>
        <v>400</v>
      </c>
      <c r="J101" s="123"/>
      <c r="K101" s="51">
        <f>I101+J101</f>
        <v>400</v>
      </c>
      <c r="L101" s="51"/>
      <c r="M101" s="51">
        <f>K101+L101</f>
        <v>400</v>
      </c>
    </row>
    <row r="102" spans="1:13" ht="71.25" hidden="1">
      <c r="A102" s="80">
        <v>756</v>
      </c>
      <c r="B102" s="80"/>
      <c r="C102" s="80"/>
      <c r="D102" s="76" t="s">
        <v>57</v>
      </c>
      <c r="E102" s="89">
        <f>E103</f>
        <v>0</v>
      </c>
      <c r="F102" s="89">
        <f aca="true" t="shared" si="38" ref="F102:M102">F103</f>
        <v>5000</v>
      </c>
      <c r="G102" s="89">
        <f t="shared" si="38"/>
        <v>44120</v>
      </c>
      <c r="H102" s="89">
        <f t="shared" si="38"/>
        <v>0</v>
      </c>
      <c r="I102" s="89">
        <f t="shared" si="38"/>
        <v>44120</v>
      </c>
      <c r="J102" s="204">
        <f t="shared" si="38"/>
        <v>0</v>
      </c>
      <c r="K102" s="89">
        <f t="shared" si="38"/>
        <v>44120</v>
      </c>
      <c r="L102" s="89">
        <f t="shared" si="38"/>
        <v>0</v>
      </c>
      <c r="M102" s="89">
        <f t="shared" si="38"/>
        <v>44120</v>
      </c>
    </row>
    <row r="103" spans="1:13" ht="45" hidden="1">
      <c r="A103" s="82"/>
      <c r="B103" s="82">
        <v>75647</v>
      </c>
      <c r="C103" s="82"/>
      <c r="D103" s="75" t="s">
        <v>170</v>
      </c>
      <c r="E103" s="85"/>
      <c r="F103" s="85">
        <f aca="true" t="shared" si="39" ref="F103:M103">SUM(F104:F110)</f>
        <v>5000</v>
      </c>
      <c r="G103" s="85">
        <f t="shared" si="39"/>
        <v>44120</v>
      </c>
      <c r="H103" s="85">
        <f t="shared" si="39"/>
        <v>0</v>
      </c>
      <c r="I103" s="85">
        <f t="shared" si="39"/>
        <v>44120</v>
      </c>
      <c r="J103" s="205">
        <f t="shared" si="39"/>
        <v>0</v>
      </c>
      <c r="K103" s="85">
        <f t="shared" si="39"/>
        <v>44120</v>
      </c>
      <c r="L103" s="85">
        <f t="shared" si="39"/>
        <v>0</v>
      </c>
      <c r="M103" s="85">
        <f t="shared" si="39"/>
        <v>44120</v>
      </c>
    </row>
    <row r="104" spans="1:13" ht="15" hidden="1">
      <c r="A104" s="82"/>
      <c r="B104" s="82"/>
      <c r="C104" s="82">
        <v>4010</v>
      </c>
      <c r="D104" s="75" t="s">
        <v>151</v>
      </c>
      <c r="E104" s="85">
        <v>1600</v>
      </c>
      <c r="F104" s="51">
        <v>-1600</v>
      </c>
      <c r="G104" s="51">
        <f aca="true" t="shared" si="40" ref="G104:G110">E104+F104</f>
        <v>0</v>
      </c>
      <c r="H104" s="123"/>
      <c r="I104" s="123">
        <f>G104+H104</f>
        <v>0</v>
      </c>
      <c r="J104" s="123"/>
      <c r="K104" s="51">
        <f>I104+J104</f>
        <v>0</v>
      </c>
      <c r="L104" s="51"/>
      <c r="M104" s="51">
        <f>K104+L104</f>
        <v>0</v>
      </c>
    </row>
    <row r="105" spans="1:13" ht="15" hidden="1">
      <c r="A105" s="82"/>
      <c r="B105" s="82"/>
      <c r="C105" s="82">
        <v>4100</v>
      </c>
      <c r="D105" s="75" t="s">
        <v>171</v>
      </c>
      <c r="E105" s="85">
        <v>12400</v>
      </c>
      <c r="F105" s="51"/>
      <c r="G105" s="51">
        <f t="shared" si="40"/>
        <v>12400</v>
      </c>
      <c r="H105" s="123"/>
      <c r="I105" s="123">
        <f aca="true" t="shared" si="41" ref="I105:I110">G105+H105</f>
        <v>12400</v>
      </c>
      <c r="J105" s="123"/>
      <c r="K105" s="51">
        <f aca="true" t="shared" si="42" ref="K105:M110">I105+J105</f>
        <v>12400</v>
      </c>
      <c r="L105" s="51"/>
      <c r="M105" s="51">
        <f t="shared" si="42"/>
        <v>12400</v>
      </c>
    </row>
    <row r="106" spans="1:13" ht="15" hidden="1">
      <c r="A106" s="82"/>
      <c r="B106" s="82"/>
      <c r="C106" s="82">
        <v>4110</v>
      </c>
      <c r="D106" s="75" t="s">
        <v>153</v>
      </c>
      <c r="E106" s="85">
        <v>431</v>
      </c>
      <c r="F106" s="51">
        <v>-431</v>
      </c>
      <c r="G106" s="51">
        <f t="shared" si="40"/>
        <v>0</v>
      </c>
      <c r="H106" s="123"/>
      <c r="I106" s="123">
        <f t="shared" si="41"/>
        <v>0</v>
      </c>
      <c r="J106" s="123"/>
      <c r="K106" s="51">
        <f t="shared" si="42"/>
        <v>0</v>
      </c>
      <c r="L106" s="51"/>
      <c r="M106" s="51">
        <f t="shared" si="42"/>
        <v>0</v>
      </c>
    </row>
    <row r="107" spans="1:13" ht="15" hidden="1">
      <c r="A107" s="82"/>
      <c r="B107" s="82"/>
      <c r="C107" s="82">
        <v>4120</v>
      </c>
      <c r="D107" s="75" t="s">
        <v>154</v>
      </c>
      <c r="E107" s="85">
        <v>39</v>
      </c>
      <c r="F107" s="51">
        <v>-39</v>
      </c>
      <c r="G107" s="51">
        <f t="shared" si="40"/>
        <v>0</v>
      </c>
      <c r="H107" s="123"/>
      <c r="I107" s="123">
        <f t="shared" si="41"/>
        <v>0</v>
      </c>
      <c r="J107" s="123"/>
      <c r="K107" s="51">
        <f t="shared" si="42"/>
        <v>0</v>
      </c>
      <c r="L107" s="51"/>
      <c r="M107" s="51">
        <f t="shared" si="42"/>
        <v>0</v>
      </c>
    </row>
    <row r="108" spans="1:13" ht="15" hidden="1">
      <c r="A108" s="82"/>
      <c r="B108" s="82"/>
      <c r="C108" s="82">
        <v>4210</v>
      </c>
      <c r="D108" s="75" t="s">
        <v>138</v>
      </c>
      <c r="E108" s="85">
        <v>550</v>
      </c>
      <c r="F108" s="51"/>
      <c r="G108" s="51">
        <f t="shared" si="40"/>
        <v>550</v>
      </c>
      <c r="H108" s="123"/>
      <c r="I108" s="123">
        <f t="shared" si="41"/>
        <v>550</v>
      </c>
      <c r="J108" s="123"/>
      <c r="K108" s="51">
        <f t="shared" si="42"/>
        <v>550</v>
      </c>
      <c r="L108" s="51"/>
      <c r="M108" s="51">
        <f t="shared" si="42"/>
        <v>550</v>
      </c>
    </row>
    <row r="109" spans="1:13" ht="15" hidden="1">
      <c r="A109" s="82"/>
      <c r="B109" s="82"/>
      <c r="C109" s="82">
        <v>4300</v>
      </c>
      <c r="D109" s="75" t="s">
        <v>140</v>
      </c>
      <c r="E109" s="85">
        <v>23500</v>
      </c>
      <c r="F109" s="51">
        <v>7070</v>
      </c>
      <c r="G109" s="51">
        <f t="shared" si="40"/>
        <v>30570</v>
      </c>
      <c r="H109" s="123"/>
      <c r="I109" s="123">
        <f t="shared" si="41"/>
        <v>30570</v>
      </c>
      <c r="J109" s="123"/>
      <c r="K109" s="51">
        <f t="shared" si="42"/>
        <v>30570</v>
      </c>
      <c r="L109" s="51"/>
      <c r="M109" s="51">
        <f t="shared" si="42"/>
        <v>30570</v>
      </c>
    </row>
    <row r="110" spans="1:13" ht="15" hidden="1">
      <c r="A110" s="82"/>
      <c r="B110" s="82"/>
      <c r="C110" s="82">
        <v>4430</v>
      </c>
      <c r="D110" s="75" t="s">
        <v>146</v>
      </c>
      <c r="E110" s="85">
        <v>600</v>
      </c>
      <c r="F110" s="51"/>
      <c r="G110" s="51">
        <f t="shared" si="40"/>
        <v>600</v>
      </c>
      <c r="H110" s="123"/>
      <c r="I110" s="123">
        <f t="shared" si="41"/>
        <v>600</v>
      </c>
      <c r="J110" s="123"/>
      <c r="K110" s="51">
        <f t="shared" si="42"/>
        <v>600</v>
      </c>
      <c r="L110" s="51"/>
      <c r="M110" s="51">
        <f t="shared" si="42"/>
        <v>600</v>
      </c>
    </row>
    <row r="111" spans="1:13" ht="14.25" hidden="1">
      <c r="A111" s="80">
        <v>757</v>
      </c>
      <c r="B111" s="80"/>
      <c r="C111" s="80"/>
      <c r="D111" s="76" t="s">
        <v>172</v>
      </c>
      <c r="E111" s="89">
        <f>E112</f>
        <v>250850</v>
      </c>
      <c r="F111" s="89">
        <f aca="true" t="shared" si="43" ref="F111:M111">F112</f>
        <v>0</v>
      </c>
      <c r="G111" s="89">
        <f t="shared" si="43"/>
        <v>250850</v>
      </c>
      <c r="H111" s="89">
        <f t="shared" si="43"/>
        <v>-47700</v>
      </c>
      <c r="I111" s="89">
        <f t="shared" si="43"/>
        <v>203150</v>
      </c>
      <c r="J111" s="204">
        <f t="shared" si="43"/>
        <v>0</v>
      </c>
      <c r="K111" s="89">
        <f t="shared" si="43"/>
        <v>203150</v>
      </c>
      <c r="L111" s="89">
        <f t="shared" si="43"/>
        <v>0</v>
      </c>
      <c r="M111" s="89">
        <f t="shared" si="43"/>
        <v>203150</v>
      </c>
    </row>
    <row r="112" spans="1:13" ht="45" hidden="1">
      <c r="A112" s="82"/>
      <c r="B112" s="82">
        <v>75702</v>
      </c>
      <c r="C112" s="82"/>
      <c r="D112" s="75" t="s">
        <v>173</v>
      </c>
      <c r="E112" s="58">
        <f>E114+E115</f>
        <v>250850</v>
      </c>
      <c r="F112" s="58">
        <f aca="true" t="shared" si="44" ref="F112:M112">F114+F115</f>
        <v>0</v>
      </c>
      <c r="G112" s="144">
        <f t="shared" si="44"/>
        <v>250850</v>
      </c>
      <c r="H112" s="145">
        <f t="shared" si="44"/>
        <v>-47700</v>
      </c>
      <c r="I112" s="145">
        <f t="shared" si="44"/>
        <v>203150</v>
      </c>
      <c r="J112" s="205">
        <f t="shared" si="44"/>
        <v>0</v>
      </c>
      <c r="K112" s="85">
        <f t="shared" si="44"/>
        <v>203150</v>
      </c>
      <c r="L112" s="85">
        <f t="shared" si="44"/>
        <v>0</v>
      </c>
      <c r="M112" s="85">
        <f t="shared" si="44"/>
        <v>203150</v>
      </c>
    </row>
    <row r="113" spans="1:13" ht="30" hidden="1">
      <c r="A113" s="82"/>
      <c r="B113" s="82"/>
      <c r="C113" s="82">
        <v>8010</v>
      </c>
      <c r="D113" s="75" t="s">
        <v>174</v>
      </c>
      <c r="E113" s="58">
        <v>0</v>
      </c>
      <c r="F113" s="58"/>
      <c r="G113" s="144"/>
      <c r="H113" s="143"/>
      <c r="I113" s="143"/>
      <c r="J113" s="123"/>
      <c r="K113" s="51"/>
      <c r="L113" s="51"/>
      <c r="M113" s="51"/>
    </row>
    <row r="114" spans="1:13" ht="45" hidden="1">
      <c r="A114" s="82"/>
      <c r="B114" s="82"/>
      <c r="C114" s="82">
        <v>8070</v>
      </c>
      <c r="D114" s="75" t="s">
        <v>175</v>
      </c>
      <c r="E114" s="58">
        <v>175850</v>
      </c>
      <c r="F114" s="58"/>
      <c r="G114" s="144">
        <f>E114+F114</f>
        <v>175850</v>
      </c>
      <c r="H114" s="143">
        <v>27300</v>
      </c>
      <c r="I114" s="143">
        <f>G114+H114</f>
        <v>203150</v>
      </c>
      <c r="J114" s="123"/>
      <c r="K114" s="51">
        <f>I114+J114</f>
        <v>203150</v>
      </c>
      <c r="L114" s="51"/>
      <c r="M114" s="51">
        <f>K114+L114</f>
        <v>203150</v>
      </c>
    </row>
    <row r="115" spans="1:13" ht="108" hidden="1">
      <c r="A115" s="82"/>
      <c r="B115" s="82"/>
      <c r="C115" s="82">
        <v>8079</v>
      </c>
      <c r="D115" s="75" t="s">
        <v>255</v>
      </c>
      <c r="E115" s="58">
        <v>75000</v>
      </c>
      <c r="F115" s="58"/>
      <c r="G115" s="144">
        <f>E115+F115</f>
        <v>75000</v>
      </c>
      <c r="H115" s="143">
        <v>-75000</v>
      </c>
      <c r="I115" s="143">
        <f>G115+H115</f>
        <v>0</v>
      </c>
      <c r="J115" s="123"/>
      <c r="K115" s="51">
        <f>I115+J115</f>
        <v>0</v>
      </c>
      <c r="L115" s="51"/>
      <c r="M115" s="51">
        <f>K115+L115</f>
        <v>0</v>
      </c>
    </row>
    <row r="116" spans="1:13" ht="14.25" hidden="1">
      <c r="A116" s="80">
        <v>758</v>
      </c>
      <c r="B116" s="80"/>
      <c r="C116" s="80"/>
      <c r="D116" s="76" t="s">
        <v>97</v>
      </c>
      <c r="E116" s="89">
        <f>E117</f>
        <v>100000</v>
      </c>
      <c r="F116" s="89">
        <f aca="true" t="shared" si="45" ref="F116:M117">F117</f>
        <v>0</v>
      </c>
      <c r="G116" s="89">
        <f t="shared" si="45"/>
        <v>100000</v>
      </c>
      <c r="H116" s="89">
        <f t="shared" si="45"/>
        <v>-80000</v>
      </c>
      <c r="I116" s="89">
        <f t="shared" si="45"/>
        <v>20000</v>
      </c>
      <c r="J116" s="204">
        <f t="shared" si="45"/>
        <v>0</v>
      </c>
      <c r="K116" s="89">
        <f t="shared" si="45"/>
        <v>20000</v>
      </c>
      <c r="L116" s="89">
        <f t="shared" si="45"/>
        <v>0</v>
      </c>
      <c r="M116" s="89">
        <f t="shared" si="45"/>
        <v>20000</v>
      </c>
    </row>
    <row r="117" spans="1:13" ht="15" hidden="1">
      <c r="A117" s="82"/>
      <c r="B117" s="82">
        <v>75818</v>
      </c>
      <c r="C117" s="82"/>
      <c r="D117" s="75" t="s">
        <v>176</v>
      </c>
      <c r="E117" s="85">
        <f>E118</f>
        <v>100000</v>
      </c>
      <c r="F117" s="85">
        <f t="shared" si="45"/>
        <v>0</v>
      </c>
      <c r="G117" s="85">
        <f t="shared" si="45"/>
        <v>100000</v>
      </c>
      <c r="H117" s="85">
        <f t="shared" si="45"/>
        <v>-80000</v>
      </c>
      <c r="I117" s="85">
        <f t="shared" si="45"/>
        <v>20000</v>
      </c>
      <c r="J117" s="205">
        <f t="shared" si="45"/>
        <v>0</v>
      </c>
      <c r="K117" s="85">
        <f t="shared" si="45"/>
        <v>20000</v>
      </c>
      <c r="L117" s="85">
        <f t="shared" si="45"/>
        <v>0</v>
      </c>
      <c r="M117" s="85">
        <f t="shared" si="45"/>
        <v>20000</v>
      </c>
    </row>
    <row r="118" spans="1:13" ht="15" hidden="1">
      <c r="A118" s="82"/>
      <c r="B118" s="82"/>
      <c r="C118" s="82">
        <v>4810</v>
      </c>
      <c r="D118" s="75" t="s">
        <v>177</v>
      </c>
      <c r="E118" s="85">
        <v>100000</v>
      </c>
      <c r="F118" s="51"/>
      <c r="G118" s="51">
        <f>E118+F118</f>
        <v>100000</v>
      </c>
      <c r="H118" s="123">
        <v>-80000</v>
      </c>
      <c r="I118" s="123">
        <f>G118+H118</f>
        <v>20000</v>
      </c>
      <c r="J118" s="123"/>
      <c r="K118" s="51">
        <f>I118+J118</f>
        <v>20000</v>
      </c>
      <c r="L118" s="51"/>
      <c r="M118" s="51">
        <f>K118+L118</f>
        <v>20000</v>
      </c>
    </row>
    <row r="119" spans="1:13" ht="14.25">
      <c r="A119" s="80">
        <v>801</v>
      </c>
      <c r="B119" s="80"/>
      <c r="C119" s="80"/>
      <c r="D119" s="76" t="s">
        <v>105</v>
      </c>
      <c r="E119" s="89">
        <f>E120+E143+E164+E181+E184+E187</f>
        <v>5606689</v>
      </c>
      <c r="F119" s="89">
        <f aca="true" t="shared" si="46" ref="F119:M119">F120+F143+F162+F164+F181+F184+F187</f>
        <v>-1159656</v>
      </c>
      <c r="G119" s="89">
        <f t="shared" si="46"/>
        <v>4447033</v>
      </c>
      <c r="H119" s="89">
        <f t="shared" si="46"/>
        <v>10000</v>
      </c>
      <c r="I119" s="89">
        <f t="shared" si="46"/>
        <v>4457033</v>
      </c>
      <c r="J119" s="204">
        <f t="shared" si="46"/>
        <v>1524</v>
      </c>
      <c r="K119" s="89">
        <f t="shared" si="46"/>
        <v>4458557</v>
      </c>
      <c r="L119" s="89">
        <f t="shared" si="46"/>
        <v>0</v>
      </c>
      <c r="M119" s="89">
        <f t="shared" si="46"/>
        <v>4458557</v>
      </c>
    </row>
    <row r="120" spans="1:13" ht="15" hidden="1">
      <c r="A120" s="82"/>
      <c r="B120" s="82">
        <v>80101</v>
      </c>
      <c r="C120" s="82"/>
      <c r="D120" s="75" t="s">
        <v>106</v>
      </c>
      <c r="E120" s="85">
        <f>SUM(E121:E142)</f>
        <v>3457058</v>
      </c>
      <c r="F120" s="85">
        <f aca="true" t="shared" si="47" ref="F120:M120">SUM(F121:F142)</f>
        <v>-1104756</v>
      </c>
      <c r="G120" s="85">
        <f t="shared" si="47"/>
        <v>2352302</v>
      </c>
      <c r="H120" s="85">
        <f t="shared" si="47"/>
        <v>10000</v>
      </c>
      <c r="I120" s="85">
        <f t="shared" si="47"/>
        <v>2362302</v>
      </c>
      <c r="J120" s="205">
        <f t="shared" si="47"/>
        <v>1524</v>
      </c>
      <c r="K120" s="85">
        <f t="shared" si="47"/>
        <v>2363826</v>
      </c>
      <c r="L120" s="85">
        <f t="shared" si="47"/>
        <v>0</v>
      </c>
      <c r="M120" s="85">
        <f t="shared" si="47"/>
        <v>2363826</v>
      </c>
    </row>
    <row r="121" spans="1:13" ht="45" hidden="1">
      <c r="A121" s="82"/>
      <c r="B121" s="82"/>
      <c r="C121" s="82">
        <v>2820</v>
      </c>
      <c r="D121" s="75" t="s">
        <v>178</v>
      </c>
      <c r="E121" s="58">
        <v>463000</v>
      </c>
      <c r="F121" s="58">
        <v>-30000</v>
      </c>
      <c r="G121" s="58">
        <f aca="true" t="shared" si="48" ref="G121:G142">E121+F121</f>
        <v>433000</v>
      </c>
      <c r="H121" s="148">
        <v>-40353</v>
      </c>
      <c r="I121" s="148">
        <f>G121+H121</f>
        <v>392647</v>
      </c>
      <c r="J121" s="123"/>
      <c r="K121" s="51">
        <f>I121+J121</f>
        <v>392647</v>
      </c>
      <c r="L121" s="51"/>
      <c r="M121" s="51">
        <f>K121+L121</f>
        <v>392647</v>
      </c>
    </row>
    <row r="122" spans="1:13" ht="30" hidden="1">
      <c r="A122" s="82"/>
      <c r="B122" s="82"/>
      <c r="C122" s="82">
        <v>3020</v>
      </c>
      <c r="D122" s="75" t="s">
        <v>159</v>
      </c>
      <c r="E122" s="85">
        <v>115141</v>
      </c>
      <c r="F122" s="51"/>
      <c r="G122" s="51">
        <f t="shared" si="48"/>
        <v>115141</v>
      </c>
      <c r="H122" s="123"/>
      <c r="I122" s="123">
        <f aca="true" t="shared" si="49" ref="I122:I142">G122+H122</f>
        <v>115141</v>
      </c>
      <c r="J122" s="123"/>
      <c r="K122" s="51">
        <f aca="true" t="shared" si="50" ref="K122:M137">I122+J122</f>
        <v>115141</v>
      </c>
      <c r="L122" s="51"/>
      <c r="M122" s="51">
        <f t="shared" si="50"/>
        <v>115141</v>
      </c>
    </row>
    <row r="123" spans="1:13" ht="15" hidden="1">
      <c r="A123" s="82"/>
      <c r="B123" s="82"/>
      <c r="C123" s="82">
        <v>3260</v>
      </c>
      <c r="D123" s="75" t="s">
        <v>180</v>
      </c>
      <c r="E123" s="85">
        <v>0</v>
      </c>
      <c r="F123" s="51"/>
      <c r="G123" s="51">
        <f t="shared" si="48"/>
        <v>0</v>
      </c>
      <c r="H123" s="123"/>
      <c r="I123" s="123">
        <f t="shared" si="49"/>
        <v>0</v>
      </c>
      <c r="J123" s="123">
        <v>1987</v>
      </c>
      <c r="K123" s="51">
        <f t="shared" si="50"/>
        <v>1987</v>
      </c>
      <c r="L123" s="51"/>
      <c r="M123" s="51">
        <f t="shared" si="50"/>
        <v>1987</v>
      </c>
    </row>
    <row r="124" spans="1:13" ht="15" hidden="1">
      <c r="A124" s="82"/>
      <c r="B124" s="82"/>
      <c r="C124" s="82">
        <v>4010</v>
      </c>
      <c r="D124" s="75" t="s">
        <v>151</v>
      </c>
      <c r="E124" s="85">
        <v>1279082</v>
      </c>
      <c r="F124" s="51">
        <v>-143000</v>
      </c>
      <c r="G124" s="51">
        <f t="shared" si="48"/>
        <v>1136082</v>
      </c>
      <c r="H124" s="123"/>
      <c r="I124" s="123">
        <f t="shared" si="49"/>
        <v>1136082</v>
      </c>
      <c r="J124" s="123"/>
      <c r="K124" s="51">
        <f t="shared" si="50"/>
        <v>1136082</v>
      </c>
      <c r="L124" s="51"/>
      <c r="M124" s="51">
        <f t="shared" si="50"/>
        <v>1136082</v>
      </c>
    </row>
    <row r="125" spans="1:13" ht="15" hidden="1">
      <c r="A125" s="82"/>
      <c r="B125" s="82"/>
      <c r="C125" s="82">
        <v>4040</v>
      </c>
      <c r="D125" s="75" t="s">
        <v>152</v>
      </c>
      <c r="E125" s="85">
        <v>101814</v>
      </c>
      <c r="F125" s="51"/>
      <c r="G125" s="51">
        <f t="shared" si="48"/>
        <v>101814</v>
      </c>
      <c r="H125" s="123"/>
      <c r="I125" s="123">
        <f t="shared" si="49"/>
        <v>101814</v>
      </c>
      <c r="J125" s="123"/>
      <c r="K125" s="51">
        <f t="shared" si="50"/>
        <v>101814</v>
      </c>
      <c r="L125" s="51"/>
      <c r="M125" s="51">
        <f t="shared" si="50"/>
        <v>101814</v>
      </c>
    </row>
    <row r="126" spans="1:13" ht="15" hidden="1">
      <c r="A126" s="82"/>
      <c r="B126" s="82"/>
      <c r="C126" s="82">
        <v>4110</v>
      </c>
      <c r="D126" s="75" t="s">
        <v>153</v>
      </c>
      <c r="E126" s="85">
        <v>268002</v>
      </c>
      <c r="F126" s="51">
        <v>-25800</v>
      </c>
      <c r="G126" s="51">
        <f t="shared" si="48"/>
        <v>242202</v>
      </c>
      <c r="H126" s="123"/>
      <c r="I126" s="123">
        <f t="shared" si="49"/>
        <v>242202</v>
      </c>
      <c r="J126" s="123"/>
      <c r="K126" s="51">
        <f t="shared" si="50"/>
        <v>242202</v>
      </c>
      <c r="L126" s="51"/>
      <c r="M126" s="51">
        <f t="shared" si="50"/>
        <v>242202</v>
      </c>
    </row>
    <row r="127" spans="1:13" ht="15" hidden="1">
      <c r="A127" s="82"/>
      <c r="B127" s="82"/>
      <c r="C127" s="82">
        <v>4120</v>
      </c>
      <c r="D127" s="75" t="s">
        <v>154</v>
      </c>
      <c r="E127" s="85">
        <v>36498</v>
      </c>
      <c r="F127" s="51">
        <v>-3300</v>
      </c>
      <c r="G127" s="51">
        <f t="shared" si="48"/>
        <v>33198</v>
      </c>
      <c r="H127" s="123"/>
      <c r="I127" s="123">
        <f t="shared" si="49"/>
        <v>33198</v>
      </c>
      <c r="J127" s="123"/>
      <c r="K127" s="51">
        <f t="shared" si="50"/>
        <v>33198</v>
      </c>
      <c r="L127" s="51"/>
      <c r="M127" s="51">
        <f t="shared" si="50"/>
        <v>33198</v>
      </c>
    </row>
    <row r="128" spans="1:13" ht="30" hidden="1">
      <c r="A128" s="82"/>
      <c r="B128" s="82"/>
      <c r="C128" s="82">
        <v>4140</v>
      </c>
      <c r="D128" s="75" t="s">
        <v>181</v>
      </c>
      <c r="E128" s="85">
        <v>7448</v>
      </c>
      <c r="F128" s="51"/>
      <c r="G128" s="51">
        <f t="shared" si="48"/>
        <v>7448</v>
      </c>
      <c r="H128" s="123"/>
      <c r="I128" s="123">
        <f t="shared" si="49"/>
        <v>7448</v>
      </c>
      <c r="J128" s="123"/>
      <c r="K128" s="51">
        <f t="shared" si="50"/>
        <v>7448</v>
      </c>
      <c r="L128" s="51"/>
      <c r="M128" s="51">
        <f t="shared" si="50"/>
        <v>7448</v>
      </c>
    </row>
    <row r="129" spans="1:13" ht="15" hidden="1">
      <c r="A129" s="82"/>
      <c r="B129" s="82"/>
      <c r="C129" s="82">
        <v>4170</v>
      </c>
      <c r="D129" s="75" t="s">
        <v>160</v>
      </c>
      <c r="E129" s="90">
        <v>10150</v>
      </c>
      <c r="F129" s="51"/>
      <c r="G129" s="51">
        <f t="shared" si="48"/>
        <v>10150</v>
      </c>
      <c r="H129" s="123"/>
      <c r="I129" s="123">
        <f t="shared" si="49"/>
        <v>10150</v>
      </c>
      <c r="J129" s="123"/>
      <c r="K129" s="51">
        <f t="shared" si="50"/>
        <v>10150</v>
      </c>
      <c r="L129" s="51"/>
      <c r="M129" s="51">
        <f t="shared" si="50"/>
        <v>10150</v>
      </c>
    </row>
    <row r="130" spans="1:13" ht="15" hidden="1">
      <c r="A130" s="82"/>
      <c r="B130" s="82"/>
      <c r="C130" s="82">
        <v>4210</v>
      </c>
      <c r="D130" s="75" t="s">
        <v>138</v>
      </c>
      <c r="E130" s="85">
        <v>82454</v>
      </c>
      <c r="F130" s="51">
        <v>-45000</v>
      </c>
      <c r="G130" s="51">
        <f t="shared" si="48"/>
        <v>37454</v>
      </c>
      <c r="H130" s="123">
        <v>3600</v>
      </c>
      <c r="I130" s="123">
        <f t="shared" si="49"/>
        <v>41054</v>
      </c>
      <c r="J130" s="123">
        <v>-463</v>
      </c>
      <c r="K130" s="51">
        <f t="shared" si="50"/>
        <v>40591</v>
      </c>
      <c r="L130" s="51"/>
      <c r="M130" s="51">
        <f t="shared" si="50"/>
        <v>40591</v>
      </c>
    </row>
    <row r="131" spans="1:13" ht="30" hidden="1">
      <c r="A131" s="82"/>
      <c r="B131" s="82"/>
      <c r="C131" s="82">
        <v>4240</v>
      </c>
      <c r="D131" s="75" t="s">
        <v>182</v>
      </c>
      <c r="E131" s="85">
        <v>9676</v>
      </c>
      <c r="F131" s="51"/>
      <c r="G131" s="51">
        <f t="shared" si="48"/>
        <v>9676</v>
      </c>
      <c r="H131" s="123"/>
      <c r="I131" s="123">
        <f t="shared" si="49"/>
        <v>9676</v>
      </c>
      <c r="J131" s="123"/>
      <c r="K131" s="51">
        <f t="shared" si="50"/>
        <v>9676</v>
      </c>
      <c r="L131" s="51"/>
      <c r="M131" s="51">
        <f t="shared" si="50"/>
        <v>9676</v>
      </c>
    </row>
    <row r="132" spans="1:13" ht="15" hidden="1">
      <c r="A132" s="82"/>
      <c r="B132" s="82"/>
      <c r="C132" s="82">
        <v>4260</v>
      </c>
      <c r="D132" s="75" t="s">
        <v>161</v>
      </c>
      <c r="E132" s="85">
        <v>68001</v>
      </c>
      <c r="F132" s="51"/>
      <c r="G132" s="51">
        <f t="shared" si="48"/>
        <v>68001</v>
      </c>
      <c r="H132" s="123"/>
      <c r="I132" s="123">
        <f t="shared" si="49"/>
        <v>68001</v>
      </c>
      <c r="J132" s="123"/>
      <c r="K132" s="51">
        <f t="shared" si="50"/>
        <v>68001</v>
      </c>
      <c r="L132" s="51"/>
      <c r="M132" s="51">
        <f t="shared" si="50"/>
        <v>68001</v>
      </c>
    </row>
    <row r="133" spans="1:13" ht="15" hidden="1">
      <c r="A133" s="82"/>
      <c r="B133" s="82"/>
      <c r="C133" s="82">
        <v>4270</v>
      </c>
      <c r="D133" s="75" t="s">
        <v>139</v>
      </c>
      <c r="E133" s="85">
        <v>261155</v>
      </c>
      <c r="F133" s="51">
        <v>-240000</v>
      </c>
      <c r="G133" s="51">
        <f t="shared" si="48"/>
        <v>21155</v>
      </c>
      <c r="H133" s="123"/>
      <c r="I133" s="123">
        <f t="shared" si="49"/>
        <v>21155</v>
      </c>
      <c r="J133" s="123"/>
      <c r="K133" s="51">
        <f t="shared" si="50"/>
        <v>21155</v>
      </c>
      <c r="L133" s="51"/>
      <c r="M133" s="51">
        <f t="shared" si="50"/>
        <v>21155</v>
      </c>
    </row>
    <row r="134" spans="1:13" ht="45" hidden="1">
      <c r="A134" s="82"/>
      <c r="B134" s="82"/>
      <c r="C134" s="82">
        <v>4274</v>
      </c>
      <c r="D134" s="75" t="s">
        <v>183</v>
      </c>
      <c r="E134" s="85">
        <v>0</v>
      </c>
      <c r="F134" s="51"/>
      <c r="G134" s="51">
        <f t="shared" si="48"/>
        <v>0</v>
      </c>
      <c r="H134" s="123"/>
      <c r="I134" s="123">
        <f t="shared" si="49"/>
        <v>0</v>
      </c>
      <c r="J134" s="123"/>
      <c r="K134" s="51">
        <f t="shared" si="50"/>
        <v>0</v>
      </c>
      <c r="L134" s="51"/>
      <c r="M134" s="51">
        <f t="shared" si="50"/>
        <v>0</v>
      </c>
    </row>
    <row r="135" spans="1:13" ht="15" hidden="1">
      <c r="A135" s="82"/>
      <c r="B135" s="82"/>
      <c r="C135" s="82">
        <v>4280</v>
      </c>
      <c r="D135" s="75" t="s">
        <v>162</v>
      </c>
      <c r="E135" s="85">
        <v>3373</v>
      </c>
      <c r="F135" s="51"/>
      <c r="G135" s="51">
        <f t="shared" si="48"/>
        <v>3373</v>
      </c>
      <c r="H135" s="123"/>
      <c r="I135" s="123">
        <f t="shared" si="49"/>
        <v>3373</v>
      </c>
      <c r="J135" s="123"/>
      <c r="K135" s="51">
        <f t="shared" si="50"/>
        <v>3373</v>
      </c>
      <c r="L135" s="51"/>
      <c r="M135" s="51">
        <f t="shared" si="50"/>
        <v>3373</v>
      </c>
    </row>
    <row r="136" spans="1:13" ht="15" hidden="1">
      <c r="A136" s="82"/>
      <c r="B136" s="82"/>
      <c r="C136" s="82">
        <v>4300</v>
      </c>
      <c r="D136" s="75" t="s">
        <v>140</v>
      </c>
      <c r="E136" s="85">
        <v>34778</v>
      </c>
      <c r="F136" s="51"/>
      <c r="G136" s="51">
        <f t="shared" si="48"/>
        <v>34778</v>
      </c>
      <c r="H136" s="123">
        <v>2900</v>
      </c>
      <c r="I136" s="123">
        <f t="shared" si="49"/>
        <v>37678</v>
      </c>
      <c r="J136" s="123"/>
      <c r="K136" s="51">
        <f t="shared" si="50"/>
        <v>37678</v>
      </c>
      <c r="L136" s="51"/>
      <c r="M136" s="51">
        <f t="shared" si="50"/>
        <v>37678</v>
      </c>
    </row>
    <row r="137" spans="1:13" ht="15" hidden="1">
      <c r="A137" s="82"/>
      <c r="B137" s="82"/>
      <c r="C137" s="82">
        <v>4350</v>
      </c>
      <c r="D137" s="75" t="s">
        <v>163</v>
      </c>
      <c r="E137" s="85">
        <v>3034</v>
      </c>
      <c r="F137" s="51"/>
      <c r="G137" s="51">
        <f t="shared" si="48"/>
        <v>3034</v>
      </c>
      <c r="H137" s="123">
        <v>-56</v>
      </c>
      <c r="I137" s="123">
        <f t="shared" si="49"/>
        <v>2978</v>
      </c>
      <c r="J137" s="123"/>
      <c r="K137" s="51">
        <f t="shared" si="50"/>
        <v>2978</v>
      </c>
      <c r="L137" s="51"/>
      <c r="M137" s="51">
        <f t="shared" si="50"/>
        <v>2978</v>
      </c>
    </row>
    <row r="138" spans="1:13" ht="15" hidden="1">
      <c r="A138" s="82"/>
      <c r="B138" s="82"/>
      <c r="C138" s="82">
        <v>4410</v>
      </c>
      <c r="D138" s="75" t="s">
        <v>155</v>
      </c>
      <c r="E138" s="85">
        <v>3790</v>
      </c>
      <c r="F138" s="51"/>
      <c r="G138" s="51">
        <f t="shared" si="48"/>
        <v>3790</v>
      </c>
      <c r="H138" s="123"/>
      <c r="I138" s="123">
        <f t="shared" si="49"/>
        <v>3790</v>
      </c>
      <c r="J138" s="123"/>
      <c r="K138" s="51">
        <f aca="true" t="shared" si="51" ref="K138:M142">I138+J138</f>
        <v>3790</v>
      </c>
      <c r="L138" s="51"/>
      <c r="M138" s="51">
        <f t="shared" si="51"/>
        <v>3790</v>
      </c>
    </row>
    <row r="139" spans="1:13" ht="15" hidden="1">
      <c r="A139" s="82"/>
      <c r="B139" s="82"/>
      <c r="C139" s="82">
        <v>4430</v>
      </c>
      <c r="D139" s="75" t="s">
        <v>146</v>
      </c>
      <c r="E139" s="85">
        <v>3545</v>
      </c>
      <c r="F139" s="51"/>
      <c r="G139" s="51">
        <f t="shared" si="48"/>
        <v>3545</v>
      </c>
      <c r="H139" s="123">
        <v>56</v>
      </c>
      <c r="I139" s="123">
        <f t="shared" si="49"/>
        <v>3601</v>
      </c>
      <c r="J139" s="123"/>
      <c r="K139" s="51">
        <f t="shared" si="51"/>
        <v>3601</v>
      </c>
      <c r="L139" s="51"/>
      <c r="M139" s="51">
        <f t="shared" si="51"/>
        <v>3601</v>
      </c>
    </row>
    <row r="140" spans="1:13" ht="30" hidden="1">
      <c r="A140" s="82"/>
      <c r="B140" s="82"/>
      <c r="C140" s="82">
        <v>4440</v>
      </c>
      <c r="D140" s="75" t="s">
        <v>156</v>
      </c>
      <c r="E140" s="85">
        <v>82291</v>
      </c>
      <c r="F140" s="51"/>
      <c r="G140" s="51">
        <f t="shared" si="48"/>
        <v>82291</v>
      </c>
      <c r="H140" s="123"/>
      <c r="I140" s="123">
        <f t="shared" si="49"/>
        <v>82291</v>
      </c>
      <c r="J140" s="123"/>
      <c r="K140" s="51">
        <f t="shared" si="51"/>
        <v>82291</v>
      </c>
      <c r="L140" s="51"/>
      <c r="M140" s="51">
        <f t="shared" si="51"/>
        <v>82291</v>
      </c>
    </row>
    <row r="141" spans="1:13" ht="15" hidden="1">
      <c r="A141" s="82"/>
      <c r="B141" s="82"/>
      <c r="C141" s="82">
        <v>4810</v>
      </c>
      <c r="D141" s="75" t="s">
        <v>177</v>
      </c>
      <c r="E141" s="85">
        <v>6170</v>
      </c>
      <c r="F141" s="51"/>
      <c r="G141" s="51">
        <f t="shared" si="48"/>
        <v>6170</v>
      </c>
      <c r="H141" s="123"/>
      <c r="I141" s="123">
        <f t="shared" si="49"/>
        <v>6170</v>
      </c>
      <c r="J141" s="123"/>
      <c r="K141" s="51">
        <f t="shared" si="51"/>
        <v>6170</v>
      </c>
      <c r="L141" s="51"/>
      <c r="M141" s="51">
        <f t="shared" si="51"/>
        <v>6170</v>
      </c>
    </row>
    <row r="142" spans="1:13" ht="30" hidden="1">
      <c r="A142" s="82"/>
      <c r="B142" s="82"/>
      <c r="C142" s="82">
        <v>6050</v>
      </c>
      <c r="D142" s="75" t="s">
        <v>184</v>
      </c>
      <c r="E142" s="85">
        <v>617656</v>
      </c>
      <c r="F142" s="51">
        <v>-617656</v>
      </c>
      <c r="G142" s="51">
        <f t="shared" si="48"/>
        <v>0</v>
      </c>
      <c r="H142" s="123">
        <v>43853</v>
      </c>
      <c r="I142" s="123">
        <f t="shared" si="49"/>
        <v>43853</v>
      </c>
      <c r="J142" s="123"/>
      <c r="K142" s="51">
        <f t="shared" si="51"/>
        <v>43853</v>
      </c>
      <c r="L142" s="51"/>
      <c r="M142" s="51">
        <f t="shared" si="51"/>
        <v>43853</v>
      </c>
    </row>
    <row r="143" spans="1:13" ht="15" hidden="1">
      <c r="A143" s="82"/>
      <c r="B143" s="82">
        <v>80104</v>
      </c>
      <c r="C143" s="82"/>
      <c r="D143" s="75" t="s">
        <v>111</v>
      </c>
      <c r="E143" s="85">
        <f>SUM(E144:E160)</f>
        <v>676904</v>
      </c>
      <c r="F143" s="85">
        <f>SUM(F144:F160)</f>
        <v>15500</v>
      </c>
      <c r="G143" s="85">
        <f>SUM(G144:G160)</f>
        <v>692404</v>
      </c>
      <c r="H143" s="85">
        <f>SUM(H144:H160)</f>
        <v>0</v>
      </c>
      <c r="I143" s="85">
        <f>SUM(I144:I160)</f>
        <v>692404</v>
      </c>
      <c r="J143" s="205">
        <f>SUM(J144:J161)</f>
        <v>0</v>
      </c>
      <c r="K143" s="85">
        <f>SUM(K144:K161)</f>
        <v>692404</v>
      </c>
      <c r="L143" s="85">
        <f>SUM(L144:L161)</f>
        <v>0</v>
      </c>
      <c r="M143" s="85">
        <f>SUM(M144:M161)</f>
        <v>692404</v>
      </c>
    </row>
    <row r="144" spans="1:13" ht="30" hidden="1">
      <c r="A144" s="82"/>
      <c r="B144" s="82"/>
      <c r="C144" s="82">
        <v>2540</v>
      </c>
      <c r="D144" s="75" t="s">
        <v>239</v>
      </c>
      <c r="E144" s="58">
        <v>31407</v>
      </c>
      <c r="F144" s="58">
        <v>11000</v>
      </c>
      <c r="G144" s="58">
        <f aca="true" t="shared" si="52" ref="G144:G160">E144+F144</f>
        <v>42407</v>
      </c>
      <c r="H144" s="123"/>
      <c r="I144" s="123">
        <f>G144+H144</f>
        <v>42407</v>
      </c>
      <c r="J144" s="123"/>
      <c r="K144" s="51">
        <f>I144+J144</f>
        <v>42407</v>
      </c>
      <c r="L144" s="51"/>
      <c r="M144" s="51">
        <f>K144+L144</f>
        <v>42407</v>
      </c>
    </row>
    <row r="145" spans="1:13" ht="60" hidden="1">
      <c r="A145" s="82"/>
      <c r="B145" s="82"/>
      <c r="C145" s="82">
        <v>2310</v>
      </c>
      <c r="D145" s="75" t="s">
        <v>261</v>
      </c>
      <c r="E145" s="58"/>
      <c r="F145" s="58">
        <v>4500</v>
      </c>
      <c r="G145" s="58">
        <f t="shared" si="52"/>
        <v>4500</v>
      </c>
      <c r="H145" s="123"/>
      <c r="I145" s="123">
        <f aca="true" t="shared" si="53" ref="I145:I160">G145+H145</f>
        <v>4500</v>
      </c>
      <c r="J145" s="123"/>
      <c r="K145" s="51">
        <f aca="true" t="shared" si="54" ref="K145:M160">I145+J145</f>
        <v>4500</v>
      </c>
      <c r="L145" s="51"/>
      <c r="M145" s="51">
        <f t="shared" si="54"/>
        <v>4500</v>
      </c>
    </row>
    <row r="146" spans="1:13" ht="30" hidden="1">
      <c r="A146" s="82"/>
      <c r="B146" s="82"/>
      <c r="C146" s="82">
        <v>3020</v>
      </c>
      <c r="D146" s="75" t="s">
        <v>159</v>
      </c>
      <c r="E146" s="92">
        <v>33878</v>
      </c>
      <c r="F146" s="51"/>
      <c r="G146" s="51">
        <f t="shared" si="52"/>
        <v>33878</v>
      </c>
      <c r="H146" s="123"/>
      <c r="I146" s="123">
        <f t="shared" si="53"/>
        <v>33878</v>
      </c>
      <c r="J146" s="123"/>
      <c r="K146" s="51">
        <f t="shared" si="54"/>
        <v>33878</v>
      </c>
      <c r="L146" s="51"/>
      <c r="M146" s="51">
        <f t="shared" si="54"/>
        <v>33878</v>
      </c>
    </row>
    <row r="147" spans="1:13" ht="15" hidden="1">
      <c r="A147" s="82"/>
      <c r="B147" s="82"/>
      <c r="C147" s="82">
        <v>4010</v>
      </c>
      <c r="D147" s="75" t="s">
        <v>151</v>
      </c>
      <c r="E147" s="92">
        <v>350900</v>
      </c>
      <c r="F147" s="51"/>
      <c r="G147" s="51">
        <f t="shared" si="52"/>
        <v>350900</v>
      </c>
      <c r="H147" s="123"/>
      <c r="I147" s="123">
        <f t="shared" si="53"/>
        <v>350900</v>
      </c>
      <c r="J147" s="123">
        <v>-20000</v>
      </c>
      <c r="K147" s="51">
        <f t="shared" si="54"/>
        <v>330900</v>
      </c>
      <c r="L147" s="51"/>
      <c r="M147" s="51">
        <f t="shared" si="54"/>
        <v>330900</v>
      </c>
    </row>
    <row r="148" spans="1:13" ht="15" hidden="1">
      <c r="A148" s="82"/>
      <c r="B148" s="82"/>
      <c r="C148" s="82">
        <v>4040</v>
      </c>
      <c r="D148" s="75" t="s">
        <v>152</v>
      </c>
      <c r="E148" s="92">
        <v>28710</v>
      </c>
      <c r="F148" s="51"/>
      <c r="G148" s="51">
        <f t="shared" si="52"/>
        <v>28710</v>
      </c>
      <c r="H148" s="123"/>
      <c r="I148" s="123">
        <f t="shared" si="53"/>
        <v>28710</v>
      </c>
      <c r="J148" s="123"/>
      <c r="K148" s="51">
        <f t="shared" si="54"/>
        <v>28710</v>
      </c>
      <c r="L148" s="51"/>
      <c r="M148" s="51">
        <f t="shared" si="54"/>
        <v>28710</v>
      </c>
    </row>
    <row r="149" spans="1:13" ht="15" hidden="1">
      <c r="A149" s="82"/>
      <c r="B149" s="82"/>
      <c r="C149" s="82">
        <v>4110</v>
      </c>
      <c r="D149" s="75" t="s">
        <v>153</v>
      </c>
      <c r="E149" s="92">
        <v>74058</v>
      </c>
      <c r="F149" s="51"/>
      <c r="G149" s="51">
        <f t="shared" si="52"/>
        <v>74058</v>
      </c>
      <c r="H149" s="123"/>
      <c r="I149" s="123">
        <f t="shared" si="53"/>
        <v>74058</v>
      </c>
      <c r="J149" s="123">
        <v>-6000</v>
      </c>
      <c r="K149" s="51">
        <f t="shared" si="54"/>
        <v>68058</v>
      </c>
      <c r="L149" s="51"/>
      <c r="M149" s="51">
        <f t="shared" si="54"/>
        <v>68058</v>
      </c>
    </row>
    <row r="150" spans="1:13" ht="15" hidden="1">
      <c r="A150" s="82"/>
      <c r="B150" s="82"/>
      <c r="C150" s="82">
        <v>4120</v>
      </c>
      <c r="D150" s="75" t="s">
        <v>154</v>
      </c>
      <c r="E150" s="92">
        <v>10080</v>
      </c>
      <c r="F150" s="51"/>
      <c r="G150" s="51">
        <f t="shared" si="52"/>
        <v>10080</v>
      </c>
      <c r="H150" s="123"/>
      <c r="I150" s="123">
        <f t="shared" si="53"/>
        <v>10080</v>
      </c>
      <c r="J150" s="123">
        <v>-500</v>
      </c>
      <c r="K150" s="51">
        <f t="shared" si="54"/>
        <v>9580</v>
      </c>
      <c r="L150" s="51"/>
      <c r="M150" s="51">
        <f t="shared" si="54"/>
        <v>9580</v>
      </c>
    </row>
    <row r="151" spans="1:13" ht="15" hidden="1">
      <c r="A151" s="82"/>
      <c r="B151" s="82"/>
      <c r="C151" s="82">
        <v>4170</v>
      </c>
      <c r="D151" s="75" t="s">
        <v>160</v>
      </c>
      <c r="E151" s="92">
        <v>9135</v>
      </c>
      <c r="F151" s="51"/>
      <c r="G151" s="51">
        <f t="shared" si="52"/>
        <v>9135</v>
      </c>
      <c r="H151" s="123"/>
      <c r="I151" s="123">
        <f t="shared" si="53"/>
        <v>9135</v>
      </c>
      <c r="J151" s="123"/>
      <c r="K151" s="51">
        <f t="shared" si="54"/>
        <v>9135</v>
      </c>
      <c r="L151" s="51"/>
      <c r="M151" s="51">
        <f t="shared" si="54"/>
        <v>9135</v>
      </c>
    </row>
    <row r="152" spans="1:13" ht="15" hidden="1">
      <c r="A152" s="82"/>
      <c r="B152" s="82"/>
      <c r="C152" s="82">
        <v>4210</v>
      </c>
      <c r="D152" s="75" t="s">
        <v>138</v>
      </c>
      <c r="E152" s="92">
        <v>13766</v>
      </c>
      <c r="F152" s="51"/>
      <c r="G152" s="51">
        <f t="shared" si="52"/>
        <v>13766</v>
      </c>
      <c r="H152" s="123"/>
      <c r="I152" s="123">
        <f t="shared" si="53"/>
        <v>13766</v>
      </c>
      <c r="J152" s="123"/>
      <c r="K152" s="51">
        <f t="shared" si="54"/>
        <v>13766</v>
      </c>
      <c r="L152" s="51"/>
      <c r="M152" s="51">
        <f t="shared" si="54"/>
        <v>13766</v>
      </c>
    </row>
    <row r="153" spans="1:13" ht="15" hidden="1">
      <c r="A153" s="82"/>
      <c r="B153" s="82"/>
      <c r="C153" s="82">
        <v>4220</v>
      </c>
      <c r="D153" s="75" t="s">
        <v>185</v>
      </c>
      <c r="E153" s="85">
        <v>62800</v>
      </c>
      <c r="F153" s="51"/>
      <c r="G153" s="51">
        <f t="shared" si="52"/>
        <v>62800</v>
      </c>
      <c r="H153" s="123"/>
      <c r="I153" s="123">
        <f t="shared" si="53"/>
        <v>62800</v>
      </c>
      <c r="J153" s="123"/>
      <c r="K153" s="51">
        <f t="shared" si="54"/>
        <v>62800</v>
      </c>
      <c r="L153" s="51"/>
      <c r="M153" s="51">
        <f t="shared" si="54"/>
        <v>62800</v>
      </c>
    </row>
    <row r="154" spans="1:13" ht="15" hidden="1">
      <c r="A154" s="82"/>
      <c r="B154" s="82"/>
      <c r="C154" s="82">
        <v>4260</v>
      </c>
      <c r="D154" s="75" t="s">
        <v>161</v>
      </c>
      <c r="E154" s="85">
        <v>19010</v>
      </c>
      <c r="F154" s="51"/>
      <c r="G154" s="51">
        <f t="shared" si="52"/>
        <v>19010</v>
      </c>
      <c r="H154" s="123"/>
      <c r="I154" s="123">
        <f t="shared" si="53"/>
        <v>19010</v>
      </c>
      <c r="J154" s="123"/>
      <c r="K154" s="51">
        <f t="shared" si="54"/>
        <v>19010</v>
      </c>
      <c r="L154" s="51"/>
      <c r="M154" s="51">
        <f t="shared" si="54"/>
        <v>19010</v>
      </c>
    </row>
    <row r="155" spans="1:13" ht="15" hidden="1">
      <c r="A155" s="82"/>
      <c r="B155" s="82"/>
      <c r="C155" s="82">
        <v>4270</v>
      </c>
      <c r="D155" s="75" t="s">
        <v>139</v>
      </c>
      <c r="E155" s="85">
        <v>6378</v>
      </c>
      <c r="F155" s="51"/>
      <c r="G155" s="51">
        <f t="shared" si="52"/>
        <v>6378</v>
      </c>
      <c r="H155" s="123"/>
      <c r="I155" s="123">
        <f t="shared" si="53"/>
        <v>6378</v>
      </c>
      <c r="J155" s="123">
        <v>16500</v>
      </c>
      <c r="K155" s="51">
        <f t="shared" si="54"/>
        <v>22878</v>
      </c>
      <c r="L155" s="51"/>
      <c r="M155" s="51">
        <f t="shared" si="54"/>
        <v>22878</v>
      </c>
    </row>
    <row r="156" spans="1:13" ht="15" hidden="1">
      <c r="A156" s="82"/>
      <c r="B156" s="82"/>
      <c r="C156" s="82">
        <v>4280</v>
      </c>
      <c r="D156" s="75" t="s">
        <v>162</v>
      </c>
      <c r="E156" s="85">
        <v>1144</v>
      </c>
      <c r="F156" s="51"/>
      <c r="G156" s="51">
        <f t="shared" si="52"/>
        <v>1144</v>
      </c>
      <c r="H156" s="123"/>
      <c r="I156" s="123">
        <f t="shared" si="53"/>
        <v>1144</v>
      </c>
      <c r="J156" s="123"/>
      <c r="K156" s="51">
        <f t="shared" si="54"/>
        <v>1144</v>
      </c>
      <c r="L156" s="51"/>
      <c r="M156" s="51">
        <f t="shared" si="54"/>
        <v>1144</v>
      </c>
    </row>
    <row r="157" spans="1:13" ht="15" hidden="1">
      <c r="A157" s="82"/>
      <c r="B157" s="82"/>
      <c r="C157" s="82">
        <v>4300</v>
      </c>
      <c r="D157" s="75" t="s">
        <v>140</v>
      </c>
      <c r="E157" s="85">
        <v>10000</v>
      </c>
      <c r="F157" s="51"/>
      <c r="G157" s="51">
        <f t="shared" si="52"/>
        <v>10000</v>
      </c>
      <c r="H157" s="123"/>
      <c r="I157" s="123">
        <f t="shared" si="53"/>
        <v>10000</v>
      </c>
      <c r="J157" s="123"/>
      <c r="K157" s="51">
        <f t="shared" si="54"/>
        <v>10000</v>
      </c>
      <c r="L157" s="51"/>
      <c r="M157" s="51">
        <f t="shared" si="54"/>
        <v>10000</v>
      </c>
    </row>
    <row r="158" spans="1:13" ht="15" hidden="1">
      <c r="A158" s="82"/>
      <c r="B158" s="82"/>
      <c r="C158" s="82">
        <v>4410</v>
      </c>
      <c r="D158" s="75" t="s">
        <v>155</v>
      </c>
      <c r="E158" s="85">
        <v>795</v>
      </c>
      <c r="F158" s="51"/>
      <c r="G158" s="51">
        <f t="shared" si="52"/>
        <v>795</v>
      </c>
      <c r="H158" s="123"/>
      <c r="I158" s="123">
        <f t="shared" si="53"/>
        <v>795</v>
      </c>
      <c r="J158" s="123"/>
      <c r="K158" s="51">
        <f t="shared" si="54"/>
        <v>795</v>
      </c>
      <c r="L158" s="51"/>
      <c r="M158" s="51">
        <f t="shared" si="54"/>
        <v>795</v>
      </c>
    </row>
    <row r="159" spans="1:13" ht="15" hidden="1">
      <c r="A159" s="82"/>
      <c r="B159" s="82"/>
      <c r="C159" s="82">
        <v>4430</v>
      </c>
      <c r="D159" s="75" t="s">
        <v>146</v>
      </c>
      <c r="E159" s="85">
        <v>984</v>
      </c>
      <c r="F159" s="51"/>
      <c r="G159" s="51">
        <f t="shared" si="52"/>
        <v>984</v>
      </c>
      <c r="H159" s="123"/>
      <c r="I159" s="123">
        <f t="shared" si="53"/>
        <v>984</v>
      </c>
      <c r="J159" s="123"/>
      <c r="K159" s="51">
        <f t="shared" si="54"/>
        <v>984</v>
      </c>
      <c r="L159" s="51"/>
      <c r="M159" s="51">
        <f t="shared" si="54"/>
        <v>984</v>
      </c>
    </row>
    <row r="160" spans="1:13" ht="30" hidden="1">
      <c r="A160" s="82"/>
      <c r="B160" s="82"/>
      <c r="C160" s="82">
        <v>4440</v>
      </c>
      <c r="D160" s="75" t="s">
        <v>156</v>
      </c>
      <c r="E160" s="85">
        <v>23859</v>
      </c>
      <c r="F160" s="51"/>
      <c r="G160" s="51">
        <f t="shared" si="52"/>
        <v>23859</v>
      </c>
      <c r="H160" s="123"/>
      <c r="I160" s="123">
        <f t="shared" si="53"/>
        <v>23859</v>
      </c>
      <c r="J160" s="123"/>
      <c r="K160" s="51">
        <f t="shared" si="54"/>
        <v>23859</v>
      </c>
      <c r="L160" s="51"/>
      <c r="M160" s="51">
        <f t="shared" si="54"/>
        <v>23859</v>
      </c>
    </row>
    <row r="161" spans="1:13" ht="30" hidden="1">
      <c r="A161" s="82"/>
      <c r="B161" s="82"/>
      <c r="C161" s="82">
        <v>6050</v>
      </c>
      <c r="D161" s="75" t="s">
        <v>184</v>
      </c>
      <c r="E161" s="85"/>
      <c r="F161" s="51"/>
      <c r="G161" s="51"/>
      <c r="H161" s="123"/>
      <c r="I161" s="123"/>
      <c r="J161" s="123">
        <v>10000</v>
      </c>
      <c r="K161" s="51">
        <v>10000</v>
      </c>
      <c r="L161" s="51"/>
      <c r="M161" s="51">
        <v>10000</v>
      </c>
    </row>
    <row r="162" spans="1:13" ht="15" hidden="1">
      <c r="A162" s="82"/>
      <c r="B162" s="82">
        <v>80105</v>
      </c>
      <c r="C162" s="82"/>
      <c r="D162" s="75" t="s">
        <v>260</v>
      </c>
      <c r="E162" s="85"/>
      <c r="F162" s="51">
        <f>F163</f>
        <v>12000</v>
      </c>
      <c r="G162" s="51">
        <f aca="true" t="shared" si="55" ref="G162:M162">G163</f>
        <v>12000</v>
      </c>
      <c r="H162" s="51">
        <f t="shared" si="55"/>
        <v>0</v>
      </c>
      <c r="I162" s="51">
        <f t="shared" si="55"/>
        <v>12000</v>
      </c>
      <c r="J162" s="217">
        <f t="shared" si="55"/>
        <v>0</v>
      </c>
      <c r="K162" s="51">
        <f t="shared" si="55"/>
        <v>12000</v>
      </c>
      <c r="L162" s="51">
        <f t="shared" si="55"/>
        <v>0</v>
      </c>
      <c r="M162" s="51">
        <f t="shared" si="55"/>
        <v>12000</v>
      </c>
    </row>
    <row r="163" spans="1:13" ht="60" hidden="1">
      <c r="A163" s="82"/>
      <c r="B163" s="82"/>
      <c r="C163" s="82">
        <v>2310</v>
      </c>
      <c r="D163" s="75" t="s">
        <v>261</v>
      </c>
      <c r="E163" s="85"/>
      <c r="F163" s="51">
        <v>12000</v>
      </c>
      <c r="G163" s="51">
        <f>F163+E163</f>
        <v>12000</v>
      </c>
      <c r="H163" s="123"/>
      <c r="I163" s="123">
        <f>G163+H163</f>
        <v>12000</v>
      </c>
      <c r="J163" s="123"/>
      <c r="K163" s="51">
        <f>I163+J163</f>
        <v>12000</v>
      </c>
      <c r="L163" s="51"/>
      <c r="M163" s="51">
        <f>K163+L163</f>
        <v>12000</v>
      </c>
    </row>
    <row r="164" spans="1:13" ht="15" hidden="1">
      <c r="A164" s="82"/>
      <c r="B164" s="82">
        <v>80110</v>
      </c>
      <c r="C164" s="82"/>
      <c r="D164" s="75" t="s">
        <v>186</v>
      </c>
      <c r="E164" s="85">
        <f>SUM(E165:E180)</f>
        <v>1016486</v>
      </c>
      <c r="F164" s="85">
        <f aca="true" t="shared" si="56" ref="F164:M164">SUM(F165:F180)</f>
        <v>-82400</v>
      </c>
      <c r="G164" s="85">
        <f t="shared" si="56"/>
        <v>934086</v>
      </c>
      <c r="H164" s="85">
        <f t="shared" si="56"/>
        <v>0</v>
      </c>
      <c r="I164" s="85">
        <f t="shared" si="56"/>
        <v>934086</v>
      </c>
      <c r="J164" s="205">
        <f t="shared" si="56"/>
        <v>0</v>
      </c>
      <c r="K164" s="85">
        <f t="shared" si="56"/>
        <v>934086</v>
      </c>
      <c r="L164" s="85">
        <f t="shared" si="56"/>
        <v>0</v>
      </c>
      <c r="M164" s="85">
        <f t="shared" si="56"/>
        <v>934086</v>
      </c>
    </row>
    <row r="165" spans="1:13" ht="30" hidden="1">
      <c r="A165" s="82"/>
      <c r="B165" s="82"/>
      <c r="C165" s="82">
        <v>3020</v>
      </c>
      <c r="D165" s="75" t="s">
        <v>159</v>
      </c>
      <c r="E165" s="85">
        <v>54559</v>
      </c>
      <c r="F165" s="51"/>
      <c r="G165" s="51">
        <f aca="true" t="shared" si="57" ref="G165:G180">E165+F165</f>
        <v>54559</v>
      </c>
      <c r="H165" s="123"/>
      <c r="I165" s="123">
        <f>G165+H165</f>
        <v>54559</v>
      </c>
      <c r="J165" s="123"/>
      <c r="K165" s="51">
        <f>I165+J165</f>
        <v>54559</v>
      </c>
      <c r="L165" s="51"/>
      <c r="M165" s="51">
        <f>K165+L165</f>
        <v>54559</v>
      </c>
    </row>
    <row r="166" spans="1:13" ht="15" hidden="1">
      <c r="A166" s="82"/>
      <c r="B166" s="82"/>
      <c r="C166" s="82">
        <v>4010</v>
      </c>
      <c r="D166" s="75" t="s">
        <v>151</v>
      </c>
      <c r="E166" s="85">
        <v>626527</v>
      </c>
      <c r="F166" s="51">
        <v>-68400</v>
      </c>
      <c r="G166" s="51">
        <f t="shared" si="57"/>
        <v>558127</v>
      </c>
      <c r="H166" s="123"/>
      <c r="I166" s="123">
        <f aca="true" t="shared" si="58" ref="I166:I180">G166+H166</f>
        <v>558127</v>
      </c>
      <c r="J166" s="123"/>
      <c r="K166" s="51">
        <f aca="true" t="shared" si="59" ref="K166:M180">I166+J166</f>
        <v>558127</v>
      </c>
      <c r="L166" s="51"/>
      <c r="M166" s="51">
        <f t="shared" si="59"/>
        <v>558127</v>
      </c>
    </row>
    <row r="167" spans="1:13" ht="15" hidden="1">
      <c r="A167" s="82"/>
      <c r="B167" s="82"/>
      <c r="C167" s="82">
        <v>4040</v>
      </c>
      <c r="D167" s="75" t="s">
        <v>152</v>
      </c>
      <c r="E167" s="85">
        <v>49829</v>
      </c>
      <c r="F167" s="51"/>
      <c r="G167" s="51">
        <f t="shared" si="57"/>
        <v>49829</v>
      </c>
      <c r="H167" s="123"/>
      <c r="I167" s="123">
        <f t="shared" si="58"/>
        <v>49829</v>
      </c>
      <c r="J167" s="123"/>
      <c r="K167" s="51">
        <f t="shared" si="59"/>
        <v>49829</v>
      </c>
      <c r="L167" s="51"/>
      <c r="M167" s="51">
        <f t="shared" si="59"/>
        <v>49829</v>
      </c>
    </row>
    <row r="168" spans="1:13" ht="15" hidden="1">
      <c r="A168" s="82"/>
      <c r="B168" s="82"/>
      <c r="C168" s="82">
        <v>4110</v>
      </c>
      <c r="D168" s="75" t="s">
        <v>153</v>
      </c>
      <c r="E168" s="85">
        <v>131010</v>
      </c>
      <c r="F168" s="51">
        <v>-12300</v>
      </c>
      <c r="G168" s="51">
        <f t="shared" si="57"/>
        <v>118710</v>
      </c>
      <c r="H168" s="123"/>
      <c r="I168" s="123">
        <f t="shared" si="58"/>
        <v>118710</v>
      </c>
      <c r="J168" s="123"/>
      <c r="K168" s="51">
        <f t="shared" si="59"/>
        <v>118710</v>
      </c>
      <c r="L168" s="51"/>
      <c r="M168" s="51">
        <f t="shared" si="59"/>
        <v>118710</v>
      </c>
    </row>
    <row r="169" spans="1:13" ht="15" hidden="1">
      <c r="A169" s="82"/>
      <c r="B169" s="82"/>
      <c r="C169" s="82">
        <v>4120</v>
      </c>
      <c r="D169" s="75" t="s">
        <v>154</v>
      </c>
      <c r="E169" s="85">
        <v>17838</v>
      </c>
      <c r="F169" s="51">
        <v>-1700</v>
      </c>
      <c r="G169" s="51">
        <f t="shared" si="57"/>
        <v>16138</v>
      </c>
      <c r="H169" s="123"/>
      <c r="I169" s="123">
        <f t="shared" si="58"/>
        <v>16138</v>
      </c>
      <c r="J169" s="123"/>
      <c r="K169" s="51">
        <f t="shared" si="59"/>
        <v>16138</v>
      </c>
      <c r="L169" s="51"/>
      <c r="M169" s="51">
        <f t="shared" si="59"/>
        <v>16138</v>
      </c>
    </row>
    <row r="170" spans="1:13" ht="30" hidden="1">
      <c r="A170" s="82"/>
      <c r="B170" s="82"/>
      <c r="C170" s="82">
        <v>4140</v>
      </c>
      <c r="D170" s="75" t="s">
        <v>181</v>
      </c>
      <c r="E170" s="85">
        <v>3641</v>
      </c>
      <c r="F170" s="51"/>
      <c r="G170" s="51">
        <f t="shared" si="57"/>
        <v>3641</v>
      </c>
      <c r="H170" s="123"/>
      <c r="I170" s="123">
        <f t="shared" si="58"/>
        <v>3641</v>
      </c>
      <c r="J170" s="123"/>
      <c r="K170" s="51">
        <f t="shared" si="59"/>
        <v>3641</v>
      </c>
      <c r="L170" s="51"/>
      <c r="M170" s="51">
        <f t="shared" si="59"/>
        <v>3641</v>
      </c>
    </row>
    <row r="171" spans="1:13" ht="15" hidden="1">
      <c r="A171" s="82"/>
      <c r="B171" s="82"/>
      <c r="C171" s="82">
        <v>4210</v>
      </c>
      <c r="D171" s="75" t="s">
        <v>138</v>
      </c>
      <c r="E171" s="85">
        <v>22422</v>
      </c>
      <c r="F171" s="51"/>
      <c r="G171" s="51">
        <f t="shared" si="57"/>
        <v>22422</v>
      </c>
      <c r="H171" s="123"/>
      <c r="I171" s="123">
        <f t="shared" si="58"/>
        <v>22422</v>
      </c>
      <c r="J171" s="123"/>
      <c r="K171" s="51">
        <f t="shared" si="59"/>
        <v>22422</v>
      </c>
      <c r="L171" s="51"/>
      <c r="M171" s="51">
        <f t="shared" si="59"/>
        <v>22422</v>
      </c>
    </row>
    <row r="172" spans="1:13" ht="30" hidden="1">
      <c r="A172" s="82"/>
      <c r="B172" s="82"/>
      <c r="C172" s="82">
        <v>4240</v>
      </c>
      <c r="D172" s="75" t="s">
        <v>182</v>
      </c>
      <c r="E172" s="85">
        <v>4096</v>
      </c>
      <c r="F172" s="51"/>
      <c r="G172" s="51">
        <f t="shared" si="57"/>
        <v>4096</v>
      </c>
      <c r="H172" s="123"/>
      <c r="I172" s="123">
        <f t="shared" si="58"/>
        <v>4096</v>
      </c>
      <c r="J172" s="123"/>
      <c r="K172" s="51">
        <f t="shared" si="59"/>
        <v>4096</v>
      </c>
      <c r="L172" s="51"/>
      <c r="M172" s="51">
        <f t="shared" si="59"/>
        <v>4096</v>
      </c>
    </row>
    <row r="173" spans="1:13" ht="15" hidden="1">
      <c r="A173" s="82"/>
      <c r="B173" s="82"/>
      <c r="C173" s="82">
        <v>4260</v>
      </c>
      <c r="D173" s="75" t="s">
        <v>161</v>
      </c>
      <c r="E173" s="85">
        <v>29636</v>
      </c>
      <c r="F173" s="51"/>
      <c r="G173" s="51">
        <f t="shared" si="57"/>
        <v>29636</v>
      </c>
      <c r="H173" s="123"/>
      <c r="I173" s="123">
        <f t="shared" si="58"/>
        <v>29636</v>
      </c>
      <c r="J173" s="123"/>
      <c r="K173" s="51">
        <f t="shared" si="59"/>
        <v>29636</v>
      </c>
      <c r="L173" s="51"/>
      <c r="M173" s="51">
        <f t="shared" si="59"/>
        <v>29636</v>
      </c>
    </row>
    <row r="174" spans="1:13" ht="15" hidden="1">
      <c r="A174" s="82"/>
      <c r="B174" s="82"/>
      <c r="C174" s="82">
        <v>4270</v>
      </c>
      <c r="D174" s="75" t="s">
        <v>139</v>
      </c>
      <c r="E174" s="85">
        <v>5792</v>
      </c>
      <c r="F174" s="51"/>
      <c r="G174" s="51">
        <f t="shared" si="57"/>
        <v>5792</v>
      </c>
      <c r="H174" s="123"/>
      <c r="I174" s="123">
        <f t="shared" si="58"/>
        <v>5792</v>
      </c>
      <c r="J174" s="123"/>
      <c r="K174" s="51">
        <f t="shared" si="59"/>
        <v>5792</v>
      </c>
      <c r="L174" s="51"/>
      <c r="M174" s="51">
        <f t="shared" si="59"/>
        <v>5792</v>
      </c>
    </row>
    <row r="175" spans="1:13" ht="15" hidden="1">
      <c r="A175" s="82"/>
      <c r="B175" s="82"/>
      <c r="C175" s="82">
        <v>4280</v>
      </c>
      <c r="D175" s="75" t="s">
        <v>162</v>
      </c>
      <c r="E175" s="85">
        <v>1405</v>
      </c>
      <c r="F175" s="51"/>
      <c r="G175" s="51">
        <f t="shared" si="57"/>
        <v>1405</v>
      </c>
      <c r="H175" s="123"/>
      <c r="I175" s="123">
        <f t="shared" si="58"/>
        <v>1405</v>
      </c>
      <c r="J175" s="123"/>
      <c r="K175" s="51">
        <f t="shared" si="59"/>
        <v>1405</v>
      </c>
      <c r="L175" s="51"/>
      <c r="M175" s="51">
        <f t="shared" si="59"/>
        <v>1405</v>
      </c>
    </row>
    <row r="176" spans="1:13" ht="15" hidden="1">
      <c r="A176" s="82"/>
      <c r="B176" s="82"/>
      <c r="C176" s="82">
        <v>4300</v>
      </c>
      <c r="D176" s="75" t="s">
        <v>140</v>
      </c>
      <c r="E176" s="85">
        <v>26204</v>
      </c>
      <c r="F176" s="51"/>
      <c r="G176" s="51">
        <f t="shared" si="57"/>
        <v>26204</v>
      </c>
      <c r="H176" s="123"/>
      <c r="I176" s="123">
        <f t="shared" si="58"/>
        <v>26204</v>
      </c>
      <c r="J176" s="123"/>
      <c r="K176" s="51">
        <f t="shared" si="59"/>
        <v>26204</v>
      </c>
      <c r="L176" s="51"/>
      <c r="M176" s="51">
        <f t="shared" si="59"/>
        <v>26204</v>
      </c>
    </row>
    <row r="177" spans="1:13" ht="15" hidden="1">
      <c r="A177" s="82"/>
      <c r="B177" s="82"/>
      <c r="C177" s="82">
        <v>4350</v>
      </c>
      <c r="D177" s="75" t="s">
        <v>163</v>
      </c>
      <c r="E177" s="85">
        <v>1319</v>
      </c>
      <c r="F177" s="51"/>
      <c r="G177" s="51">
        <f t="shared" si="57"/>
        <v>1319</v>
      </c>
      <c r="H177" s="123"/>
      <c r="I177" s="123">
        <f t="shared" si="58"/>
        <v>1319</v>
      </c>
      <c r="J177" s="123"/>
      <c r="K177" s="51">
        <f t="shared" si="59"/>
        <v>1319</v>
      </c>
      <c r="L177" s="51"/>
      <c r="M177" s="51">
        <f t="shared" si="59"/>
        <v>1319</v>
      </c>
    </row>
    <row r="178" spans="1:13" ht="15" hidden="1">
      <c r="A178" s="82"/>
      <c r="B178" s="82"/>
      <c r="C178" s="82">
        <v>4410</v>
      </c>
      <c r="D178" s="75" t="s">
        <v>155</v>
      </c>
      <c r="E178" s="85">
        <v>1826</v>
      </c>
      <c r="F178" s="51"/>
      <c r="G178" s="51">
        <f t="shared" si="57"/>
        <v>1826</v>
      </c>
      <c r="H178" s="123"/>
      <c r="I178" s="123">
        <f t="shared" si="58"/>
        <v>1826</v>
      </c>
      <c r="J178" s="123"/>
      <c r="K178" s="51">
        <f t="shared" si="59"/>
        <v>1826</v>
      </c>
      <c r="L178" s="51"/>
      <c r="M178" s="51">
        <f t="shared" si="59"/>
        <v>1826</v>
      </c>
    </row>
    <row r="179" spans="1:13" ht="15" hidden="1">
      <c r="A179" s="82"/>
      <c r="B179" s="82"/>
      <c r="C179" s="82">
        <v>4430</v>
      </c>
      <c r="D179" s="75" t="s">
        <v>146</v>
      </c>
      <c r="E179" s="85">
        <v>1128</v>
      </c>
      <c r="F179" s="51"/>
      <c r="G179" s="51">
        <f t="shared" si="57"/>
        <v>1128</v>
      </c>
      <c r="H179" s="123"/>
      <c r="I179" s="123">
        <f t="shared" si="58"/>
        <v>1128</v>
      </c>
      <c r="J179" s="123"/>
      <c r="K179" s="51">
        <f t="shared" si="59"/>
        <v>1128</v>
      </c>
      <c r="L179" s="51"/>
      <c r="M179" s="51">
        <f t="shared" si="59"/>
        <v>1128</v>
      </c>
    </row>
    <row r="180" spans="1:13" ht="30" hidden="1">
      <c r="A180" s="82"/>
      <c r="B180" s="82"/>
      <c r="C180" s="82">
        <v>4440</v>
      </c>
      <c r="D180" s="75" t="s">
        <v>156</v>
      </c>
      <c r="E180" s="85">
        <v>39254</v>
      </c>
      <c r="F180" s="51"/>
      <c r="G180" s="51">
        <f t="shared" si="57"/>
        <v>39254</v>
      </c>
      <c r="H180" s="123"/>
      <c r="I180" s="123">
        <f t="shared" si="58"/>
        <v>39254</v>
      </c>
      <c r="J180" s="123"/>
      <c r="K180" s="51">
        <f t="shared" si="59"/>
        <v>39254</v>
      </c>
      <c r="L180" s="51"/>
      <c r="M180" s="51">
        <f t="shared" si="59"/>
        <v>39254</v>
      </c>
    </row>
    <row r="181" spans="1:13" ht="15" hidden="1">
      <c r="A181" s="82"/>
      <c r="B181" s="82">
        <v>80113</v>
      </c>
      <c r="C181" s="82"/>
      <c r="D181" s="75" t="s">
        <v>187</v>
      </c>
      <c r="E181" s="85">
        <f>SUM(E182:E183)</f>
        <v>316262</v>
      </c>
      <c r="F181" s="85">
        <f aca="true" t="shared" si="60" ref="F181:M181">SUM(F182:F183)</f>
        <v>0</v>
      </c>
      <c r="G181" s="85">
        <f t="shared" si="60"/>
        <v>316262</v>
      </c>
      <c r="H181" s="85">
        <f t="shared" si="60"/>
        <v>0</v>
      </c>
      <c r="I181" s="85">
        <f t="shared" si="60"/>
        <v>316262</v>
      </c>
      <c r="J181" s="205">
        <f t="shared" si="60"/>
        <v>0</v>
      </c>
      <c r="K181" s="85">
        <f t="shared" si="60"/>
        <v>316262</v>
      </c>
      <c r="L181" s="85">
        <f t="shared" si="60"/>
        <v>0</v>
      </c>
      <c r="M181" s="85">
        <f t="shared" si="60"/>
        <v>316262</v>
      </c>
    </row>
    <row r="182" spans="1:13" ht="15" hidden="1">
      <c r="A182" s="82"/>
      <c r="B182" s="82"/>
      <c r="C182" s="82">
        <v>4210</v>
      </c>
      <c r="D182" s="75" t="s">
        <v>138</v>
      </c>
      <c r="E182" s="85">
        <v>22000</v>
      </c>
      <c r="F182" s="51"/>
      <c r="G182" s="51">
        <f>E182+F182</f>
        <v>22000</v>
      </c>
      <c r="H182" s="123"/>
      <c r="I182" s="123">
        <f>G182+H182</f>
        <v>22000</v>
      </c>
      <c r="J182" s="123"/>
      <c r="K182" s="51">
        <f>I182+J182</f>
        <v>22000</v>
      </c>
      <c r="L182" s="51"/>
      <c r="M182" s="51">
        <f>K182+L182</f>
        <v>22000</v>
      </c>
    </row>
    <row r="183" spans="1:13" ht="15" hidden="1">
      <c r="A183" s="82"/>
      <c r="B183" s="82"/>
      <c r="C183" s="82">
        <v>4300</v>
      </c>
      <c r="D183" s="75" t="s">
        <v>140</v>
      </c>
      <c r="E183" s="85">
        <v>294262</v>
      </c>
      <c r="F183" s="51"/>
      <c r="G183" s="51">
        <f>E183+F183</f>
        <v>294262</v>
      </c>
      <c r="H183" s="123"/>
      <c r="I183" s="123">
        <f>G183+H183</f>
        <v>294262</v>
      </c>
      <c r="J183" s="123"/>
      <c r="K183" s="51">
        <f>I183+J183</f>
        <v>294262</v>
      </c>
      <c r="L183" s="51"/>
      <c r="M183" s="51">
        <f>K183+L183</f>
        <v>294262</v>
      </c>
    </row>
    <row r="184" spans="1:13" ht="17.25" customHeight="1">
      <c r="A184" s="82"/>
      <c r="B184" s="82">
        <v>80146</v>
      </c>
      <c r="C184" s="82"/>
      <c r="D184" s="75" t="s">
        <v>188</v>
      </c>
      <c r="E184" s="85">
        <f>E185+E186</f>
        <v>20479</v>
      </c>
      <c r="F184" s="85">
        <f aca="true" t="shared" si="61" ref="F184:M184">F185+F186</f>
        <v>0</v>
      </c>
      <c r="G184" s="85">
        <f t="shared" si="61"/>
        <v>20479</v>
      </c>
      <c r="H184" s="85">
        <f t="shared" si="61"/>
        <v>0</v>
      </c>
      <c r="I184" s="85">
        <f t="shared" si="61"/>
        <v>20479</v>
      </c>
      <c r="J184" s="205">
        <f t="shared" si="61"/>
        <v>0</v>
      </c>
      <c r="K184" s="85">
        <f t="shared" si="61"/>
        <v>20479</v>
      </c>
      <c r="L184" s="85">
        <f t="shared" si="61"/>
        <v>0</v>
      </c>
      <c r="M184" s="85">
        <f t="shared" si="61"/>
        <v>20479</v>
      </c>
    </row>
    <row r="185" spans="1:13" ht="15">
      <c r="A185" s="82"/>
      <c r="B185" s="82"/>
      <c r="C185" s="82">
        <v>4300</v>
      </c>
      <c r="D185" s="75" t="s">
        <v>140</v>
      </c>
      <c r="E185" s="85">
        <v>19479</v>
      </c>
      <c r="F185" s="51"/>
      <c r="G185" s="51">
        <f>E185+F185</f>
        <v>19479</v>
      </c>
      <c r="H185" s="123">
        <v>-300</v>
      </c>
      <c r="I185" s="123">
        <f>G185+H185</f>
        <v>19179</v>
      </c>
      <c r="J185" s="123"/>
      <c r="K185" s="51">
        <f>I185+J185</f>
        <v>19179</v>
      </c>
      <c r="L185" s="51">
        <v>-400</v>
      </c>
      <c r="M185" s="51">
        <f>K185+L185</f>
        <v>18779</v>
      </c>
    </row>
    <row r="186" spans="1:13" ht="15">
      <c r="A186" s="82"/>
      <c r="B186" s="82"/>
      <c r="C186" s="82">
        <v>4410</v>
      </c>
      <c r="D186" s="75" t="s">
        <v>155</v>
      </c>
      <c r="E186" s="85">
        <v>1000</v>
      </c>
      <c r="F186" s="51"/>
      <c r="G186" s="51">
        <f>E186+F186</f>
        <v>1000</v>
      </c>
      <c r="H186" s="123">
        <v>300</v>
      </c>
      <c r="I186" s="123">
        <f>G186+H186</f>
        <v>1300</v>
      </c>
      <c r="J186" s="123"/>
      <c r="K186" s="51">
        <f>I186+J186</f>
        <v>1300</v>
      </c>
      <c r="L186" s="51">
        <v>400</v>
      </c>
      <c r="M186" s="51">
        <f>K186+L186</f>
        <v>1700</v>
      </c>
    </row>
    <row r="187" spans="1:13" ht="15" hidden="1">
      <c r="A187" s="82"/>
      <c r="B187" s="82">
        <v>80195</v>
      </c>
      <c r="C187" s="82"/>
      <c r="D187" s="75" t="s">
        <v>16</v>
      </c>
      <c r="E187" s="85">
        <f>SUM(E188:E197)</f>
        <v>119500</v>
      </c>
      <c r="F187" s="85">
        <f aca="true" t="shared" si="62" ref="F187:M187">SUM(F188:F197)</f>
        <v>0</v>
      </c>
      <c r="G187" s="85">
        <f t="shared" si="62"/>
        <v>119500</v>
      </c>
      <c r="H187" s="85">
        <f t="shared" si="62"/>
        <v>0</v>
      </c>
      <c r="I187" s="85">
        <f t="shared" si="62"/>
        <v>119500</v>
      </c>
      <c r="J187" s="205">
        <f t="shared" si="62"/>
        <v>0</v>
      </c>
      <c r="K187" s="85">
        <f t="shared" si="62"/>
        <v>119500</v>
      </c>
      <c r="L187" s="85">
        <f t="shared" si="62"/>
        <v>0</v>
      </c>
      <c r="M187" s="85">
        <f t="shared" si="62"/>
        <v>119500</v>
      </c>
    </row>
    <row r="188" spans="1:13" ht="30" hidden="1">
      <c r="A188" s="82"/>
      <c r="B188" s="82"/>
      <c r="C188" s="82">
        <v>3020</v>
      </c>
      <c r="D188" s="75" t="s">
        <v>159</v>
      </c>
      <c r="E188" s="85">
        <v>210</v>
      </c>
      <c r="F188" s="51"/>
      <c r="G188" s="51">
        <f aca="true" t="shared" si="63" ref="G188:G197">E188+F188</f>
        <v>210</v>
      </c>
      <c r="H188" s="123"/>
      <c r="I188" s="123">
        <f>G188+H188</f>
        <v>210</v>
      </c>
      <c r="J188" s="123"/>
      <c r="K188" s="51">
        <f>I188+J188</f>
        <v>210</v>
      </c>
      <c r="L188" s="51"/>
      <c r="M188" s="51">
        <f>K188+L188</f>
        <v>210</v>
      </c>
    </row>
    <row r="189" spans="1:13" ht="15" hidden="1">
      <c r="A189" s="82"/>
      <c r="B189" s="82"/>
      <c r="C189" s="82">
        <v>4010</v>
      </c>
      <c r="D189" s="75" t="s">
        <v>151</v>
      </c>
      <c r="E189" s="85">
        <v>64000</v>
      </c>
      <c r="F189" s="51"/>
      <c r="G189" s="51">
        <f t="shared" si="63"/>
        <v>64000</v>
      </c>
      <c r="H189" s="123"/>
      <c r="I189" s="123">
        <f aca="true" t="shared" si="64" ref="I189:I197">G189+H189</f>
        <v>64000</v>
      </c>
      <c r="J189" s="123"/>
      <c r="K189" s="51">
        <f aca="true" t="shared" si="65" ref="K189:M197">I189+J189</f>
        <v>64000</v>
      </c>
      <c r="L189" s="51"/>
      <c r="M189" s="51">
        <f t="shared" si="65"/>
        <v>64000</v>
      </c>
    </row>
    <row r="190" spans="1:13" ht="15" hidden="1">
      <c r="A190" s="82"/>
      <c r="B190" s="82"/>
      <c r="C190" s="82">
        <v>4040</v>
      </c>
      <c r="D190" s="75" t="s">
        <v>152</v>
      </c>
      <c r="E190" s="85">
        <v>5300</v>
      </c>
      <c r="F190" s="51"/>
      <c r="G190" s="51">
        <f t="shared" si="63"/>
        <v>5300</v>
      </c>
      <c r="H190" s="123"/>
      <c r="I190" s="123">
        <f t="shared" si="64"/>
        <v>5300</v>
      </c>
      <c r="J190" s="123"/>
      <c r="K190" s="51">
        <f t="shared" si="65"/>
        <v>5300</v>
      </c>
      <c r="L190" s="51"/>
      <c r="M190" s="51">
        <f t="shared" si="65"/>
        <v>5300</v>
      </c>
    </row>
    <row r="191" spans="1:13" ht="15" hidden="1">
      <c r="A191" s="82"/>
      <c r="B191" s="82"/>
      <c r="C191" s="82">
        <v>4110</v>
      </c>
      <c r="D191" s="75" t="s">
        <v>153</v>
      </c>
      <c r="E191" s="85">
        <v>11940</v>
      </c>
      <c r="F191" s="51"/>
      <c r="G191" s="51">
        <f t="shared" si="63"/>
        <v>11940</v>
      </c>
      <c r="H191" s="123"/>
      <c r="I191" s="123">
        <f t="shared" si="64"/>
        <v>11940</v>
      </c>
      <c r="J191" s="123"/>
      <c r="K191" s="51">
        <f t="shared" si="65"/>
        <v>11940</v>
      </c>
      <c r="L191" s="51"/>
      <c r="M191" s="51">
        <f t="shared" si="65"/>
        <v>11940</v>
      </c>
    </row>
    <row r="192" spans="1:13" ht="15" hidden="1">
      <c r="A192" s="82"/>
      <c r="B192" s="82"/>
      <c r="C192" s="82">
        <v>4120</v>
      </c>
      <c r="D192" s="75" t="s">
        <v>154</v>
      </c>
      <c r="E192" s="85">
        <v>1700</v>
      </c>
      <c r="F192" s="51"/>
      <c r="G192" s="51">
        <f t="shared" si="63"/>
        <v>1700</v>
      </c>
      <c r="H192" s="123"/>
      <c r="I192" s="123">
        <f t="shared" si="64"/>
        <v>1700</v>
      </c>
      <c r="J192" s="123"/>
      <c r="K192" s="51">
        <f t="shared" si="65"/>
        <v>1700</v>
      </c>
      <c r="L192" s="51"/>
      <c r="M192" s="51">
        <f t="shared" si="65"/>
        <v>1700</v>
      </c>
    </row>
    <row r="193" spans="1:13" ht="15" hidden="1">
      <c r="A193" s="82"/>
      <c r="B193" s="82"/>
      <c r="C193" s="82">
        <v>4170</v>
      </c>
      <c r="D193" s="75" t="s">
        <v>160</v>
      </c>
      <c r="E193" s="85">
        <v>800</v>
      </c>
      <c r="F193" s="51"/>
      <c r="G193" s="51">
        <f t="shared" si="63"/>
        <v>800</v>
      </c>
      <c r="H193" s="123"/>
      <c r="I193" s="123">
        <f t="shared" si="64"/>
        <v>800</v>
      </c>
      <c r="J193" s="123"/>
      <c r="K193" s="51">
        <f t="shared" si="65"/>
        <v>800</v>
      </c>
      <c r="L193" s="51"/>
      <c r="M193" s="51">
        <f t="shared" si="65"/>
        <v>800</v>
      </c>
    </row>
    <row r="194" spans="1:13" ht="15" hidden="1">
      <c r="A194" s="82"/>
      <c r="B194" s="82"/>
      <c r="C194" s="82">
        <v>4210</v>
      </c>
      <c r="D194" s="75" t="s">
        <v>138</v>
      </c>
      <c r="E194" s="85">
        <v>4700</v>
      </c>
      <c r="F194" s="51"/>
      <c r="G194" s="51">
        <f t="shared" si="63"/>
        <v>4700</v>
      </c>
      <c r="H194" s="123"/>
      <c r="I194" s="123">
        <f t="shared" si="64"/>
        <v>4700</v>
      </c>
      <c r="J194" s="123">
        <v>3000</v>
      </c>
      <c r="K194" s="51">
        <f t="shared" si="65"/>
        <v>7700</v>
      </c>
      <c r="L194" s="51"/>
      <c r="M194" s="51">
        <f t="shared" si="65"/>
        <v>7700</v>
      </c>
    </row>
    <row r="195" spans="1:13" ht="15" hidden="1">
      <c r="A195" s="82"/>
      <c r="B195" s="82"/>
      <c r="C195" s="82">
        <v>4300</v>
      </c>
      <c r="D195" s="75" t="s">
        <v>140</v>
      </c>
      <c r="E195" s="85">
        <v>1800</v>
      </c>
      <c r="F195" s="51"/>
      <c r="G195" s="51">
        <f t="shared" si="63"/>
        <v>1800</v>
      </c>
      <c r="H195" s="123"/>
      <c r="I195" s="123">
        <f t="shared" si="64"/>
        <v>1800</v>
      </c>
      <c r="J195" s="123"/>
      <c r="K195" s="51">
        <f t="shared" si="65"/>
        <v>1800</v>
      </c>
      <c r="L195" s="51"/>
      <c r="M195" s="51">
        <f t="shared" si="65"/>
        <v>1800</v>
      </c>
    </row>
    <row r="196" spans="1:13" ht="15" hidden="1">
      <c r="A196" s="82"/>
      <c r="B196" s="82"/>
      <c r="C196" s="82">
        <v>4410</v>
      </c>
      <c r="D196" s="75" t="s">
        <v>155</v>
      </c>
      <c r="E196" s="85">
        <v>700</v>
      </c>
      <c r="F196" s="51"/>
      <c r="G196" s="51">
        <f t="shared" si="63"/>
        <v>700</v>
      </c>
      <c r="H196" s="123"/>
      <c r="I196" s="123">
        <f t="shared" si="64"/>
        <v>700</v>
      </c>
      <c r="J196" s="123"/>
      <c r="K196" s="51">
        <f t="shared" si="65"/>
        <v>700</v>
      </c>
      <c r="L196" s="51"/>
      <c r="M196" s="51">
        <f t="shared" si="65"/>
        <v>700</v>
      </c>
    </row>
    <row r="197" spans="1:13" ht="30" hidden="1">
      <c r="A197" s="82"/>
      <c r="B197" s="82"/>
      <c r="C197" s="82">
        <v>4440</v>
      </c>
      <c r="D197" s="75" t="s">
        <v>156</v>
      </c>
      <c r="E197" s="85">
        <v>28350</v>
      </c>
      <c r="F197" s="51"/>
      <c r="G197" s="51">
        <f t="shared" si="63"/>
        <v>28350</v>
      </c>
      <c r="H197" s="123"/>
      <c r="I197" s="123">
        <f t="shared" si="64"/>
        <v>28350</v>
      </c>
      <c r="J197" s="123">
        <v>-3000</v>
      </c>
      <c r="K197" s="51">
        <f t="shared" si="65"/>
        <v>25350</v>
      </c>
      <c r="L197" s="51"/>
      <c r="M197" s="51">
        <f t="shared" si="65"/>
        <v>25350</v>
      </c>
    </row>
    <row r="198" spans="1:13" ht="14.25" hidden="1">
      <c r="A198" s="80">
        <v>851</v>
      </c>
      <c r="B198" s="80"/>
      <c r="C198" s="80"/>
      <c r="D198" s="76" t="s">
        <v>189</v>
      </c>
      <c r="E198" s="89">
        <f>E199+E205</f>
        <v>304200</v>
      </c>
      <c r="F198" s="89">
        <f aca="true" t="shared" si="66" ref="F198:M198">F199+F205</f>
        <v>200000</v>
      </c>
      <c r="G198" s="89">
        <f t="shared" si="66"/>
        <v>504200</v>
      </c>
      <c r="H198" s="89">
        <f t="shared" si="66"/>
        <v>0</v>
      </c>
      <c r="I198" s="89">
        <f t="shared" si="66"/>
        <v>504200</v>
      </c>
      <c r="J198" s="204">
        <f t="shared" si="66"/>
        <v>0</v>
      </c>
      <c r="K198" s="89">
        <f t="shared" si="66"/>
        <v>504200</v>
      </c>
      <c r="L198" s="89">
        <f t="shared" si="66"/>
        <v>0</v>
      </c>
      <c r="M198" s="89">
        <f t="shared" si="66"/>
        <v>504200</v>
      </c>
    </row>
    <row r="199" spans="1:13" ht="15" hidden="1">
      <c r="A199" s="82"/>
      <c r="B199" s="82">
        <v>85154</v>
      </c>
      <c r="C199" s="82"/>
      <c r="D199" s="75" t="s">
        <v>190</v>
      </c>
      <c r="E199" s="85">
        <f>SUM(E200:E204)</f>
        <v>84200</v>
      </c>
      <c r="F199" s="85">
        <f aca="true" t="shared" si="67" ref="F199:M199">SUM(F200:F204)</f>
        <v>0</v>
      </c>
      <c r="G199" s="85">
        <f t="shared" si="67"/>
        <v>84200</v>
      </c>
      <c r="H199" s="85">
        <f t="shared" si="67"/>
        <v>0</v>
      </c>
      <c r="I199" s="85">
        <f t="shared" si="67"/>
        <v>84200</v>
      </c>
      <c r="J199" s="205">
        <f t="shared" si="67"/>
        <v>0</v>
      </c>
      <c r="K199" s="85">
        <f t="shared" si="67"/>
        <v>84200</v>
      </c>
      <c r="L199" s="85">
        <f t="shared" si="67"/>
        <v>0</v>
      </c>
      <c r="M199" s="85">
        <f t="shared" si="67"/>
        <v>84200</v>
      </c>
    </row>
    <row r="200" spans="1:13" ht="15" hidden="1">
      <c r="A200" s="82"/>
      <c r="B200" s="82"/>
      <c r="C200" s="82">
        <v>4170</v>
      </c>
      <c r="D200" s="75" t="s">
        <v>160</v>
      </c>
      <c r="E200" s="85">
        <v>15400</v>
      </c>
      <c r="F200" s="51"/>
      <c r="G200" s="51">
        <f>E200+F200</f>
        <v>15400</v>
      </c>
      <c r="H200" s="123"/>
      <c r="I200" s="123">
        <f>G200+H200</f>
        <v>15400</v>
      </c>
      <c r="J200" s="123"/>
      <c r="K200" s="51">
        <f>I200+J200</f>
        <v>15400</v>
      </c>
      <c r="L200" s="51"/>
      <c r="M200" s="51">
        <f>K200+L200</f>
        <v>15400</v>
      </c>
    </row>
    <row r="201" spans="1:13" ht="75" hidden="1">
      <c r="A201" s="82"/>
      <c r="B201" s="82"/>
      <c r="C201" s="82">
        <v>2830</v>
      </c>
      <c r="D201" s="75" t="s">
        <v>191</v>
      </c>
      <c r="E201" s="58">
        <v>2000</v>
      </c>
      <c r="F201" s="58"/>
      <c r="G201" s="58">
        <f>E201+F201</f>
        <v>2000</v>
      </c>
      <c r="H201" s="123"/>
      <c r="I201" s="123">
        <f>G201+H201</f>
        <v>2000</v>
      </c>
      <c r="J201" s="123"/>
      <c r="K201" s="51">
        <f>I201+J201</f>
        <v>2000</v>
      </c>
      <c r="L201" s="51"/>
      <c r="M201" s="51">
        <f>K201+L201</f>
        <v>2000</v>
      </c>
    </row>
    <row r="202" spans="1:13" ht="15" hidden="1">
      <c r="A202" s="82"/>
      <c r="B202" s="82"/>
      <c r="C202" s="82">
        <v>4210</v>
      </c>
      <c r="D202" s="75" t="s">
        <v>138</v>
      </c>
      <c r="E202" s="85">
        <v>20000</v>
      </c>
      <c r="F202" s="51"/>
      <c r="G202" s="51">
        <f>E202+F202</f>
        <v>20000</v>
      </c>
      <c r="H202" s="123"/>
      <c r="I202" s="123">
        <f>G202+H202</f>
        <v>20000</v>
      </c>
      <c r="J202" s="123"/>
      <c r="K202" s="51">
        <f>I202+J202</f>
        <v>20000</v>
      </c>
      <c r="L202" s="51"/>
      <c r="M202" s="51">
        <f>K202+L202</f>
        <v>20000</v>
      </c>
    </row>
    <row r="203" spans="1:13" ht="15" hidden="1">
      <c r="A203" s="82"/>
      <c r="B203" s="82"/>
      <c r="C203" s="82">
        <v>4300</v>
      </c>
      <c r="D203" s="75" t="s">
        <v>140</v>
      </c>
      <c r="E203" s="85">
        <v>45800</v>
      </c>
      <c r="F203" s="51"/>
      <c r="G203" s="51">
        <f>E203+F203</f>
        <v>45800</v>
      </c>
      <c r="H203" s="123"/>
      <c r="I203" s="123">
        <f>G203+H203</f>
        <v>45800</v>
      </c>
      <c r="J203" s="123"/>
      <c r="K203" s="51">
        <f>I203+J203</f>
        <v>45800</v>
      </c>
      <c r="L203" s="51"/>
      <c r="M203" s="51">
        <f>K203+L203</f>
        <v>45800</v>
      </c>
    </row>
    <row r="204" spans="1:13" ht="15" hidden="1">
      <c r="A204" s="82"/>
      <c r="B204" s="82"/>
      <c r="C204" s="82">
        <v>4410</v>
      </c>
      <c r="D204" s="75" t="s">
        <v>155</v>
      </c>
      <c r="E204" s="85">
        <v>1000</v>
      </c>
      <c r="F204" s="51"/>
      <c r="G204" s="51">
        <f>E204+F204</f>
        <v>1000</v>
      </c>
      <c r="H204" s="123"/>
      <c r="I204" s="123">
        <f>G204+H204</f>
        <v>1000</v>
      </c>
      <c r="J204" s="123"/>
      <c r="K204" s="51">
        <f>I204+J204</f>
        <v>1000</v>
      </c>
      <c r="L204" s="51"/>
      <c r="M204" s="51">
        <f>K204+L204</f>
        <v>1000</v>
      </c>
    </row>
    <row r="205" spans="1:13" ht="15" hidden="1">
      <c r="A205" s="82"/>
      <c r="B205" s="82">
        <v>85195</v>
      </c>
      <c r="C205" s="82"/>
      <c r="D205" s="75" t="s">
        <v>16</v>
      </c>
      <c r="E205" s="85">
        <f>SUM(E206:E208)</f>
        <v>220000</v>
      </c>
      <c r="F205" s="85">
        <f aca="true" t="shared" si="68" ref="F205:M205">SUM(F206:F208)</f>
        <v>200000</v>
      </c>
      <c r="G205" s="85">
        <f t="shared" si="68"/>
        <v>420000</v>
      </c>
      <c r="H205" s="85">
        <f t="shared" si="68"/>
        <v>0</v>
      </c>
      <c r="I205" s="85">
        <f t="shared" si="68"/>
        <v>420000</v>
      </c>
      <c r="J205" s="205">
        <f t="shared" si="68"/>
        <v>0</v>
      </c>
      <c r="K205" s="85">
        <f t="shared" si="68"/>
        <v>420000</v>
      </c>
      <c r="L205" s="85">
        <f t="shared" si="68"/>
        <v>0</v>
      </c>
      <c r="M205" s="85">
        <f t="shared" si="68"/>
        <v>420000</v>
      </c>
    </row>
    <row r="206" spans="1:13" ht="15" hidden="1">
      <c r="A206" s="82"/>
      <c r="B206" s="82"/>
      <c r="C206" s="82">
        <v>4210</v>
      </c>
      <c r="D206" s="75" t="s">
        <v>138</v>
      </c>
      <c r="E206" s="85">
        <v>12000</v>
      </c>
      <c r="F206" s="51"/>
      <c r="G206" s="51">
        <f>E206+F206</f>
        <v>12000</v>
      </c>
      <c r="H206" s="123"/>
      <c r="I206" s="123">
        <f>G206+H206</f>
        <v>12000</v>
      </c>
      <c r="J206" s="123"/>
      <c r="K206" s="51">
        <f>I206+J206</f>
        <v>12000</v>
      </c>
      <c r="L206" s="51"/>
      <c r="M206" s="51">
        <f>K206+L206</f>
        <v>12000</v>
      </c>
    </row>
    <row r="207" spans="1:13" ht="15" hidden="1">
      <c r="A207" s="82"/>
      <c r="B207" s="82"/>
      <c r="C207" s="82">
        <v>4270</v>
      </c>
      <c r="D207" s="75" t="s">
        <v>192</v>
      </c>
      <c r="E207" s="85">
        <v>8000</v>
      </c>
      <c r="F207" s="51"/>
      <c r="G207" s="51">
        <f>E207+F207</f>
        <v>8000</v>
      </c>
      <c r="H207" s="123"/>
      <c r="I207" s="123">
        <f>G207+H207</f>
        <v>8000</v>
      </c>
      <c r="J207" s="123"/>
      <c r="K207" s="51">
        <f>I207+J207</f>
        <v>8000</v>
      </c>
      <c r="L207" s="51"/>
      <c r="M207" s="51">
        <f>K207+L207</f>
        <v>8000</v>
      </c>
    </row>
    <row r="208" spans="1:13" ht="30" hidden="1">
      <c r="A208" s="82"/>
      <c r="B208" s="82"/>
      <c r="C208" s="82">
        <v>6050</v>
      </c>
      <c r="D208" s="75" t="s">
        <v>141</v>
      </c>
      <c r="E208" s="85">
        <v>200000</v>
      </c>
      <c r="F208" s="51">
        <v>200000</v>
      </c>
      <c r="G208" s="51">
        <f>E208+F208</f>
        <v>400000</v>
      </c>
      <c r="H208" s="123"/>
      <c r="I208" s="123">
        <f>G208+H208</f>
        <v>400000</v>
      </c>
      <c r="J208" s="123"/>
      <c r="K208" s="51">
        <f>I208+J208</f>
        <v>400000</v>
      </c>
      <c r="L208" s="51"/>
      <c r="M208" s="51">
        <f>K208+L208</f>
        <v>400000</v>
      </c>
    </row>
    <row r="209" spans="1:13" ht="14.25" hidden="1">
      <c r="A209" s="80">
        <v>852</v>
      </c>
      <c r="B209" s="80"/>
      <c r="C209" s="80"/>
      <c r="D209" s="76" t="s">
        <v>112</v>
      </c>
      <c r="E209" s="89">
        <f>E212+E220+E222+E224+E227+E246+E249</f>
        <v>1769995</v>
      </c>
      <c r="F209" s="89">
        <f>F212+F220+F222+F224+F227+F246+F249+F210</f>
        <v>-196054</v>
      </c>
      <c r="G209" s="89">
        <f aca="true" t="shared" si="69" ref="G209:M209">G212+G220+G222+G224+G227+G246+G249+G210</f>
        <v>1573941</v>
      </c>
      <c r="H209" s="89">
        <f t="shared" si="69"/>
        <v>10888</v>
      </c>
      <c r="I209" s="89">
        <f t="shared" si="69"/>
        <v>1584829</v>
      </c>
      <c r="J209" s="204">
        <f t="shared" si="69"/>
        <v>-151</v>
      </c>
      <c r="K209" s="89">
        <f t="shared" si="69"/>
        <v>1584678</v>
      </c>
      <c r="L209" s="89">
        <f t="shared" si="69"/>
        <v>0</v>
      </c>
      <c r="M209" s="89">
        <f t="shared" si="69"/>
        <v>1584678</v>
      </c>
    </row>
    <row r="210" spans="1:13" ht="15" hidden="1">
      <c r="A210" s="80"/>
      <c r="B210" s="82">
        <v>85202</v>
      </c>
      <c r="C210" s="80"/>
      <c r="D210" s="75" t="s">
        <v>266</v>
      </c>
      <c r="E210" s="89"/>
      <c r="F210" s="85">
        <f>F211</f>
        <v>9600</v>
      </c>
      <c r="G210" s="85">
        <f>G211</f>
        <v>9600</v>
      </c>
      <c r="H210" s="85">
        <f aca="true" t="shared" si="70" ref="H210:M210">H211</f>
        <v>0</v>
      </c>
      <c r="I210" s="85">
        <f t="shared" si="70"/>
        <v>9600</v>
      </c>
      <c r="J210" s="205">
        <f t="shared" si="70"/>
        <v>4145</v>
      </c>
      <c r="K210" s="85">
        <f t="shared" si="70"/>
        <v>13745</v>
      </c>
      <c r="L210" s="85">
        <f t="shared" si="70"/>
        <v>0</v>
      </c>
      <c r="M210" s="85">
        <f t="shared" si="70"/>
        <v>13745</v>
      </c>
    </row>
    <row r="211" spans="1:13" ht="15" hidden="1">
      <c r="A211" s="80"/>
      <c r="B211" s="80"/>
      <c r="C211" s="82">
        <v>3110</v>
      </c>
      <c r="D211" s="75" t="s">
        <v>194</v>
      </c>
      <c r="E211" s="89"/>
      <c r="F211" s="85">
        <v>9600</v>
      </c>
      <c r="G211" s="85">
        <f>E211+F211</f>
        <v>9600</v>
      </c>
      <c r="H211" s="89"/>
      <c r="I211" s="85">
        <f>G211+H211</f>
        <v>9600</v>
      </c>
      <c r="J211" s="204">
        <v>4145</v>
      </c>
      <c r="K211" s="89">
        <f>I211+J211</f>
        <v>13745</v>
      </c>
      <c r="L211" s="89"/>
      <c r="M211" s="89">
        <f>K211+L211</f>
        <v>13745</v>
      </c>
    </row>
    <row r="212" spans="1:13" ht="45" hidden="1">
      <c r="A212" s="82"/>
      <c r="B212" s="82">
        <v>85212</v>
      </c>
      <c r="C212" s="82"/>
      <c r="D212" s="75" t="s">
        <v>193</v>
      </c>
      <c r="E212" s="85">
        <f aca="true" t="shared" si="71" ref="E212:M212">SUM(E213:E219)</f>
        <v>1177000</v>
      </c>
      <c r="F212" s="85">
        <f t="shared" si="71"/>
        <v>-223500</v>
      </c>
      <c r="G212" s="85">
        <f t="shared" si="71"/>
        <v>953500</v>
      </c>
      <c r="H212" s="85">
        <f t="shared" si="71"/>
        <v>0</v>
      </c>
      <c r="I212" s="85">
        <f t="shared" si="71"/>
        <v>953500</v>
      </c>
      <c r="J212" s="205">
        <f t="shared" si="71"/>
        <v>0</v>
      </c>
      <c r="K212" s="85">
        <f t="shared" si="71"/>
        <v>953500</v>
      </c>
      <c r="L212" s="85">
        <f t="shared" si="71"/>
        <v>0</v>
      </c>
      <c r="M212" s="85">
        <f t="shared" si="71"/>
        <v>953500</v>
      </c>
    </row>
    <row r="213" spans="1:13" ht="15" hidden="1">
      <c r="A213" s="82"/>
      <c r="B213" s="82"/>
      <c r="C213" s="82">
        <v>3110</v>
      </c>
      <c r="D213" s="75" t="s">
        <v>194</v>
      </c>
      <c r="E213" s="85">
        <v>1128690</v>
      </c>
      <c r="F213" s="51">
        <v>-216795</v>
      </c>
      <c r="G213" s="51">
        <f aca="true" t="shared" si="72" ref="G213:G219">E213+F213</f>
        <v>911895</v>
      </c>
      <c r="H213" s="123"/>
      <c r="I213" s="123">
        <f>G213+H213</f>
        <v>911895</v>
      </c>
      <c r="J213" s="123"/>
      <c r="K213" s="51">
        <f>I213+J213</f>
        <v>911895</v>
      </c>
      <c r="L213" s="51"/>
      <c r="M213" s="51">
        <f>K213+L213</f>
        <v>911895</v>
      </c>
    </row>
    <row r="214" spans="1:13" ht="15" hidden="1">
      <c r="A214" s="82"/>
      <c r="B214" s="82"/>
      <c r="C214" s="82">
        <v>4010</v>
      </c>
      <c r="D214" s="75" t="s">
        <v>151</v>
      </c>
      <c r="E214" s="85">
        <v>21366</v>
      </c>
      <c r="F214" s="51">
        <v>-4057</v>
      </c>
      <c r="G214" s="51">
        <f t="shared" si="72"/>
        <v>17309</v>
      </c>
      <c r="H214" s="123"/>
      <c r="I214" s="123">
        <f aca="true" t="shared" si="73" ref="I214:I219">G214+H214</f>
        <v>17309</v>
      </c>
      <c r="J214" s="123"/>
      <c r="K214" s="51">
        <f aca="true" t="shared" si="74" ref="K214:M219">I214+J214</f>
        <v>17309</v>
      </c>
      <c r="L214" s="51"/>
      <c r="M214" s="51">
        <f t="shared" si="74"/>
        <v>17309</v>
      </c>
    </row>
    <row r="215" spans="1:13" ht="15" hidden="1">
      <c r="A215" s="82"/>
      <c r="B215" s="82"/>
      <c r="C215" s="82">
        <v>4110</v>
      </c>
      <c r="D215" s="75" t="s">
        <v>153</v>
      </c>
      <c r="E215" s="85">
        <v>16886</v>
      </c>
      <c r="F215" s="51">
        <v>-738</v>
      </c>
      <c r="G215" s="51">
        <f t="shared" si="72"/>
        <v>16148</v>
      </c>
      <c r="H215" s="123"/>
      <c r="I215" s="123">
        <f t="shared" si="73"/>
        <v>16148</v>
      </c>
      <c r="J215" s="123"/>
      <c r="K215" s="51">
        <f t="shared" si="74"/>
        <v>16148</v>
      </c>
      <c r="L215" s="51"/>
      <c r="M215" s="51">
        <f t="shared" si="74"/>
        <v>16148</v>
      </c>
    </row>
    <row r="216" spans="1:13" ht="15" hidden="1">
      <c r="A216" s="82"/>
      <c r="B216" s="82"/>
      <c r="C216" s="82">
        <v>4120</v>
      </c>
      <c r="D216" s="75" t="s">
        <v>154</v>
      </c>
      <c r="E216" s="85">
        <v>524</v>
      </c>
      <c r="F216" s="51">
        <v>-99</v>
      </c>
      <c r="G216" s="51">
        <f t="shared" si="72"/>
        <v>425</v>
      </c>
      <c r="H216" s="123"/>
      <c r="I216" s="123">
        <f t="shared" si="73"/>
        <v>425</v>
      </c>
      <c r="J216" s="123"/>
      <c r="K216" s="51">
        <f t="shared" si="74"/>
        <v>425</v>
      </c>
      <c r="L216" s="51"/>
      <c r="M216" s="51">
        <f t="shared" si="74"/>
        <v>425</v>
      </c>
    </row>
    <row r="217" spans="1:13" ht="15" hidden="1">
      <c r="A217" s="82"/>
      <c r="B217" s="82"/>
      <c r="C217" s="82">
        <v>4210</v>
      </c>
      <c r="D217" s="75" t="s">
        <v>138</v>
      </c>
      <c r="E217" s="85">
        <v>3234</v>
      </c>
      <c r="F217" s="51">
        <v>-614</v>
      </c>
      <c r="G217" s="51">
        <f t="shared" si="72"/>
        <v>2620</v>
      </c>
      <c r="H217" s="123"/>
      <c r="I217" s="123">
        <f t="shared" si="73"/>
        <v>2620</v>
      </c>
      <c r="J217" s="123"/>
      <c r="K217" s="51">
        <f t="shared" si="74"/>
        <v>2620</v>
      </c>
      <c r="L217" s="51"/>
      <c r="M217" s="51">
        <f t="shared" si="74"/>
        <v>2620</v>
      </c>
    </row>
    <row r="218" spans="1:13" ht="15" hidden="1">
      <c r="A218" s="82"/>
      <c r="B218" s="82"/>
      <c r="C218" s="82">
        <v>4260</v>
      </c>
      <c r="D218" s="75" t="s">
        <v>161</v>
      </c>
      <c r="E218" s="85">
        <v>300</v>
      </c>
      <c r="F218" s="51"/>
      <c r="G218" s="51">
        <f t="shared" si="72"/>
        <v>300</v>
      </c>
      <c r="H218" s="123"/>
      <c r="I218" s="123">
        <f t="shared" si="73"/>
        <v>300</v>
      </c>
      <c r="J218" s="123"/>
      <c r="K218" s="51">
        <f t="shared" si="74"/>
        <v>300</v>
      </c>
      <c r="L218" s="51"/>
      <c r="M218" s="51">
        <f t="shared" si="74"/>
        <v>300</v>
      </c>
    </row>
    <row r="219" spans="1:13" ht="15" hidden="1">
      <c r="A219" s="82"/>
      <c r="B219" s="82"/>
      <c r="C219" s="82">
        <v>4300</v>
      </c>
      <c r="D219" s="75" t="s">
        <v>140</v>
      </c>
      <c r="E219" s="85">
        <v>6000</v>
      </c>
      <c r="F219" s="51">
        <v>-1197</v>
      </c>
      <c r="G219" s="51">
        <f t="shared" si="72"/>
        <v>4803</v>
      </c>
      <c r="H219" s="123"/>
      <c r="I219" s="123">
        <f t="shared" si="73"/>
        <v>4803</v>
      </c>
      <c r="J219" s="123"/>
      <c r="K219" s="51">
        <f t="shared" si="74"/>
        <v>4803</v>
      </c>
      <c r="L219" s="51"/>
      <c r="M219" s="51">
        <f t="shared" si="74"/>
        <v>4803</v>
      </c>
    </row>
    <row r="220" spans="1:13" ht="60" hidden="1">
      <c r="A220" s="82"/>
      <c r="B220" s="82">
        <v>85213</v>
      </c>
      <c r="C220" s="82"/>
      <c r="D220" s="75" t="s">
        <v>114</v>
      </c>
      <c r="E220" s="85">
        <f>E221</f>
        <v>7400</v>
      </c>
      <c r="F220" s="85">
        <f>F221</f>
        <v>0</v>
      </c>
      <c r="G220" s="85">
        <f>G221</f>
        <v>7400</v>
      </c>
      <c r="H220" s="85">
        <f aca="true" t="shared" si="75" ref="H220:M220">H221</f>
        <v>0</v>
      </c>
      <c r="I220" s="85">
        <f t="shared" si="75"/>
        <v>7400</v>
      </c>
      <c r="J220" s="205">
        <f t="shared" si="75"/>
        <v>0</v>
      </c>
      <c r="K220" s="85">
        <f t="shared" si="75"/>
        <v>7400</v>
      </c>
      <c r="L220" s="85">
        <f t="shared" si="75"/>
        <v>0</v>
      </c>
      <c r="M220" s="85">
        <f t="shared" si="75"/>
        <v>7400</v>
      </c>
    </row>
    <row r="221" spans="1:13" ht="15" hidden="1">
      <c r="A221" s="82"/>
      <c r="B221" s="82"/>
      <c r="C221" s="82">
        <v>4130</v>
      </c>
      <c r="D221" s="75" t="s">
        <v>195</v>
      </c>
      <c r="E221" s="85">
        <v>7400</v>
      </c>
      <c r="F221" s="51"/>
      <c r="G221" s="51">
        <f>E221+F221</f>
        <v>7400</v>
      </c>
      <c r="H221" s="125"/>
      <c r="I221" s="125">
        <f>G221+H221</f>
        <v>7400</v>
      </c>
      <c r="J221" s="125"/>
      <c r="K221" s="85">
        <f>I221+J221</f>
        <v>7400</v>
      </c>
      <c r="L221" s="85"/>
      <c r="M221" s="85">
        <f>K221+L221</f>
        <v>7400</v>
      </c>
    </row>
    <row r="222" spans="1:13" ht="30" hidden="1">
      <c r="A222" s="82"/>
      <c r="B222" s="82">
        <v>85214</v>
      </c>
      <c r="C222" s="82"/>
      <c r="D222" s="31" t="s">
        <v>237</v>
      </c>
      <c r="E222" s="85">
        <f>E223</f>
        <v>184100</v>
      </c>
      <c r="F222" s="85">
        <f aca="true" t="shared" si="76" ref="F222:M222">F223</f>
        <v>-9600</v>
      </c>
      <c r="G222" s="85">
        <f t="shared" si="76"/>
        <v>174500</v>
      </c>
      <c r="H222" s="85">
        <f t="shared" si="76"/>
        <v>0</v>
      </c>
      <c r="I222" s="85">
        <f t="shared" si="76"/>
        <v>174500</v>
      </c>
      <c r="J222" s="205">
        <f t="shared" si="76"/>
        <v>7599</v>
      </c>
      <c r="K222" s="85">
        <f t="shared" si="76"/>
        <v>182099</v>
      </c>
      <c r="L222" s="85">
        <f t="shared" si="76"/>
        <v>0</v>
      </c>
      <c r="M222" s="85">
        <f t="shared" si="76"/>
        <v>182099</v>
      </c>
    </row>
    <row r="223" spans="1:13" ht="15" hidden="1">
      <c r="A223" s="82"/>
      <c r="B223" s="82"/>
      <c r="C223" s="82">
        <v>3110</v>
      </c>
      <c r="D223" s="75" t="s">
        <v>194</v>
      </c>
      <c r="E223" s="85">
        <v>184100</v>
      </c>
      <c r="F223" s="51">
        <v>-9600</v>
      </c>
      <c r="G223" s="51">
        <f>E223+F223</f>
        <v>174500</v>
      </c>
      <c r="H223" s="123"/>
      <c r="I223" s="123">
        <f>G223+H223</f>
        <v>174500</v>
      </c>
      <c r="J223" s="123">
        <v>7599</v>
      </c>
      <c r="K223" s="51">
        <f>I223+J223</f>
        <v>182099</v>
      </c>
      <c r="L223" s="51"/>
      <c r="M223" s="51">
        <f>K223+L223</f>
        <v>182099</v>
      </c>
    </row>
    <row r="224" spans="1:13" ht="15" hidden="1">
      <c r="A224" s="82"/>
      <c r="B224" s="82">
        <v>85215</v>
      </c>
      <c r="C224" s="82"/>
      <c r="D224" s="75" t="s">
        <v>196</v>
      </c>
      <c r="E224" s="85">
        <f>SUM(E225:E226)</f>
        <v>108350</v>
      </c>
      <c r="F224" s="85">
        <f aca="true" t="shared" si="77" ref="F224:M224">SUM(F225:F226)</f>
        <v>0</v>
      </c>
      <c r="G224" s="85">
        <f t="shared" si="77"/>
        <v>108350</v>
      </c>
      <c r="H224" s="85">
        <f t="shared" si="77"/>
        <v>0</v>
      </c>
      <c r="I224" s="85">
        <f t="shared" si="77"/>
        <v>108350</v>
      </c>
      <c r="J224" s="205">
        <f t="shared" si="77"/>
        <v>-8145</v>
      </c>
      <c r="K224" s="85">
        <f t="shared" si="77"/>
        <v>100205</v>
      </c>
      <c r="L224" s="85">
        <f t="shared" si="77"/>
        <v>0</v>
      </c>
      <c r="M224" s="85">
        <f t="shared" si="77"/>
        <v>100205</v>
      </c>
    </row>
    <row r="225" spans="1:13" ht="15" hidden="1">
      <c r="A225" s="82"/>
      <c r="B225" s="82"/>
      <c r="C225" s="82">
        <v>3110</v>
      </c>
      <c r="D225" s="75" t="s">
        <v>194</v>
      </c>
      <c r="E225" s="85">
        <v>107570</v>
      </c>
      <c r="F225" s="51">
        <v>-300</v>
      </c>
      <c r="G225" s="51">
        <f>E225+F225</f>
        <v>107270</v>
      </c>
      <c r="H225" s="123"/>
      <c r="I225" s="123">
        <f>G225+H225</f>
        <v>107270</v>
      </c>
      <c r="J225" s="123">
        <v>-8145</v>
      </c>
      <c r="K225" s="51">
        <f>I225+J225</f>
        <v>99125</v>
      </c>
      <c r="L225" s="51"/>
      <c r="M225" s="51">
        <f>K225+L225</f>
        <v>99125</v>
      </c>
    </row>
    <row r="226" spans="1:13" ht="15" hidden="1">
      <c r="A226" s="82"/>
      <c r="B226" s="82"/>
      <c r="C226" s="82">
        <v>4300</v>
      </c>
      <c r="D226" s="75" t="s">
        <v>140</v>
      </c>
      <c r="E226" s="85">
        <v>780</v>
      </c>
      <c r="F226" s="51">
        <v>300</v>
      </c>
      <c r="G226" s="51">
        <f>E226+F226</f>
        <v>1080</v>
      </c>
      <c r="H226" s="123"/>
      <c r="I226" s="123">
        <f>G226+H226</f>
        <v>1080</v>
      </c>
      <c r="J226" s="123"/>
      <c r="K226" s="51">
        <f>I226+J226</f>
        <v>1080</v>
      </c>
      <c r="L226" s="51"/>
      <c r="M226" s="51">
        <f>K226+L226</f>
        <v>1080</v>
      </c>
    </row>
    <row r="227" spans="1:13" ht="15" hidden="1">
      <c r="A227" s="82"/>
      <c r="B227" s="82">
        <v>85219</v>
      </c>
      <c r="C227" s="82"/>
      <c r="D227" s="75" t="s">
        <v>115</v>
      </c>
      <c r="E227" s="85">
        <f>SUM(E228:E245)</f>
        <v>237045</v>
      </c>
      <c r="F227" s="85">
        <f>SUM(F228:F245)</f>
        <v>27446</v>
      </c>
      <c r="G227" s="85">
        <f aca="true" t="shared" si="78" ref="G227:M227">SUM(G228:G245)</f>
        <v>264491</v>
      </c>
      <c r="H227" s="85">
        <f t="shared" si="78"/>
        <v>6000</v>
      </c>
      <c r="I227" s="85">
        <f t="shared" si="78"/>
        <v>270491</v>
      </c>
      <c r="J227" s="205">
        <f t="shared" si="78"/>
        <v>-3750</v>
      </c>
      <c r="K227" s="85">
        <f t="shared" si="78"/>
        <v>266741</v>
      </c>
      <c r="L227" s="85">
        <f t="shared" si="78"/>
        <v>0</v>
      </c>
      <c r="M227" s="85">
        <f t="shared" si="78"/>
        <v>266741</v>
      </c>
    </row>
    <row r="228" spans="1:13" ht="30" hidden="1">
      <c r="A228" s="82"/>
      <c r="B228" s="82"/>
      <c r="C228" s="82">
        <v>3020</v>
      </c>
      <c r="D228" s="75" t="s">
        <v>159</v>
      </c>
      <c r="E228" s="85">
        <v>345</v>
      </c>
      <c r="F228" s="51"/>
      <c r="G228" s="51">
        <f aca="true" t="shared" si="79" ref="G228:G245">E228+F228</f>
        <v>345</v>
      </c>
      <c r="H228" s="123"/>
      <c r="I228" s="123">
        <f>G228+H228</f>
        <v>345</v>
      </c>
      <c r="J228" s="123"/>
      <c r="K228" s="51">
        <f>I228+J228</f>
        <v>345</v>
      </c>
      <c r="L228" s="51"/>
      <c r="M228" s="51">
        <f>K228+L228</f>
        <v>345</v>
      </c>
    </row>
    <row r="229" spans="1:13" ht="15" hidden="1">
      <c r="A229" s="82"/>
      <c r="B229" s="82"/>
      <c r="C229" s="82">
        <v>4010</v>
      </c>
      <c r="D229" s="75" t="s">
        <v>151</v>
      </c>
      <c r="E229" s="85">
        <v>146743</v>
      </c>
      <c r="F229" s="51">
        <v>19295</v>
      </c>
      <c r="G229" s="51">
        <f t="shared" si="79"/>
        <v>166038</v>
      </c>
      <c r="H229" s="123">
        <v>6000</v>
      </c>
      <c r="I229" s="123">
        <f aca="true" t="shared" si="80" ref="I229:I245">G229+H229</f>
        <v>172038</v>
      </c>
      <c r="J229" s="123">
        <v>-6000</v>
      </c>
      <c r="K229" s="51">
        <f aca="true" t="shared" si="81" ref="K229:M244">I229+J229</f>
        <v>166038</v>
      </c>
      <c r="L229" s="51"/>
      <c r="M229" s="51">
        <f t="shared" si="81"/>
        <v>166038</v>
      </c>
    </row>
    <row r="230" spans="1:13" ht="15" hidden="1">
      <c r="A230" s="82"/>
      <c r="B230" s="82"/>
      <c r="C230" s="82">
        <v>4040</v>
      </c>
      <c r="D230" s="75" t="s">
        <v>152</v>
      </c>
      <c r="E230" s="85">
        <v>11616</v>
      </c>
      <c r="F230" s="51"/>
      <c r="G230" s="51">
        <f t="shared" si="79"/>
        <v>11616</v>
      </c>
      <c r="H230" s="123"/>
      <c r="I230" s="123">
        <f t="shared" si="80"/>
        <v>11616</v>
      </c>
      <c r="J230" s="123">
        <v>-800</v>
      </c>
      <c r="K230" s="51">
        <f t="shared" si="81"/>
        <v>10816</v>
      </c>
      <c r="L230" s="51"/>
      <c r="M230" s="51">
        <f t="shared" si="81"/>
        <v>10816</v>
      </c>
    </row>
    <row r="231" spans="1:13" ht="15" hidden="1">
      <c r="A231" s="82"/>
      <c r="B231" s="82"/>
      <c r="C231" s="82">
        <v>4110</v>
      </c>
      <c r="D231" s="75" t="s">
        <v>153</v>
      </c>
      <c r="E231" s="85">
        <v>28307</v>
      </c>
      <c r="F231" s="51">
        <v>4056</v>
      </c>
      <c r="G231" s="51">
        <f t="shared" si="79"/>
        <v>32363</v>
      </c>
      <c r="H231" s="123"/>
      <c r="I231" s="123">
        <f t="shared" si="80"/>
        <v>32363</v>
      </c>
      <c r="J231" s="123">
        <v>2250</v>
      </c>
      <c r="K231" s="51">
        <f t="shared" si="81"/>
        <v>34613</v>
      </c>
      <c r="L231" s="51"/>
      <c r="M231" s="51">
        <f t="shared" si="81"/>
        <v>34613</v>
      </c>
    </row>
    <row r="232" spans="1:13" ht="15" hidden="1">
      <c r="A232" s="82"/>
      <c r="B232" s="82"/>
      <c r="C232" s="82">
        <v>4120</v>
      </c>
      <c r="D232" s="75" t="s">
        <v>154</v>
      </c>
      <c r="E232" s="85">
        <v>3812</v>
      </c>
      <c r="F232" s="51">
        <v>545</v>
      </c>
      <c r="G232" s="51">
        <f t="shared" si="79"/>
        <v>4357</v>
      </c>
      <c r="H232" s="123"/>
      <c r="I232" s="123">
        <f t="shared" si="80"/>
        <v>4357</v>
      </c>
      <c r="J232" s="123"/>
      <c r="K232" s="51">
        <f t="shared" si="81"/>
        <v>4357</v>
      </c>
      <c r="L232" s="51"/>
      <c r="M232" s="51">
        <f t="shared" si="81"/>
        <v>4357</v>
      </c>
    </row>
    <row r="233" spans="1:13" ht="15" hidden="1">
      <c r="A233" s="82"/>
      <c r="B233" s="82"/>
      <c r="C233" s="82">
        <v>4170</v>
      </c>
      <c r="D233" s="75" t="s">
        <v>160</v>
      </c>
      <c r="E233" s="85">
        <v>0</v>
      </c>
      <c r="F233" s="51"/>
      <c r="G233" s="51">
        <f t="shared" si="79"/>
        <v>0</v>
      </c>
      <c r="H233" s="123"/>
      <c r="I233" s="123">
        <f t="shared" si="80"/>
        <v>0</v>
      </c>
      <c r="J233" s="123"/>
      <c r="K233" s="51">
        <f t="shared" si="81"/>
        <v>0</v>
      </c>
      <c r="L233" s="51"/>
      <c r="M233" s="51">
        <f t="shared" si="81"/>
        <v>0</v>
      </c>
    </row>
    <row r="234" spans="1:13" ht="15" hidden="1">
      <c r="A234" s="82"/>
      <c r="B234" s="82"/>
      <c r="C234" s="82">
        <v>4170</v>
      </c>
      <c r="D234" s="75" t="s">
        <v>160</v>
      </c>
      <c r="E234" s="85"/>
      <c r="F234" s="51">
        <v>3000</v>
      </c>
      <c r="G234" s="51">
        <f t="shared" si="79"/>
        <v>3000</v>
      </c>
      <c r="H234" s="123"/>
      <c r="I234" s="123">
        <f t="shared" si="80"/>
        <v>3000</v>
      </c>
      <c r="J234" s="123"/>
      <c r="K234" s="51">
        <f t="shared" si="81"/>
        <v>3000</v>
      </c>
      <c r="L234" s="51"/>
      <c r="M234" s="51">
        <f t="shared" si="81"/>
        <v>3000</v>
      </c>
    </row>
    <row r="235" spans="1:13" ht="15" hidden="1">
      <c r="A235" s="82"/>
      <c r="B235" s="82"/>
      <c r="C235" s="82">
        <v>4210</v>
      </c>
      <c r="D235" s="75" t="s">
        <v>138</v>
      </c>
      <c r="E235" s="85">
        <v>15089</v>
      </c>
      <c r="F235" s="51"/>
      <c r="G235" s="51">
        <f t="shared" si="79"/>
        <v>15089</v>
      </c>
      <c r="H235" s="123"/>
      <c r="I235" s="123">
        <f t="shared" si="80"/>
        <v>15089</v>
      </c>
      <c r="J235" s="123">
        <v>500</v>
      </c>
      <c r="K235" s="51">
        <f t="shared" si="81"/>
        <v>15589</v>
      </c>
      <c r="L235" s="51"/>
      <c r="M235" s="51">
        <f t="shared" si="81"/>
        <v>15589</v>
      </c>
    </row>
    <row r="236" spans="1:13" ht="15" hidden="1">
      <c r="A236" s="82"/>
      <c r="B236" s="82"/>
      <c r="C236" s="82">
        <v>4260</v>
      </c>
      <c r="D236" s="75" t="s">
        <v>161</v>
      </c>
      <c r="E236" s="85">
        <v>4213</v>
      </c>
      <c r="F236" s="51"/>
      <c r="G236" s="51">
        <f t="shared" si="79"/>
        <v>4213</v>
      </c>
      <c r="H236" s="123"/>
      <c r="I236" s="123">
        <f t="shared" si="80"/>
        <v>4213</v>
      </c>
      <c r="J236" s="123">
        <v>1800</v>
      </c>
      <c r="K236" s="51">
        <f t="shared" si="81"/>
        <v>6013</v>
      </c>
      <c r="L236" s="51"/>
      <c r="M236" s="51">
        <f t="shared" si="81"/>
        <v>6013</v>
      </c>
    </row>
    <row r="237" spans="1:13" ht="15" hidden="1">
      <c r="A237" s="82"/>
      <c r="B237" s="82"/>
      <c r="C237" s="82">
        <v>4270</v>
      </c>
      <c r="D237" s="75" t="s">
        <v>192</v>
      </c>
      <c r="E237" s="85">
        <v>2400</v>
      </c>
      <c r="F237" s="51">
        <v>-53</v>
      </c>
      <c r="G237" s="51">
        <f t="shared" si="79"/>
        <v>2347</v>
      </c>
      <c r="H237" s="123"/>
      <c r="I237" s="123">
        <f t="shared" si="80"/>
        <v>2347</v>
      </c>
      <c r="J237" s="123">
        <v>-1000</v>
      </c>
      <c r="K237" s="51">
        <f t="shared" si="81"/>
        <v>1347</v>
      </c>
      <c r="L237" s="51"/>
      <c r="M237" s="51">
        <f t="shared" si="81"/>
        <v>1347</v>
      </c>
    </row>
    <row r="238" spans="1:13" ht="15" hidden="1">
      <c r="A238" s="82"/>
      <c r="B238" s="82"/>
      <c r="C238" s="82">
        <v>4280</v>
      </c>
      <c r="D238" s="75" t="s">
        <v>162</v>
      </c>
      <c r="E238" s="85">
        <v>513</v>
      </c>
      <c r="F238" s="51"/>
      <c r="G238" s="51">
        <f t="shared" si="79"/>
        <v>513</v>
      </c>
      <c r="H238" s="123"/>
      <c r="I238" s="123">
        <f t="shared" si="80"/>
        <v>513</v>
      </c>
      <c r="J238" s="123">
        <v>-280</v>
      </c>
      <c r="K238" s="51">
        <f t="shared" si="81"/>
        <v>233</v>
      </c>
      <c r="L238" s="51"/>
      <c r="M238" s="51">
        <f t="shared" si="81"/>
        <v>233</v>
      </c>
    </row>
    <row r="239" spans="1:13" ht="15" hidden="1">
      <c r="A239" s="82"/>
      <c r="B239" s="82"/>
      <c r="C239" s="82">
        <v>4300</v>
      </c>
      <c r="D239" s="75" t="s">
        <v>140</v>
      </c>
      <c r="E239" s="85">
        <v>11322</v>
      </c>
      <c r="F239" s="51"/>
      <c r="G239" s="51">
        <f t="shared" si="79"/>
        <v>11322</v>
      </c>
      <c r="H239" s="123"/>
      <c r="I239" s="123">
        <f t="shared" si="80"/>
        <v>11322</v>
      </c>
      <c r="J239" s="123"/>
      <c r="K239" s="51">
        <f t="shared" si="81"/>
        <v>11322</v>
      </c>
      <c r="L239" s="51"/>
      <c r="M239" s="51">
        <f t="shared" si="81"/>
        <v>11322</v>
      </c>
    </row>
    <row r="240" spans="1:13" ht="15" hidden="1">
      <c r="A240" s="82"/>
      <c r="B240" s="82"/>
      <c r="C240" s="82">
        <v>4350</v>
      </c>
      <c r="D240" s="75" t="s">
        <v>163</v>
      </c>
      <c r="E240" s="85">
        <v>1746</v>
      </c>
      <c r="F240" s="51"/>
      <c r="G240" s="51">
        <f t="shared" si="79"/>
        <v>1746</v>
      </c>
      <c r="H240" s="123"/>
      <c r="I240" s="123">
        <f t="shared" si="80"/>
        <v>1746</v>
      </c>
      <c r="J240" s="123"/>
      <c r="K240" s="51">
        <f t="shared" si="81"/>
        <v>1746</v>
      </c>
      <c r="L240" s="51"/>
      <c r="M240" s="51">
        <f t="shared" si="81"/>
        <v>1746</v>
      </c>
    </row>
    <row r="241" spans="1:13" ht="15" hidden="1">
      <c r="A241" s="82"/>
      <c r="B241" s="82"/>
      <c r="C241" s="82">
        <v>4410</v>
      </c>
      <c r="D241" s="75" t="s">
        <v>155</v>
      </c>
      <c r="E241" s="85">
        <v>1469</v>
      </c>
      <c r="F241" s="51"/>
      <c r="G241" s="51">
        <f t="shared" si="79"/>
        <v>1469</v>
      </c>
      <c r="H241" s="123"/>
      <c r="I241" s="123">
        <f t="shared" si="80"/>
        <v>1469</v>
      </c>
      <c r="J241" s="123"/>
      <c r="K241" s="51">
        <f t="shared" si="81"/>
        <v>1469</v>
      </c>
      <c r="L241" s="51"/>
      <c r="M241" s="51">
        <f t="shared" si="81"/>
        <v>1469</v>
      </c>
    </row>
    <row r="242" spans="1:13" ht="15" hidden="1">
      <c r="A242" s="82"/>
      <c r="B242" s="82"/>
      <c r="C242" s="82">
        <v>4430</v>
      </c>
      <c r="D242" s="75" t="s">
        <v>146</v>
      </c>
      <c r="E242" s="85">
        <v>428</v>
      </c>
      <c r="F242" s="51"/>
      <c r="G242" s="51">
        <f t="shared" si="79"/>
        <v>428</v>
      </c>
      <c r="H242" s="123"/>
      <c r="I242" s="123">
        <f t="shared" si="80"/>
        <v>428</v>
      </c>
      <c r="J242" s="123"/>
      <c r="K242" s="51">
        <f t="shared" si="81"/>
        <v>428</v>
      </c>
      <c r="L242" s="51"/>
      <c r="M242" s="51">
        <f t="shared" si="81"/>
        <v>428</v>
      </c>
    </row>
    <row r="243" spans="1:13" ht="30" hidden="1">
      <c r="A243" s="82"/>
      <c r="B243" s="82"/>
      <c r="C243" s="82">
        <v>4440</v>
      </c>
      <c r="D243" s="75" t="s">
        <v>156</v>
      </c>
      <c r="E243" s="85">
        <v>4042</v>
      </c>
      <c r="F243" s="51">
        <v>550</v>
      </c>
      <c r="G243" s="51">
        <f t="shared" si="79"/>
        <v>4592</v>
      </c>
      <c r="H243" s="123"/>
      <c r="I243" s="123">
        <f t="shared" si="80"/>
        <v>4592</v>
      </c>
      <c r="J243" s="123"/>
      <c r="K243" s="51">
        <f t="shared" si="81"/>
        <v>4592</v>
      </c>
      <c r="L243" s="51"/>
      <c r="M243" s="51">
        <f t="shared" si="81"/>
        <v>4592</v>
      </c>
    </row>
    <row r="244" spans="1:13" ht="15" hidden="1">
      <c r="A244" s="82"/>
      <c r="B244" s="82"/>
      <c r="C244" s="73">
        <v>4580</v>
      </c>
      <c r="D244" s="75" t="s">
        <v>39</v>
      </c>
      <c r="E244" s="85"/>
      <c r="F244" s="51">
        <v>53</v>
      </c>
      <c r="G244" s="51">
        <f t="shared" si="79"/>
        <v>53</v>
      </c>
      <c r="H244" s="123"/>
      <c r="I244" s="123">
        <f t="shared" si="80"/>
        <v>53</v>
      </c>
      <c r="J244" s="123"/>
      <c r="K244" s="51">
        <f t="shared" si="81"/>
        <v>53</v>
      </c>
      <c r="L244" s="51"/>
      <c r="M244" s="51">
        <f t="shared" si="81"/>
        <v>53</v>
      </c>
    </row>
    <row r="245" spans="1:13" ht="30" hidden="1">
      <c r="A245" s="82"/>
      <c r="B245" s="82"/>
      <c r="C245" s="82">
        <v>6060</v>
      </c>
      <c r="D245" s="75" t="s">
        <v>165</v>
      </c>
      <c r="E245" s="85">
        <v>5000</v>
      </c>
      <c r="F245" s="51"/>
      <c r="G245" s="51">
        <f t="shared" si="79"/>
        <v>5000</v>
      </c>
      <c r="H245" s="123"/>
      <c r="I245" s="123">
        <f t="shared" si="80"/>
        <v>5000</v>
      </c>
      <c r="J245" s="123">
        <v>-220</v>
      </c>
      <c r="K245" s="51">
        <f>I245+J245</f>
        <v>4780</v>
      </c>
      <c r="L245" s="51"/>
      <c r="M245" s="51">
        <f>K245+L245</f>
        <v>4780</v>
      </c>
    </row>
    <row r="246" spans="1:13" ht="30" hidden="1">
      <c r="A246" s="82"/>
      <c r="B246" s="82">
        <v>85228</v>
      </c>
      <c r="C246" s="82"/>
      <c r="D246" s="75" t="s">
        <v>197</v>
      </c>
      <c r="E246" s="85">
        <f>SUM(E247:E248)</f>
        <v>17520</v>
      </c>
      <c r="F246" s="85">
        <f aca="true" t="shared" si="82" ref="F246:M246">SUM(F247:F248)</f>
        <v>0</v>
      </c>
      <c r="G246" s="85">
        <f t="shared" si="82"/>
        <v>17520</v>
      </c>
      <c r="H246" s="85">
        <f t="shared" si="82"/>
        <v>0</v>
      </c>
      <c r="I246" s="85">
        <f t="shared" si="82"/>
        <v>17520</v>
      </c>
      <c r="J246" s="205">
        <f t="shared" si="82"/>
        <v>0</v>
      </c>
      <c r="K246" s="85">
        <f t="shared" si="82"/>
        <v>17520</v>
      </c>
      <c r="L246" s="85">
        <f t="shared" si="82"/>
        <v>0</v>
      </c>
      <c r="M246" s="85">
        <f t="shared" si="82"/>
        <v>17520</v>
      </c>
    </row>
    <row r="247" spans="1:13" ht="15" hidden="1">
      <c r="A247" s="82"/>
      <c r="B247" s="82"/>
      <c r="C247" s="82">
        <v>4110</v>
      </c>
      <c r="D247" s="75" t="s">
        <v>153</v>
      </c>
      <c r="E247" s="85">
        <v>2450</v>
      </c>
      <c r="F247" s="51"/>
      <c r="G247" s="51">
        <f>E247+F247</f>
        <v>2450</v>
      </c>
      <c r="H247" s="123"/>
      <c r="I247" s="123">
        <f>G247+H247</f>
        <v>2450</v>
      </c>
      <c r="J247" s="123"/>
      <c r="K247" s="51">
        <f>I247+J247</f>
        <v>2450</v>
      </c>
      <c r="L247" s="51"/>
      <c r="M247" s="51">
        <f>K247+L247</f>
        <v>2450</v>
      </c>
    </row>
    <row r="248" spans="1:13" ht="15" hidden="1">
      <c r="A248" s="82"/>
      <c r="B248" s="82"/>
      <c r="C248" s="82">
        <v>4170</v>
      </c>
      <c r="D248" s="75" t="s">
        <v>160</v>
      </c>
      <c r="E248" s="85">
        <v>15070</v>
      </c>
      <c r="F248" s="51"/>
      <c r="G248" s="51">
        <f>E248+F248</f>
        <v>15070</v>
      </c>
      <c r="H248" s="123"/>
      <c r="I248" s="123">
        <f>G248+H248</f>
        <v>15070</v>
      </c>
      <c r="J248" s="123"/>
      <c r="K248" s="51">
        <f>I248+J248</f>
        <v>15070</v>
      </c>
      <c r="L248" s="51"/>
      <c r="M248" s="51">
        <f>K248+L248</f>
        <v>15070</v>
      </c>
    </row>
    <row r="249" spans="1:13" ht="15" hidden="1">
      <c r="A249" s="82"/>
      <c r="B249" s="82">
        <v>85295</v>
      </c>
      <c r="C249" s="82"/>
      <c r="D249" s="75" t="s">
        <v>16</v>
      </c>
      <c r="E249" s="85">
        <f>SUM(E250:E251)</f>
        <v>38580</v>
      </c>
      <c r="F249" s="85">
        <f aca="true" t="shared" si="83" ref="F249:M249">SUM(F250:F251)</f>
        <v>0</v>
      </c>
      <c r="G249" s="85">
        <f t="shared" si="83"/>
        <v>38580</v>
      </c>
      <c r="H249" s="85">
        <f t="shared" si="83"/>
        <v>4888</v>
      </c>
      <c r="I249" s="85">
        <f t="shared" si="83"/>
        <v>43468</v>
      </c>
      <c r="J249" s="205">
        <f t="shared" si="83"/>
        <v>0</v>
      </c>
      <c r="K249" s="85">
        <f t="shared" si="83"/>
        <v>43468</v>
      </c>
      <c r="L249" s="85">
        <f t="shared" si="83"/>
        <v>0</v>
      </c>
      <c r="M249" s="85">
        <f t="shared" si="83"/>
        <v>43468</v>
      </c>
    </row>
    <row r="250" spans="1:13" ht="15" hidden="1">
      <c r="A250" s="82"/>
      <c r="B250" s="82"/>
      <c r="C250" s="82">
        <v>3110</v>
      </c>
      <c r="D250" s="75" t="s">
        <v>198</v>
      </c>
      <c r="E250" s="85">
        <v>32896</v>
      </c>
      <c r="F250" s="51"/>
      <c r="G250" s="51">
        <f>E250+F250</f>
        <v>32896</v>
      </c>
      <c r="H250" s="123">
        <v>4888</v>
      </c>
      <c r="I250" s="123">
        <f>G250+H250</f>
        <v>37784</v>
      </c>
      <c r="J250" s="123"/>
      <c r="K250" s="51">
        <f>I250+J250</f>
        <v>37784</v>
      </c>
      <c r="L250" s="51"/>
      <c r="M250" s="51">
        <f>K250+L250</f>
        <v>37784</v>
      </c>
    </row>
    <row r="251" spans="1:13" ht="15" hidden="1">
      <c r="A251" s="82"/>
      <c r="B251" s="82"/>
      <c r="C251" s="82">
        <v>4300</v>
      </c>
      <c r="D251" s="75" t="s">
        <v>140</v>
      </c>
      <c r="E251" s="85">
        <v>5684</v>
      </c>
      <c r="F251" s="51"/>
      <c r="G251" s="51">
        <f>E251+F251</f>
        <v>5684</v>
      </c>
      <c r="H251" s="123"/>
      <c r="I251" s="123">
        <f>G251+H251</f>
        <v>5684</v>
      </c>
      <c r="J251" s="123"/>
      <c r="K251" s="51">
        <f>I251+J251</f>
        <v>5684</v>
      </c>
      <c r="L251" s="51"/>
      <c r="M251" s="51">
        <f>K251+L251</f>
        <v>5684</v>
      </c>
    </row>
    <row r="252" spans="1:13" ht="18.75" customHeight="1">
      <c r="A252" s="80">
        <v>854</v>
      </c>
      <c r="B252" s="80"/>
      <c r="C252" s="80"/>
      <c r="D252" s="76" t="s">
        <v>117</v>
      </c>
      <c r="E252" s="89">
        <f>E253+E265+E267+E269</f>
        <v>328892</v>
      </c>
      <c r="F252" s="89">
        <f aca="true" t="shared" si="84" ref="F252:M252">F253+F265+F267+F269</f>
        <v>57005</v>
      </c>
      <c r="G252" s="89">
        <f t="shared" si="84"/>
        <v>385897</v>
      </c>
      <c r="H252" s="89">
        <f t="shared" si="84"/>
        <v>15021</v>
      </c>
      <c r="I252" s="89">
        <f t="shared" si="84"/>
        <v>400918</v>
      </c>
      <c r="J252" s="204">
        <f t="shared" si="84"/>
        <v>0</v>
      </c>
      <c r="K252" s="89">
        <f t="shared" si="84"/>
        <v>400918</v>
      </c>
      <c r="L252" s="89">
        <f t="shared" si="84"/>
        <v>0</v>
      </c>
      <c r="M252" s="89">
        <f t="shared" si="84"/>
        <v>400918</v>
      </c>
    </row>
    <row r="253" spans="1:13" ht="15">
      <c r="A253" s="82"/>
      <c r="B253" s="82">
        <v>85401</v>
      </c>
      <c r="C253" s="82"/>
      <c r="D253" s="75" t="s">
        <v>199</v>
      </c>
      <c r="E253" s="85">
        <f>SUM(E254:E264)</f>
        <v>222222</v>
      </c>
      <c r="F253" s="51"/>
      <c r="G253" s="51">
        <f>SUM(G254:G264)</f>
        <v>222222</v>
      </c>
      <c r="H253" s="51">
        <f aca="true" t="shared" si="85" ref="H253:M253">SUM(H254:H264)</f>
        <v>0</v>
      </c>
      <c r="I253" s="51">
        <f t="shared" si="85"/>
        <v>222222</v>
      </c>
      <c r="J253" s="217">
        <f t="shared" si="85"/>
        <v>0</v>
      </c>
      <c r="K253" s="51">
        <f t="shared" si="85"/>
        <v>222222</v>
      </c>
      <c r="L253" s="51">
        <f t="shared" si="85"/>
        <v>0</v>
      </c>
      <c r="M253" s="51">
        <f t="shared" si="85"/>
        <v>222222</v>
      </c>
    </row>
    <row r="254" spans="1:13" ht="30" hidden="1">
      <c r="A254" s="82"/>
      <c r="B254" s="82"/>
      <c r="C254" s="82">
        <v>3020</v>
      </c>
      <c r="D254" s="75" t="s">
        <v>159</v>
      </c>
      <c r="E254" s="85">
        <v>5556</v>
      </c>
      <c r="F254" s="51"/>
      <c r="G254" s="51">
        <f aca="true" t="shared" si="86" ref="G254:G266">E254+F254</f>
        <v>5556</v>
      </c>
      <c r="H254" s="123"/>
      <c r="I254" s="123">
        <f>G254+H254</f>
        <v>5556</v>
      </c>
      <c r="J254" s="123"/>
      <c r="K254" s="51">
        <f>I254+J254</f>
        <v>5556</v>
      </c>
      <c r="L254" s="51"/>
      <c r="M254" s="51">
        <f>K254+L254</f>
        <v>5556</v>
      </c>
    </row>
    <row r="255" spans="1:13" ht="15" hidden="1">
      <c r="A255" s="82"/>
      <c r="B255" s="82"/>
      <c r="C255" s="82">
        <v>4010</v>
      </c>
      <c r="D255" s="75" t="s">
        <v>151</v>
      </c>
      <c r="E255" s="85">
        <v>152974</v>
      </c>
      <c r="F255" s="51"/>
      <c r="G255" s="51">
        <f t="shared" si="86"/>
        <v>152974</v>
      </c>
      <c r="H255" s="123"/>
      <c r="I255" s="123">
        <f aca="true" t="shared" si="87" ref="I255:I264">G255+H255</f>
        <v>152974</v>
      </c>
      <c r="J255" s="123"/>
      <c r="K255" s="51">
        <f aca="true" t="shared" si="88" ref="K255:M264">I255+J255</f>
        <v>152974</v>
      </c>
      <c r="L255" s="51"/>
      <c r="M255" s="51">
        <f t="shared" si="88"/>
        <v>152974</v>
      </c>
    </row>
    <row r="256" spans="1:13" ht="15" hidden="1">
      <c r="A256" s="82"/>
      <c r="B256" s="82"/>
      <c r="C256" s="82">
        <v>4040</v>
      </c>
      <c r="D256" s="75" t="s">
        <v>152</v>
      </c>
      <c r="E256" s="85">
        <v>11959</v>
      </c>
      <c r="F256" s="51"/>
      <c r="G256" s="51">
        <f t="shared" si="86"/>
        <v>11959</v>
      </c>
      <c r="H256" s="123"/>
      <c r="I256" s="123">
        <f t="shared" si="87"/>
        <v>11959</v>
      </c>
      <c r="J256" s="123"/>
      <c r="K256" s="51">
        <f t="shared" si="88"/>
        <v>11959</v>
      </c>
      <c r="L256" s="51"/>
      <c r="M256" s="51">
        <f t="shared" si="88"/>
        <v>11959</v>
      </c>
    </row>
    <row r="257" spans="1:13" ht="15" hidden="1">
      <c r="A257" s="82"/>
      <c r="B257" s="82"/>
      <c r="C257" s="82">
        <v>4110</v>
      </c>
      <c r="D257" s="75" t="s">
        <v>153</v>
      </c>
      <c r="E257" s="85">
        <v>30667</v>
      </c>
      <c r="F257" s="51"/>
      <c r="G257" s="51">
        <f t="shared" si="86"/>
        <v>30667</v>
      </c>
      <c r="H257" s="123"/>
      <c r="I257" s="123">
        <f t="shared" si="87"/>
        <v>30667</v>
      </c>
      <c r="J257" s="123"/>
      <c r="K257" s="51">
        <f t="shared" si="88"/>
        <v>30667</v>
      </c>
      <c r="L257" s="51"/>
      <c r="M257" s="51">
        <f t="shared" si="88"/>
        <v>30667</v>
      </c>
    </row>
    <row r="258" spans="1:13" ht="15" hidden="1">
      <c r="A258" s="82"/>
      <c r="B258" s="82"/>
      <c r="C258" s="82">
        <v>4120</v>
      </c>
      <c r="D258" s="75" t="s">
        <v>154</v>
      </c>
      <c r="E258" s="85">
        <v>4175</v>
      </c>
      <c r="F258" s="51"/>
      <c r="G258" s="51">
        <f t="shared" si="86"/>
        <v>4175</v>
      </c>
      <c r="H258" s="123"/>
      <c r="I258" s="123">
        <f t="shared" si="87"/>
        <v>4175</v>
      </c>
      <c r="J258" s="123"/>
      <c r="K258" s="51">
        <f t="shared" si="88"/>
        <v>4175</v>
      </c>
      <c r="L258" s="51"/>
      <c r="M258" s="51">
        <f t="shared" si="88"/>
        <v>4175</v>
      </c>
    </row>
    <row r="259" spans="1:13" ht="30" hidden="1">
      <c r="A259" s="82"/>
      <c r="B259" s="82"/>
      <c r="C259" s="82">
        <v>4140</v>
      </c>
      <c r="D259" s="75" t="s">
        <v>181</v>
      </c>
      <c r="E259" s="85">
        <v>852</v>
      </c>
      <c r="F259" s="51"/>
      <c r="G259" s="51">
        <f t="shared" si="86"/>
        <v>852</v>
      </c>
      <c r="H259" s="123"/>
      <c r="I259" s="123">
        <f t="shared" si="87"/>
        <v>852</v>
      </c>
      <c r="J259" s="123"/>
      <c r="K259" s="51">
        <f t="shared" si="88"/>
        <v>852</v>
      </c>
      <c r="L259" s="51"/>
      <c r="M259" s="51">
        <f t="shared" si="88"/>
        <v>852</v>
      </c>
    </row>
    <row r="260" spans="1:13" ht="16.5" customHeight="1">
      <c r="A260" s="82"/>
      <c r="B260" s="82"/>
      <c r="C260" s="82">
        <v>4210</v>
      </c>
      <c r="D260" s="75" t="s">
        <v>138</v>
      </c>
      <c r="E260" s="85">
        <v>4420</v>
      </c>
      <c r="F260" s="51"/>
      <c r="G260" s="51">
        <f t="shared" si="86"/>
        <v>4420</v>
      </c>
      <c r="H260" s="123"/>
      <c r="I260" s="123">
        <f t="shared" si="87"/>
        <v>4420</v>
      </c>
      <c r="J260" s="123"/>
      <c r="K260" s="51">
        <f t="shared" si="88"/>
        <v>4420</v>
      </c>
      <c r="L260" s="51">
        <v>-300</v>
      </c>
      <c r="M260" s="51">
        <f t="shared" si="88"/>
        <v>4120</v>
      </c>
    </row>
    <row r="261" spans="1:13" ht="15">
      <c r="A261" s="82"/>
      <c r="B261" s="82"/>
      <c r="C261" s="82">
        <v>4260</v>
      </c>
      <c r="D261" s="75" t="s">
        <v>161</v>
      </c>
      <c r="E261" s="85">
        <v>1451</v>
      </c>
      <c r="F261" s="51"/>
      <c r="G261" s="51">
        <f t="shared" si="86"/>
        <v>1451</v>
      </c>
      <c r="H261" s="123"/>
      <c r="I261" s="123">
        <f t="shared" si="87"/>
        <v>1451</v>
      </c>
      <c r="J261" s="123"/>
      <c r="K261" s="51">
        <f t="shared" si="88"/>
        <v>1451</v>
      </c>
      <c r="L261" s="51">
        <v>300</v>
      </c>
      <c r="M261" s="51">
        <f t="shared" si="88"/>
        <v>1751</v>
      </c>
    </row>
    <row r="262" spans="1:13" ht="15" hidden="1">
      <c r="A262" s="82"/>
      <c r="B262" s="82"/>
      <c r="C262" s="82">
        <v>4300</v>
      </c>
      <c r="D262" s="75" t="s">
        <v>140</v>
      </c>
      <c r="E262" s="85">
        <v>1280</v>
      </c>
      <c r="F262" s="51"/>
      <c r="G262" s="51">
        <f t="shared" si="86"/>
        <v>1280</v>
      </c>
      <c r="H262" s="123"/>
      <c r="I262" s="123">
        <f t="shared" si="87"/>
        <v>1280</v>
      </c>
      <c r="J262" s="123"/>
      <c r="K262" s="51">
        <f t="shared" si="88"/>
        <v>1280</v>
      </c>
      <c r="L262" s="51"/>
      <c r="M262" s="51">
        <f t="shared" si="88"/>
        <v>1280</v>
      </c>
    </row>
    <row r="263" spans="1:13" ht="15" hidden="1">
      <c r="A263" s="82"/>
      <c r="B263" s="82"/>
      <c r="C263" s="82">
        <v>4410</v>
      </c>
      <c r="D263" s="75" t="s">
        <v>155</v>
      </c>
      <c r="E263" s="85">
        <v>1916</v>
      </c>
      <c r="F263" s="51"/>
      <c r="G263" s="51">
        <f t="shared" si="86"/>
        <v>1916</v>
      </c>
      <c r="H263" s="123"/>
      <c r="I263" s="123">
        <f t="shared" si="87"/>
        <v>1916</v>
      </c>
      <c r="J263" s="123"/>
      <c r="K263" s="51">
        <f t="shared" si="88"/>
        <v>1916</v>
      </c>
      <c r="L263" s="51"/>
      <c r="M263" s="51">
        <f t="shared" si="88"/>
        <v>1916</v>
      </c>
    </row>
    <row r="264" spans="1:13" ht="30" hidden="1">
      <c r="A264" s="82"/>
      <c r="B264" s="82"/>
      <c r="C264" s="82">
        <v>4440</v>
      </c>
      <c r="D264" s="75" t="s">
        <v>156</v>
      </c>
      <c r="E264" s="85">
        <v>6972</v>
      </c>
      <c r="F264" s="51"/>
      <c r="G264" s="51">
        <f t="shared" si="86"/>
        <v>6972</v>
      </c>
      <c r="H264" s="123"/>
      <c r="I264" s="123">
        <f t="shared" si="87"/>
        <v>6972</v>
      </c>
      <c r="J264" s="123"/>
      <c r="K264" s="51">
        <f t="shared" si="88"/>
        <v>6972</v>
      </c>
      <c r="L264" s="51"/>
      <c r="M264" s="51">
        <f t="shared" si="88"/>
        <v>6972</v>
      </c>
    </row>
    <row r="265" spans="1:13" ht="15" hidden="1">
      <c r="A265" s="82"/>
      <c r="B265" s="82">
        <v>85415</v>
      </c>
      <c r="C265" s="82"/>
      <c r="D265" s="75" t="s">
        <v>118</v>
      </c>
      <c r="E265" s="85">
        <f>E266</f>
        <v>0</v>
      </c>
      <c r="F265" s="51">
        <f>F266</f>
        <v>5005</v>
      </c>
      <c r="G265" s="51">
        <f t="shared" si="86"/>
        <v>5005</v>
      </c>
      <c r="H265" s="51">
        <f aca="true" t="shared" si="89" ref="H265:M265">H266</f>
        <v>15021</v>
      </c>
      <c r="I265" s="51">
        <f t="shared" si="89"/>
        <v>20026</v>
      </c>
      <c r="J265" s="217">
        <f t="shared" si="89"/>
        <v>0</v>
      </c>
      <c r="K265" s="51">
        <f t="shared" si="89"/>
        <v>20026</v>
      </c>
      <c r="L265" s="51">
        <f t="shared" si="89"/>
        <v>0</v>
      </c>
      <c r="M265" s="51">
        <f t="shared" si="89"/>
        <v>20026</v>
      </c>
    </row>
    <row r="266" spans="1:13" ht="15" hidden="1">
      <c r="A266" s="82"/>
      <c r="B266" s="82"/>
      <c r="C266" s="82">
        <v>3240</v>
      </c>
      <c r="D266" s="75" t="s">
        <v>179</v>
      </c>
      <c r="E266" s="85"/>
      <c r="F266" s="51">
        <v>5005</v>
      </c>
      <c r="G266" s="51">
        <f t="shared" si="86"/>
        <v>5005</v>
      </c>
      <c r="H266" s="123">
        <v>15021</v>
      </c>
      <c r="I266" s="123">
        <f>G266+H266</f>
        <v>20026</v>
      </c>
      <c r="J266" s="123"/>
      <c r="K266" s="51">
        <f>I266+J266</f>
        <v>20026</v>
      </c>
      <c r="L266" s="51"/>
      <c r="M266" s="51">
        <f>K266+L266</f>
        <v>20026</v>
      </c>
    </row>
    <row r="267" spans="1:13" ht="30" hidden="1">
      <c r="A267" s="82"/>
      <c r="B267" s="82">
        <v>85446</v>
      </c>
      <c r="C267" s="82"/>
      <c r="D267" s="75" t="s">
        <v>188</v>
      </c>
      <c r="E267" s="85">
        <f>E268</f>
        <v>670</v>
      </c>
      <c r="F267" s="85">
        <f aca="true" t="shared" si="90" ref="F267:M267">F268</f>
        <v>0</v>
      </c>
      <c r="G267" s="85">
        <f t="shared" si="90"/>
        <v>670</v>
      </c>
      <c r="H267" s="85">
        <f t="shared" si="90"/>
        <v>0</v>
      </c>
      <c r="I267" s="85">
        <f t="shared" si="90"/>
        <v>670</v>
      </c>
      <c r="J267" s="205">
        <f t="shared" si="90"/>
        <v>0</v>
      </c>
      <c r="K267" s="85">
        <f t="shared" si="90"/>
        <v>670</v>
      </c>
      <c r="L267" s="85">
        <f t="shared" si="90"/>
        <v>0</v>
      </c>
      <c r="M267" s="85">
        <f t="shared" si="90"/>
        <v>670</v>
      </c>
    </row>
    <row r="268" spans="1:13" ht="15" hidden="1">
      <c r="A268" s="82"/>
      <c r="B268" s="82"/>
      <c r="C268" s="82">
        <v>4300</v>
      </c>
      <c r="D268" s="75" t="s">
        <v>140</v>
      </c>
      <c r="E268" s="85">
        <v>670</v>
      </c>
      <c r="F268" s="51"/>
      <c r="G268" s="51">
        <f>E268+F268</f>
        <v>670</v>
      </c>
      <c r="H268" s="123"/>
      <c r="I268" s="123">
        <f>G268+H268</f>
        <v>670</v>
      </c>
      <c r="J268" s="123"/>
      <c r="K268" s="51">
        <f>I268+J268</f>
        <v>670</v>
      </c>
      <c r="L268" s="51"/>
      <c r="M268" s="51">
        <f>K268+L268</f>
        <v>670</v>
      </c>
    </row>
    <row r="269" spans="1:13" ht="15" hidden="1">
      <c r="A269" s="82"/>
      <c r="B269" s="82">
        <v>85495</v>
      </c>
      <c r="C269" s="82"/>
      <c r="D269" s="75" t="s">
        <v>16</v>
      </c>
      <c r="E269" s="85">
        <f>SUM(E270:E273)</f>
        <v>106000</v>
      </c>
      <c r="F269" s="85">
        <f aca="true" t="shared" si="91" ref="F269:M269">SUM(F270:F273)</f>
        <v>52000</v>
      </c>
      <c r="G269" s="85">
        <f t="shared" si="91"/>
        <v>158000</v>
      </c>
      <c r="H269" s="85">
        <f t="shared" si="91"/>
        <v>0</v>
      </c>
      <c r="I269" s="85">
        <f t="shared" si="91"/>
        <v>158000</v>
      </c>
      <c r="J269" s="205">
        <f t="shared" si="91"/>
        <v>0</v>
      </c>
      <c r="K269" s="85">
        <f t="shared" si="91"/>
        <v>158000</v>
      </c>
      <c r="L269" s="85">
        <f t="shared" si="91"/>
        <v>0</v>
      </c>
      <c r="M269" s="85">
        <f t="shared" si="91"/>
        <v>158000</v>
      </c>
    </row>
    <row r="270" spans="1:13" ht="15" hidden="1">
      <c r="A270" s="82"/>
      <c r="B270" s="82"/>
      <c r="C270" s="82">
        <v>4170</v>
      </c>
      <c r="D270" s="75" t="s">
        <v>160</v>
      </c>
      <c r="E270" s="85">
        <v>0</v>
      </c>
      <c r="F270" s="51"/>
      <c r="G270" s="51">
        <f>E270+F270</f>
        <v>0</v>
      </c>
      <c r="H270" s="123"/>
      <c r="I270" s="123"/>
      <c r="J270" s="123"/>
      <c r="K270" s="51"/>
      <c r="L270" s="51"/>
      <c r="M270" s="51"/>
    </row>
    <row r="271" spans="1:13" ht="15" hidden="1">
      <c r="A271" s="82"/>
      <c r="B271" s="82"/>
      <c r="C271" s="82">
        <v>4210</v>
      </c>
      <c r="D271" s="75" t="s">
        <v>138</v>
      </c>
      <c r="E271" s="85">
        <v>0</v>
      </c>
      <c r="F271" s="51"/>
      <c r="G271" s="51">
        <f>E271+F271</f>
        <v>0</v>
      </c>
      <c r="H271" s="123"/>
      <c r="I271" s="123"/>
      <c r="J271" s="123"/>
      <c r="K271" s="51"/>
      <c r="L271" s="51"/>
      <c r="M271" s="51"/>
    </row>
    <row r="272" spans="1:13" ht="15" hidden="1">
      <c r="A272" s="82"/>
      <c r="B272" s="82"/>
      <c r="C272" s="82">
        <v>4300</v>
      </c>
      <c r="D272" s="75" t="s">
        <v>140</v>
      </c>
      <c r="E272" s="85">
        <v>0</v>
      </c>
      <c r="F272" s="51"/>
      <c r="G272" s="51">
        <f>E272+F272</f>
        <v>0</v>
      </c>
      <c r="H272" s="123"/>
      <c r="I272" s="123"/>
      <c r="J272" s="123"/>
      <c r="K272" s="51"/>
      <c r="L272" s="51"/>
      <c r="M272" s="51"/>
    </row>
    <row r="273" spans="1:13" ht="15" hidden="1">
      <c r="A273" s="82"/>
      <c r="B273" s="82"/>
      <c r="C273" s="82">
        <v>4220</v>
      </c>
      <c r="D273" s="75" t="s">
        <v>185</v>
      </c>
      <c r="E273" s="85">
        <v>106000</v>
      </c>
      <c r="F273" s="51">
        <v>52000</v>
      </c>
      <c r="G273" s="51">
        <f>E273+F273</f>
        <v>158000</v>
      </c>
      <c r="H273" s="123"/>
      <c r="I273" s="123">
        <f>G273+H273</f>
        <v>158000</v>
      </c>
      <c r="J273" s="123"/>
      <c r="K273" s="51">
        <f>I273+J273</f>
        <v>158000</v>
      </c>
      <c r="L273" s="51"/>
      <c r="M273" s="51">
        <f>K273+L273</f>
        <v>158000</v>
      </c>
    </row>
    <row r="274" spans="1:13" ht="28.5" hidden="1">
      <c r="A274" s="80">
        <v>900</v>
      </c>
      <c r="B274" s="80"/>
      <c r="C274" s="80"/>
      <c r="D274" s="76" t="s">
        <v>119</v>
      </c>
      <c r="E274" s="89">
        <f>E275+E278+E281+E284+E286+E290+E293</f>
        <v>1125108</v>
      </c>
      <c r="F274" s="89">
        <f aca="true" t="shared" si="92" ref="F274:M274">F275+F278+F281+F284+F286+F290+F293</f>
        <v>53440</v>
      </c>
      <c r="G274" s="89">
        <f t="shared" si="92"/>
        <v>1178548</v>
      </c>
      <c r="H274" s="89">
        <f t="shared" si="92"/>
        <v>12566</v>
      </c>
      <c r="I274" s="89">
        <f t="shared" si="92"/>
        <v>1191114</v>
      </c>
      <c r="J274" s="204">
        <f t="shared" si="92"/>
        <v>380000</v>
      </c>
      <c r="K274" s="89">
        <f t="shared" si="92"/>
        <v>1571114</v>
      </c>
      <c r="L274" s="89">
        <f t="shared" si="92"/>
        <v>0</v>
      </c>
      <c r="M274" s="89">
        <f t="shared" si="92"/>
        <v>1571114</v>
      </c>
    </row>
    <row r="275" spans="1:13" ht="15" hidden="1">
      <c r="A275" s="82"/>
      <c r="B275" s="82">
        <v>90001</v>
      </c>
      <c r="C275" s="82"/>
      <c r="D275" s="75" t="s">
        <v>200</v>
      </c>
      <c r="E275" s="85">
        <f>SUM(E276:E277)</f>
        <v>10120</v>
      </c>
      <c r="F275" s="85">
        <f aca="true" t="shared" si="93" ref="F275:M275">SUM(F276:F277)</f>
        <v>0</v>
      </c>
      <c r="G275" s="85">
        <f t="shared" si="93"/>
        <v>10120</v>
      </c>
      <c r="H275" s="85">
        <f t="shared" si="93"/>
        <v>-6120</v>
      </c>
      <c r="I275" s="85">
        <f t="shared" si="93"/>
        <v>4000</v>
      </c>
      <c r="J275" s="205">
        <f t="shared" si="93"/>
        <v>0</v>
      </c>
      <c r="K275" s="85">
        <f t="shared" si="93"/>
        <v>4000</v>
      </c>
      <c r="L275" s="85">
        <f t="shared" si="93"/>
        <v>0</v>
      </c>
      <c r="M275" s="85">
        <f t="shared" si="93"/>
        <v>4000</v>
      </c>
    </row>
    <row r="276" spans="1:13" ht="15" hidden="1">
      <c r="A276" s="82"/>
      <c r="B276" s="82"/>
      <c r="C276" s="82">
        <v>4300</v>
      </c>
      <c r="D276" s="75" t="s">
        <v>140</v>
      </c>
      <c r="E276" s="85">
        <v>5060</v>
      </c>
      <c r="F276" s="51"/>
      <c r="G276" s="51">
        <f>E276+F276</f>
        <v>5060</v>
      </c>
      <c r="H276" s="123">
        <v>-1060</v>
      </c>
      <c r="I276" s="123">
        <f>G276+H276</f>
        <v>4000</v>
      </c>
      <c r="J276" s="123"/>
      <c r="K276" s="51">
        <f>I276+J276</f>
        <v>4000</v>
      </c>
      <c r="L276" s="51"/>
      <c r="M276" s="51">
        <f>K276+L276</f>
        <v>4000</v>
      </c>
    </row>
    <row r="277" spans="1:13" ht="15" hidden="1">
      <c r="A277" s="82"/>
      <c r="B277" s="82"/>
      <c r="C277" s="82">
        <v>4430</v>
      </c>
      <c r="D277" s="75" t="s">
        <v>146</v>
      </c>
      <c r="E277" s="85">
        <v>5060</v>
      </c>
      <c r="F277" s="51"/>
      <c r="G277" s="51">
        <f>E277+F277</f>
        <v>5060</v>
      </c>
      <c r="H277" s="123">
        <v>-5060</v>
      </c>
      <c r="I277" s="123">
        <f>G277+H277</f>
        <v>0</v>
      </c>
      <c r="J277" s="123"/>
      <c r="K277" s="51">
        <f>I277+J277</f>
        <v>0</v>
      </c>
      <c r="L277" s="51"/>
      <c r="M277" s="51">
        <f>K277+L277</f>
        <v>0</v>
      </c>
    </row>
    <row r="278" spans="1:13" ht="15" hidden="1">
      <c r="A278" s="82"/>
      <c r="B278" s="82">
        <v>90003</v>
      </c>
      <c r="C278" s="82"/>
      <c r="D278" s="75" t="s">
        <v>201</v>
      </c>
      <c r="E278" s="85">
        <f>SUM(E279:E280)</f>
        <v>17150</v>
      </c>
      <c r="F278" s="85">
        <f aca="true" t="shared" si="94" ref="F278:M278">SUM(F279:F280)</f>
        <v>0</v>
      </c>
      <c r="G278" s="85">
        <f t="shared" si="94"/>
        <v>17150</v>
      </c>
      <c r="H278" s="85">
        <f t="shared" si="94"/>
        <v>6120</v>
      </c>
      <c r="I278" s="85">
        <f t="shared" si="94"/>
        <v>23270</v>
      </c>
      <c r="J278" s="205">
        <f t="shared" si="94"/>
        <v>10000</v>
      </c>
      <c r="K278" s="85">
        <f t="shared" si="94"/>
        <v>33270</v>
      </c>
      <c r="L278" s="85">
        <f t="shared" si="94"/>
        <v>0</v>
      </c>
      <c r="M278" s="85">
        <f t="shared" si="94"/>
        <v>33270</v>
      </c>
    </row>
    <row r="279" spans="1:13" ht="15" hidden="1">
      <c r="A279" s="82"/>
      <c r="B279" s="82"/>
      <c r="C279" s="82">
        <v>4210</v>
      </c>
      <c r="D279" s="75" t="s">
        <v>138</v>
      </c>
      <c r="E279" s="85">
        <v>3150</v>
      </c>
      <c r="F279" s="51"/>
      <c r="G279" s="51">
        <f>E279+F279</f>
        <v>3150</v>
      </c>
      <c r="H279" s="123"/>
      <c r="I279" s="123">
        <f>G279+H279</f>
        <v>3150</v>
      </c>
      <c r="J279" s="123">
        <v>10000</v>
      </c>
      <c r="K279" s="51">
        <f>I279+J279</f>
        <v>13150</v>
      </c>
      <c r="L279" s="51"/>
      <c r="M279" s="51">
        <f>K279+L279</f>
        <v>13150</v>
      </c>
    </row>
    <row r="280" spans="1:13" ht="15" hidden="1">
      <c r="A280" s="82"/>
      <c r="B280" s="82"/>
      <c r="C280" s="82">
        <v>4300</v>
      </c>
      <c r="D280" s="75" t="s">
        <v>140</v>
      </c>
      <c r="E280" s="85">
        <v>14000</v>
      </c>
      <c r="F280" s="51"/>
      <c r="G280" s="51">
        <f>E280+F280</f>
        <v>14000</v>
      </c>
      <c r="H280" s="123">
        <v>6120</v>
      </c>
      <c r="I280" s="123">
        <f>G280+H280</f>
        <v>20120</v>
      </c>
      <c r="J280" s="123"/>
      <c r="K280" s="51">
        <f>I280+J280</f>
        <v>20120</v>
      </c>
      <c r="L280" s="51"/>
      <c r="M280" s="51">
        <f>K280+L280</f>
        <v>20120</v>
      </c>
    </row>
    <row r="281" spans="1:13" ht="30" hidden="1">
      <c r="A281" s="82"/>
      <c r="B281" s="82">
        <v>90004</v>
      </c>
      <c r="C281" s="82"/>
      <c r="D281" s="75" t="s">
        <v>202</v>
      </c>
      <c r="E281" s="85">
        <f>SUM(E282:E283)</f>
        <v>13850</v>
      </c>
      <c r="F281" s="85">
        <f aca="true" t="shared" si="95" ref="F281:M281">SUM(F282:F283)</f>
        <v>0</v>
      </c>
      <c r="G281" s="85">
        <f t="shared" si="95"/>
        <v>13850</v>
      </c>
      <c r="H281" s="85">
        <f t="shared" si="95"/>
        <v>0</v>
      </c>
      <c r="I281" s="85">
        <f t="shared" si="95"/>
        <v>13850</v>
      </c>
      <c r="J281" s="205">
        <f t="shared" si="95"/>
        <v>5000</v>
      </c>
      <c r="K281" s="85">
        <f t="shared" si="95"/>
        <v>18850</v>
      </c>
      <c r="L281" s="85">
        <f t="shared" si="95"/>
        <v>0</v>
      </c>
      <c r="M281" s="85">
        <f t="shared" si="95"/>
        <v>18850</v>
      </c>
    </row>
    <row r="282" spans="1:13" ht="15" hidden="1">
      <c r="A282" s="82"/>
      <c r="B282" s="82"/>
      <c r="C282" s="82">
        <v>4210</v>
      </c>
      <c r="D282" s="75" t="s">
        <v>138</v>
      </c>
      <c r="E282" s="85">
        <v>4150</v>
      </c>
      <c r="F282" s="51"/>
      <c r="G282" s="51">
        <f>E282+F282</f>
        <v>4150</v>
      </c>
      <c r="H282" s="123"/>
      <c r="I282" s="123">
        <f>G282+H282</f>
        <v>4150</v>
      </c>
      <c r="J282" s="123"/>
      <c r="K282" s="51">
        <f>I282+J282</f>
        <v>4150</v>
      </c>
      <c r="L282" s="51"/>
      <c r="M282" s="51">
        <f>K282+L282</f>
        <v>4150</v>
      </c>
    </row>
    <row r="283" spans="1:13" ht="15" hidden="1">
      <c r="A283" s="82"/>
      <c r="B283" s="82"/>
      <c r="C283" s="82">
        <v>4300</v>
      </c>
      <c r="D283" s="75" t="s">
        <v>140</v>
      </c>
      <c r="E283" s="85">
        <v>9700</v>
      </c>
      <c r="F283" s="51"/>
      <c r="G283" s="51">
        <f>E283+F283</f>
        <v>9700</v>
      </c>
      <c r="H283" s="123"/>
      <c r="I283" s="123">
        <f>G283+H283</f>
        <v>9700</v>
      </c>
      <c r="J283" s="123">
        <v>5000</v>
      </c>
      <c r="K283" s="51">
        <f>I283+J283</f>
        <v>14700</v>
      </c>
      <c r="L283" s="51"/>
      <c r="M283" s="51">
        <f>K283+L283</f>
        <v>14700</v>
      </c>
    </row>
    <row r="284" spans="1:13" ht="15" hidden="1">
      <c r="A284" s="82"/>
      <c r="B284" s="82">
        <v>90013</v>
      </c>
      <c r="C284" s="82"/>
      <c r="D284" s="75" t="s">
        <v>203</v>
      </c>
      <c r="E284" s="85">
        <f>E285</f>
        <v>0</v>
      </c>
      <c r="F284" s="51"/>
      <c r="G284" s="51">
        <f>E284+F284</f>
        <v>0</v>
      </c>
      <c r="H284" s="123"/>
      <c r="I284" s="123"/>
      <c r="J284" s="123"/>
      <c r="K284" s="51"/>
      <c r="L284" s="51"/>
      <c r="M284" s="51"/>
    </row>
    <row r="285" spans="1:13" ht="75" hidden="1">
      <c r="A285" s="82"/>
      <c r="B285" s="82"/>
      <c r="C285" s="82">
        <v>6300</v>
      </c>
      <c r="D285" s="75" t="s">
        <v>204</v>
      </c>
      <c r="E285" s="85">
        <v>0</v>
      </c>
      <c r="F285" s="51"/>
      <c r="G285" s="51">
        <f>E285+F285</f>
        <v>0</v>
      </c>
      <c r="H285" s="123"/>
      <c r="I285" s="123"/>
      <c r="J285" s="123"/>
      <c r="K285" s="51"/>
      <c r="L285" s="51"/>
      <c r="M285" s="51"/>
    </row>
    <row r="286" spans="1:13" ht="15" hidden="1">
      <c r="A286" s="82"/>
      <c r="B286" s="82">
        <v>90015</v>
      </c>
      <c r="C286" s="82"/>
      <c r="D286" s="75" t="s">
        <v>205</v>
      </c>
      <c r="E286" s="85">
        <f>SUM(E287:E289)</f>
        <v>274800</v>
      </c>
      <c r="F286" s="85">
        <f aca="true" t="shared" si="96" ref="F286:M286">SUM(F287:F289)</f>
        <v>0</v>
      </c>
      <c r="G286" s="85">
        <f t="shared" si="96"/>
        <v>274800</v>
      </c>
      <c r="H286" s="85">
        <f t="shared" si="96"/>
        <v>0</v>
      </c>
      <c r="I286" s="85">
        <f t="shared" si="96"/>
        <v>274800</v>
      </c>
      <c r="J286" s="205">
        <f t="shared" si="96"/>
        <v>350000</v>
      </c>
      <c r="K286" s="85">
        <f t="shared" si="96"/>
        <v>624800</v>
      </c>
      <c r="L286" s="85">
        <f t="shared" si="96"/>
        <v>0</v>
      </c>
      <c r="M286" s="85">
        <f t="shared" si="96"/>
        <v>624800</v>
      </c>
    </row>
    <row r="287" spans="1:13" ht="15" hidden="1">
      <c r="A287" s="82"/>
      <c r="B287" s="82"/>
      <c r="C287" s="82">
        <v>4260</v>
      </c>
      <c r="D287" s="75" t="s">
        <v>161</v>
      </c>
      <c r="E287" s="85">
        <v>111900</v>
      </c>
      <c r="F287" s="51"/>
      <c r="G287" s="51">
        <f>E287+F287</f>
        <v>111900</v>
      </c>
      <c r="H287" s="123"/>
      <c r="I287" s="123">
        <f>G287+H287</f>
        <v>111900</v>
      </c>
      <c r="J287" s="123"/>
      <c r="K287" s="51">
        <f>I287+J287</f>
        <v>111900</v>
      </c>
      <c r="L287" s="51"/>
      <c r="M287" s="51">
        <f>K287+L287</f>
        <v>111900</v>
      </c>
    </row>
    <row r="288" spans="1:13" ht="15" hidden="1">
      <c r="A288" s="82"/>
      <c r="B288" s="82"/>
      <c r="C288" s="82">
        <v>4270</v>
      </c>
      <c r="D288" s="75" t="s">
        <v>139</v>
      </c>
      <c r="E288" s="85">
        <v>162900</v>
      </c>
      <c r="F288" s="51"/>
      <c r="G288" s="51">
        <f>E288+F288</f>
        <v>162900</v>
      </c>
      <c r="H288" s="123"/>
      <c r="I288" s="123">
        <f>G288+H288</f>
        <v>162900</v>
      </c>
      <c r="J288" s="123"/>
      <c r="K288" s="51">
        <f>I288+J288</f>
        <v>162900</v>
      </c>
      <c r="L288" s="51"/>
      <c r="M288" s="51">
        <f>K288+L288</f>
        <v>162900</v>
      </c>
    </row>
    <row r="289" spans="1:13" ht="30" hidden="1">
      <c r="A289" s="82"/>
      <c r="B289" s="82"/>
      <c r="C289" s="82">
        <v>6050</v>
      </c>
      <c r="D289" s="75" t="s">
        <v>130</v>
      </c>
      <c r="E289" s="85"/>
      <c r="F289" s="51"/>
      <c r="G289" s="51">
        <f>E289+F289</f>
        <v>0</v>
      </c>
      <c r="H289" s="123"/>
      <c r="I289" s="123"/>
      <c r="J289" s="123">
        <v>350000</v>
      </c>
      <c r="K289" s="51">
        <f>I289+J289</f>
        <v>350000</v>
      </c>
      <c r="L289" s="51"/>
      <c r="M289" s="51">
        <f>K289+L289</f>
        <v>350000</v>
      </c>
    </row>
    <row r="290" spans="1:13" ht="15" hidden="1">
      <c r="A290" s="82"/>
      <c r="B290" s="82">
        <v>90017</v>
      </c>
      <c r="C290" s="82"/>
      <c r="D290" s="75" t="s">
        <v>206</v>
      </c>
      <c r="E290" s="85">
        <f>SUM(E291:E292)</f>
        <v>678788</v>
      </c>
      <c r="F290" s="85">
        <f aca="true" t="shared" si="97" ref="F290:M290">SUM(F291:F292)</f>
        <v>50565</v>
      </c>
      <c r="G290" s="85">
        <f t="shared" si="97"/>
        <v>729353</v>
      </c>
      <c r="H290" s="85">
        <f t="shared" si="97"/>
        <v>4000</v>
      </c>
      <c r="I290" s="85">
        <f t="shared" si="97"/>
        <v>733353</v>
      </c>
      <c r="J290" s="205">
        <f t="shared" si="97"/>
        <v>0</v>
      </c>
      <c r="K290" s="85">
        <f t="shared" si="97"/>
        <v>733353</v>
      </c>
      <c r="L290" s="85">
        <f t="shared" si="97"/>
        <v>0</v>
      </c>
      <c r="M290" s="85">
        <f t="shared" si="97"/>
        <v>733353</v>
      </c>
    </row>
    <row r="291" spans="1:13" ht="30" hidden="1">
      <c r="A291" s="82"/>
      <c r="B291" s="82"/>
      <c r="C291" s="82">
        <v>2650</v>
      </c>
      <c r="D291" s="75" t="s">
        <v>207</v>
      </c>
      <c r="E291" s="85">
        <v>578788</v>
      </c>
      <c r="F291" s="51">
        <v>50565</v>
      </c>
      <c r="G291" s="51">
        <f>E291+F291</f>
        <v>629353</v>
      </c>
      <c r="H291" s="123">
        <v>-129700</v>
      </c>
      <c r="I291" s="123">
        <f>G291+H291</f>
        <v>499653</v>
      </c>
      <c r="J291" s="123"/>
      <c r="K291" s="51">
        <f>I291+J291</f>
        <v>499653</v>
      </c>
      <c r="L291" s="51"/>
      <c r="M291" s="51">
        <f>K291+L291</f>
        <v>499653</v>
      </c>
    </row>
    <row r="292" spans="1:13" ht="60" hidden="1">
      <c r="A292" s="82"/>
      <c r="B292" s="82"/>
      <c r="C292" s="82">
        <v>6210</v>
      </c>
      <c r="D292" s="75" t="s">
        <v>208</v>
      </c>
      <c r="E292" s="85">
        <v>100000</v>
      </c>
      <c r="F292" s="51"/>
      <c r="G292" s="51">
        <f>E292+F292</f>
        <v>100000</v>
      </c>
      <c r="H292" s="123">
        <v>133700</v>
      </c>
      <c r="I292" s="123">
        <f>G292+H292</f>
        <v>233700</v>
      </c>
      <c r="J292" s="123"/>
      <c r="K292" s="51">
        <f>I292+J292</f>
        <v>233700</v>
      </c>
      <c r="L292" s="51"/>
      <c r="M292" s="51">
        <f>K292+L292</f>
        <v>233700</v>
      </c>
    </row>
    <row r="293" spans="1:13" ht="15" hidden="1">
      <c r="A293" s="82"/>
      <c r="B293" s="82">
        <v>90095</v>
      </c>
      <c r="C293" s="82"/>
      <c r="D293" s="75" t="s">
        <v>16</v>
      </c>
      <c r="E293" s="85">
        <f>SUM(E297:E300)</f>
        <v>130400</v>
      </c>
      <c r="F293" s="85">
        <f>SUM(F294:F301)</f>
        <v>2875</v>
      </c>
      <c r="G293" s="85">
        <f aca="true" t="shared" si="98" ref="G293:M293">SUM(G294:G301)</f>
        <v>133275</v>
      </c>
      <c r="H293" s="85">
        <f t="shared" si="98"/>
        <v>8566</v>
      </c>
      <c r="I293" s="85">
        <f t="shared" si="98"/>
        <v>141841</v>
      </c>
      <c r="J293" s="205">
        <f t="shared" si="98"/>
        <v>15000</v>
      </c>
      <c r="K293" s="85">
        <f t="shared" si="98"/>
        <v>156841</v>
      </c>
      <c r="L293" s="85">
        <f t="shared" si="98"/>
        <v>0</v>
      </c>
      <c r="M293" s="85">
        <f t="shared" si="98"/>
        <v>156841</v>
      </c>
    </row>
    <row r="294" spans="1:13" ht="15" hidden="1">
      <c r="A294" s="82"/>
      <c r="B294" s="82"/>
      <c r="C294" s="82">
        <v>4110</v>
      </c>
      <c r="D294" s="75" t="s">
        <v>153</v>
      </c>
      <c r="E294" s="85"/>
      <c r="F294" s="85">
        <v>415</v>
      </c>
      <c r="G294" s="51">
        <f aca="true" t="shared" si="99" ref="G294:G301">E294+F294</f>
        <v>415</v>
      </c>
      <c r="H294" s="125"/>
      <c r="I294" s="125">
        <f>G294+H294</f>
        <v>415</v>
      </c>
      <c r="J294" s="125"/>
      <c r="K294" s="85">
        <f>I294+J294</f>
        <v>415</v>
      </c>
      <c r="L294" s="85"/>
      <c r="M294" s="85">
        <f>K294+L294</f>
        <v>415</v>
      </c>
    </row>
    <row r="295" spans="1:13" ht="15" hidden="1">
      <c r="A295" s="82"/>
      <c r="B295" s="82"/>
      <c r="C295" s="82">
        <v>4120</v>
      </c>
      <c r="D295" s="75" t="s">
        <v>154</v>
      </c>
      <c r="E295" s="85"/>
      <c r="F295" s="85">
        <v>60</v>
      </c>
      <c r="G295" s="51">
        <f t="shared" si="99"/>
        <v>60</v>
      </c>
      <c r="H295" s="125"/>
      <c r="I295" s="125">
        <f aca="true" t="shared" si="100" ref="I295:I301">G295+H295</f>
        <v>60</v>
      </c>
      <c r="J295" s="125"/>
      <c r="K295" s="85">
        <f aca="true" t="shared" si="101" ref="K295:M301">I295+J295</f>
        <v>60</v>
      </c>
      <c r="L295" s="85"/>
      <c r="M295" s="85">
        <f t="shared" si="101"/>
        <v>60</v>
      </c>
    </row>
    <row r="296" spans="1:13" ht="15" hidden="1">
      <c r="A296" s="82"/>
      <c r="B296" s="82"/>
      <c r="C296" s="82">
        <v>4170</v>
      </c>
      <c r="D296" s="75" t="s">
        <v>160</v>
      </c>
      <c r="E296" s="85"/>
      <c r="F296" s="85">
        <v>2400</v>
      </c>
      <c r="G296" s="51">
        <f t="shared" si="99"/>
        <v>2400</v>
      </c>
      <c r="H296" s="125"/>
      <c r="I296" s="125">
        <f t="shared" si="100"/>
        <v>2400</v>
      </c>
      <c r="J296" s="125"/>
      <c r="K296" s="85">
        <f t="shared" si="101"/>
        <v>2400</v>
      </c>
      <c r="L296" s="85"/>
      <c r="M296" s="85">
        <f t="shared" si="101"/>
        <v>2400</v>
      </c>
    </row>
    <row r="297" spans="1:13" ht="15" hidden="1">
      <c r="A297" s="82"/>
      <c r="B297" s="82"/>
      <c r="C297" s="82">
        <v>4210</v>
      </c>
      <c r="D297" s="75" t="s">
        <v>138</v>
      </c>
      <c r="E297" s="85">
        <v>24500</v>
      </c>
      <c r="F297" s="51"/>
      <c r="G297" s="51">
        <f t="shared" si="99"/>
        <v>24500</v>
      </c>
      <c r="H297" s="123">
        <v>6066</v>
      </c>
      <c r="I297" s="125">
        <f t="shared" si="100"/>
        <v>30566</v>
      </c>
      <c r="J297" s="123"/>
      <c r="K297" s="85">
        <f t="shared" si="101"/>
        <v>30566</v>
      </c>
      <c r="L297" s="51"/>
      <c r="M297" s="85">
        <f t="shared" si="101"/>
        <v>30566</v>
      </c>
    </row>
    <row r="298" spans="1:13" ht="15" hidden="1">
      <c r="A298" s="82"/>
      <c r="B298" s="82"/>
      <c r="C298" s="82">
        <v>4260</v>
      </c>
      <c r="D298" s="75" t="s">
        <v>161</v>
      </c>
      <c r="E298" s="85">
        <v>28000</v>
      </c>
      <c r="F298" s="51"/>
      <c r="G298" s="51">
        <f t="shared" si="99"/>
        <v>28000</v>
      </c>
      <c r="H298" s="123"/>
      <c r="I298" s="125">
        <f t="shared" si="100"/>
        <v>28000</v>
      </c>
      <c r="J298" s="123">
        <v>15000</v>
      </c>
      <c r="K298" s="85">
        <f t="shared" si="101"/>
        <v>43000</v>
      </c>
      <c r="L298" s="51"/>
      <c r="M298" s="85">
        <f t="shared" si="101"/>
        <v>43000</v>
      </c>
    </row>
    <row r="299" spans="1:13" ht="15" hidden="1">
      <c r="A299" s="82"/>
      <c r="B299" s="82"/>
      <c r="C299" s="82">
        <v>4270</v>
      </c>
      <c r="D299" s="75" t="s">
        <v>139</v>
      </c>
      <c r="E299" s="85">
        <v>27400</v>
      </c>
      <c r="F299" s="51"/>
      <c r="G299" s="51">
        <f t="shared" si="99"/>
        <v>27400</v>
      </c>
      <c r="H299" s="123">
        <v>2500</v>
      </c>
      <c r="I299" s="125">
        <f t="shared" si="100"/>
        <v>29900</v>
      </c>
      <c r="J299" s="123"/>
      <c r="K299" s="85">
        <f t="shared" si="101"/>
        <v>29900</v>
      </c>
      <c r="L299" s="51"/>
      <c r="M299" s="85">
        <f t="shared" si="101"/>
        <v>29900</v>
      </c>
    </row>
    <row r="300" spans="1:13" ht="15" hidden="1">
      <c r="A300" s="82"/>
      <c r="B300" s="82"/>
      <c r="C300" s="82">
        <v>4300</v>
      </c>
      <c r="D300" s="75" t="s">
        <v>140</v>
      </c>
      <c r="E300" s="85">
        <v>50500</v>
      </c>
      <c r="F300" s="51">
        <v>-300</v>
      </c>
      <c r="G300" s="51">
        <f t="shared" si="99"/>
        <v>50200</v>
      </c>
      <c r="H300" s="123"/>
      <c r="I300" s="125">
        <f t="shared" si="100"/>
        <v>50200</v>
      </c>
      <c r="J300" s="123"/>
      <c r="K300" s="85">
        <f t="shared" si="101"/>
        <v>50200</v>
      </c>
      <c r="L300" s="51"/>
      <c r="M300" s="85">
        <f t="shared" si="101"/>
        <v>50200</v>
      </c>
    </row>
    <row r="301" spans="1:13" ht="15" hidden="1">
      <c r="A301" s="82"/>
      <c r="B301" s="82"/>
      <c r="C301" s="82">
        <v>4430</v>
      </c>
      <c r="D301" s="75" t="s">
        <v>146</v>
      </c>
      <c r="E301" s="85"/>
      <c r="F301" s="51">
        <v>300</v>
      </c>
      <c r="G301" s="51">
        <f t="shared" si="99"/>
        <v>300</v>
      </c>
      <c r="H301" s="123"/>
      <c r="I301" s="125">
        <f t="shared" si="100"/>
        <v>300</v>
      </c>
      <c r="J301" s="123"/>
      <c r="K301" s="85">
        <f t="shared" si="101"/>
        <v>300</v>
      </c>
      <c r="L301" s="51"/>
      <c r="M301" s="85">
        <f t="shared" si="101"/>
        <v>300</v>
      </c>
    </row>
    <row r="302" spans="1:13" ht="28.5" hidden="1">
      <c r="A302" s="80">
        <v>921</v>
      </c>
      <c r="B302" s="80"/>
      <c r="C302" s="80"/>
      <c r="D302" s="76" t="s">
        <v>209</v>
      </c>
      <c r="E302" s="89">
        <f>E303+E305+E307+E310</f>
        <v>468192</v>
      </c>
      <c r="F302" s="89">
        <f aca="true" t="shared" si="102" ref="F302:M302">F303+F305+F307+F310</f>
        <v>0</v>
      </c>
      <c r="G302" s="89">
        <f t="shared" si="102"/>
        <v>468192</v>
      </c>
      <c r="H302" s="89">
        <f t="shared" si="102"/>
        <v>30167</v>
      </c>
      <c r="I302" s="89">
        <f t="shared" si="102"/>
        <v>498359</v>
      </c>
      <c r="J302" s="204">
        <f t="shared" si="102"/>
        <v>0</v>
      </c>
      <c r="K302" s="89">
        <f t="shared" si="102"/>
        <v>498359</v>
      </c>
      <c r="L302" s="89">
        <f t="shared" si="102"/>
        <v>0</v>
      </c>
      <c r="M302" s="89">
        <f t="shared" si="102"/>
        <v>498359</v>
      </c>
    </row>
    <row r="303" spans="1:13" ht="15" hidden="1">
      <c r="A303" s="82"/>
      <c r="B303" s="82">
        <v>92114</v>
      </c>
      <c r="C303" s="82"/>
      <c r="D303" s="75" t="s">
        <v>210</v>
      </c>
      <c r="E303" s="85">
        <f>E304</f>
        <v>360192</v>
      </c>
      <c r="F303" s="85">
        <f aca="true" t="shared" si="103" ref="F303:M303">F304</f>
        <v>0</v>
      </c>
      <c r="G303" s="85">
        <f t="shared" si="103"/>
        <v>360192</v>
      </c>
      <c r="H303" s="85">
        <f t="shared" si="103"/>
        <v>5100</v>
      </c>
      <c r="I303" s="85">
        <f t="shared" si="103"/>
        <v>365292</v>
      </c>
      <c r="J303" s="205">
        <f t="shared" si="103"/>
        <v>0</v>
      </c>
      <c r="K303" s="85">
        <f t="shared" si="103"/>
        <v>365292</v>
      </c>
      <c r="L303" s="85">
        <f t="shared" si="103"/>
        <v>0</v>
      </c>
      <c r="M303" s="85">
        <f t="shared" si="103"/>
        <v>365292</v>
      </c>
    </row>
    <row r="304" spans="1:13" ht="30" hidden="1">
      <c r="A304" s="82"/>
      <c r="B304" s="82"/>
      <c r="C304" s="82">
        <v>2480</v>
      </c>
      <c r="D304" s="75" t="s">
        <v>211</v>
      </c>
      <c r="E304" s="85">
        <v>360192</v>
      </c>
      <c r="F304" s="51"/>
      <c r="G304" s="51">
        <f>E304+F304</f>
        <v>360192</v>
      </c>
      <c r="H304" s="123">
        <v>5100</v>
      </c>
      <c r="I304" s="123">
        <f>G304+H304</f>
        <v>365292</v>
      </c>
      <c r="J304" s="123"/>
      <c r="K304" s="51">
        <f>I304+J304</f>
        <v>365292</v>
      </c>
      <c r="L304" s="51"/>
      <c r="M304" s="51">
        <f>K304+L304</f>
        <v>365292</v>
      </c>
    </row>
    <row r="305" spans="1:13" ht="15" hidden="1">
      <c r="A305" s="82"/>
      <c r="B305" s="82">
        <v>92116</v>
      </c>
      <c r="C305" s="82"/>
      <c r="D305" s="75" t="s">
        <v>212</v>
      </c>
      <c r="E305" s="85">
        <f>E306</f>
        <v>108000</v>
      </c>
      <c r="F305" s="85">
        <f aca="true" t="shared" si="104" ref="F305:M305">F306</f>
        <v>0</v>
      </c>
      <c r="G305" s="85">
        <f t="shared" si="104"/>
        <v>108000</v>
      </c>
      <c r="H305" s="85">
        <f t="shared" si="104"/>
        <v>0</v>
      </c>
      <c r="I305" s="85">
        <f t="shared" si="104"/>
        <v>108000</v>
      </c>
      <c r="J305" s="205">
        <f t="shared" si="104"/>
        <v>0</v>
      </c>
      <c r="K305" s="85">
        <f t="shared" si="104"/>
        <v>108000</v>
      </c>
      <c r="L305" s="85">
        <f t="shared" si="104"/>
        <v>0</v>
      </c>
      <c r="M305" s="85">
        <f t="shared" si="104"/>
        <v>108000</v>
      </c>
    </row>
    <row r="306" spans="1:13" ht="30" hidden="1">
      <c r="A306" s="82"/>
      <c r="B306" s="82"/>
      <c r="C306" s="82">
        <v>2480</v>
      </c>
      <c r="D306" s="75" t="s">
        <v>211</v>
      </c>
      <c r="E306" s="85">
        <v>108000</v>
      </c>
      <c r="F306" s="51"/>
      <c r="G306" s="51">
        <f aca="true" t="shared" si="105" ref="G306:G313">E306+F306</f>
        <v>108000</v>
      </c>
      <c r="H306" s="123"/>
      <c r="I306" s="123">
        <f>G306+H306</f>
        <v>108000</v>
      </c>
      <c r="J306" s="123"/>
      <c r="K306" s="51">
        <f>I306+J306</f>
        <v>108000</v>
      </c>
      <c r="L306" s="51"/>
      <c r="M306" s="51">
        <f>K306+L306</f>
        <v>108000</v>
      </c>
    </row>
    <row r="307" spans="1:13" ht="30" hidden="1">
      <c r="A307" s="82"/>
      <c r="B307" s="82">
        <v>92120</v>
      </c>
      <c r="C307" s="82"/>
      <c r="D307" s="75" t="s">
        <v>213</v>
      </c>
      <c r="E307" s="85">
        <f>SUM(E308:E309)</f>
        <v>0</v>
      </c>
      <c r="F307" s="51"/>
      <c r="G307" s="51">
        <f t="shared" si="105"/>
        <v>0</v>
      </c>
      <c r="H307" s="123"/>
      <c r="I307" s="123"/>
      <c r="J307" s="123"/>
      <c r="K307" s="51"/>
      <c r="L307" s="51"/>
      <c r="M307" s="51"/>
    </row>
    <row r="308" spans="1:13" ht="45" hidden="1">
      <c r="A308" s="82"/>
      <c r="B308" s="82"/>
      <c r="C308" s="82">
        <v>2580</v>
      </c>
      <c r="D308" s="75" t="s">
        <v>214</v>
      </c>
      <c r="E308" s="85">
        <v>0</v>
      </c>
      <c r="F308" s="51"/>
      <c r="G308" s="51">
        <f t="shared" si="105"/>
        <v>0</v>
      </c>
      <c r="H308" s="123"/>
      <c r="I308" s="123"/>
      <c r="J308" s="123"/>
      <c r="K308" s="51"/>
      <c r="L308" s="51"/>
      <c r="M308" s="51"/>
    </row>
    <row r="309" spans="1:13" ht="15" hidden="1">
      <c r="A309" s="82"/>
      <c r="B309" s="82"/>
      <c r="C309" s="82">
        <v>4300</v>
      </c>
      <c r="D309" s="75" t="s">
        <v>140</v>
      </c>
      <c r="E309" s="85">
        <v>0</v>
      </c>
      <c r="F309" s="51"/>
      <c r="G309" s="51">
        <f t="shared" si="105"/>
        <v>0</v>
      </c>
      <c r="H309" s="123"/>
      <c r="I309" s="123"/>
      <c r="J309" s="123"/>
      <c r="K309" s="51"/>
      <c r="L309" s="51"/>
      <c r="M309" s="51"/>
    </row>
    <row r="310" spans="1:13" ht="15" hidden="1">
      <c r="A310" s="82"/>
      <c r="B310" s="82">
        <v>92195</v>
      </c>
      <c r="C310" s="82"/>
      <c r="D310" s="75" t="s">
        <v>16</v>
      </c>
      <c r="E310" s="85">
        <f>SUM(E311:E313)</f>
        <v>0</v>
      </c>
      <c r="F310" s="51"/>
      <c r="G310" s="51">
        <f t="shared" si="105"/>
        <v>0</v>
      </c>
      <c r="H310" s="123">
        <f aca="true" t="shared" si="106" ref="H310:M310">SUM(H311:H313)</f>
        <v>25067</v>
      </c>
      <c r="I310" s="123">
        <f t="shared" si="106"/>
        <v>25067</v>
      </c>
      <c r="J310" s="123">
        <f t="shared" si="106"/>
        <v>0</v>
      </c>
      <c r="K310" s="51">
        <f t="shared" si="106"/>
        <v>25067</v>
      </c>
      <c r="L310" s="51">
        <f t="shared" si="106"/>
        <v>0</v>
      </c>
      <c r="M310" s="51">
        <f t="shared" si="106"/>
        <v>25067</v>
      </c>
    </row>
    <row r="311" spans="1:13" ht="15" hidden="1">
      <c r="A311" s="82"/>
      <c r="B311" s="82"/>
      <c r="C311" s="82">
        <v>4170</v>
      </c>
      <c r="D311" s="75" t="s">
        <v>160</v>
      </c>
      <c r="E311" s="85">
        <v>0</v>
      </c>
      <c r="F311" s="51"/>
      <c r="G311" s="51">
        <f t="shared" si="105"/>
        <v>0</v>
      </c>
      <c r="H311" s="123">
        <v>5000</v>
      </c>
      <c r="I311" s="123">
        <f>G311+H311</f>
        <v>5000</v>
      </c>
      <c r="J311" s="123"/>
      <c r="K311" s="51">
        <f>I311+J311</f>
        <v>5000</v>
      </c>
      <c r="L311" s="51"/>
      <c r="M311" s="51">
        <f>K311+L311</f>
        <v>5000</v>
      </c>
    </row>
    <row r="312" spans="1:13" ht="15" hidden="1">
      <c r="A312" s="82"/>
      <c r="B312" s="82"/>
      <c r="C312" s="82">
        <v>4210</v>
      </c>
      <c r="D312" s="75" t="s">
        <v>138</v>
      </c>
      <c r="E312" s="85">
        <v>0</v>
      </c>
      <c r="F312" s="51"/>
      <c r="G312" s="51">
        <f t="shared" si="105"/>
        <v>0</v>
      </c>
      <c r="H312" s="123">
        <v>10000</v>
      </c>
      <c r="I312" s="123">
        <f>G312+H312</f>
        <v>10000</v>
      </c>
      <c r="J312" s="123"/>
      <c r="K312" s="51">
        <f>I312+J312</f>
        <v>10000</v>
      </c>
      <c r="L312" s="51"/>
      <c r="M312" s="51">
        <f>K312+L312</f>
        <v>10000</v>
      </c>
    </row>
    <row r="313" spans="1:13" ht="15" hidden="1">
      <c r="A313" s="82"/>
      <c r="B313" s="82"/>
      <c r="C313" s="82">
        <v>4300</v>
      </c>
      <c r="D313" s="75" t="s">
        <v>140</v>
      </c>
      <c r="E313" s="85">
        <v>0</v>
      </c>
      <c r="F313" s="51"/>
      <c r="G313" s="51">
        <f t="shared" si="105"/>
        <v>0</v>
      </c>
      <c r="H313" s="123">
        <v>10067</v>
      </c>
      <c r="I313" s="123">
        <f>G313+H313</f>
        <v>10067</v>
      </c>
      <c r="J313" s="123"/>
      <c r="K313" s="51">
        <f>I313+J313</f>
        <v>10067</v>
      </c>
      <c r="L313" s="51"/>
      <c r="M313" s="51">
        <f>K313+L313</f>
        <v>10067</v>
      </c>
    </row>
    <row r="314" spans="1:13" ht="14.25" hidden="1">
      <c r="A314" s="80">
        <v>926</v>
      </c>
      <c r="B314" s="80"/>
      <c r="C314" s="80"/>
      <c r="D314" s="76" t="s">
        <v>125</v>
      </c>
      <c r="E314" s="89">
        <f>E315+E319</f>
        <v>1849760</v>
      </c>
      <c r="F314" s="89">
        <f aca="true" t="shared" si="107" ref="F314:M314">F315+F319</f>
        <v>802000</v>
      </c>
      <c r="G314" s="89">
        <f t="shared" si="107"/>
        <v>2651760</v>
      </c>
      <c r="H314" s="89">
        <f t="shared" si="107"/>
        <v>4262</v>
      </c>
      <c r="I314" s="89">
        <f t="shared" si="107"/>
        <v>2656022</v>
      </c>
      <c r="J314" s="204">
        <f t="shared" si="107"/>
        <v>0</v>
      </c>
      <c r="K314" s="89">
        <f t="shared" si="107"/>
        <v>2656022</v>
      </c>
      <c r="L314" s="89">
        <f t="shared" si="107"/>
        <v>0</v>
      </c>
      <c r="M314" s="89">
        <f t="shared" si="107"/>
        <v>2656022</v>
      </c>
    </row>
    <row r="315" spans="1:13" ht="15" hidden="1">
      <c r="A315" s="82"/>
      <c r="B315" s="82">
        <v>92601</v>
      </c>
      <c r="C315" s="82"/>
      <c r="D315" s="75" t="s">
        <v>126</v>
      </c>
      <c r="E315" s="85">
        <f>SUM(E316:E318)</f>
        <v>1750000</v>
      </c>
      <c r="F315" s="85">
        <f aca="true" t="shared" si="108" ref="F315:M315">SUM(F316:F318)</f>
        <v>802000</v>
      </c>
      <c r="G315" s="85">
        <f t="shared" si="108"/>
        <v>2552000</v>
      </c>
      <c r="H315" s="85">
        <f t="shared" si="108"/>
        <v>0</v>
      </c>
      <c r="I315" s="85">
        <f t="shared" si="108"/>
        <v>2552000</v>
      </c>
      <c r="J315" s="205">
        <f t="shared" si="108"/>
        <v>0</v>
      </c>
      <c r="K315" s="85">
        <f t="shared" si="108"/>
        <v>2552000</v>
      </c>
      <c r="L315" s="85">
        <f t="shared" si="108"/>
        <v>0</v>
      </c>
      <c r="M315" s="85">
        <f t="shared" si="108"/>
        <v>2552000</v>
      </c>
    </row>
    <row r="316" spans="1:13" ht="30" hidden="1">
      <c r="A316" s="82"/>
      <c r="B316" s="82"/>
      <c r="C316" s="82">
        <v>6050</v>
      </c>
      <c r="D316" s="75" t="s">
        <v>130</v>
      </c>
      <c r="E316" s="85">
        <v>1500000</v>
      </c>
      <c r="F316" s="51">
        <v>802000</v>
      </c>
      <c r="G316" s="51">
        <f>E316+F316</f>
        <v>2302000</v>
      </c>
      <c r="H316" s="123"/>
      <c r="I316" s="123">
        <f>G316+H316</f>
        <v>2302000</v>
      </c>
      <c r="J316" s="123"/>
      <c r="K316" s="51">
        <f>I316+J315:J316</f>
        <v>2302000</v>
      </c>
      <c r="L316" s="51"/>
      <c r="M316" s="51">
        <f>K316+L315:L316</f>
        <v>2302000</v>
      </c>
    </row>
    <row r="317" spans="1:13" ht="105" hidden="1">
      <c r="A317" s="82"/>
      <c r="B317" s="82"/>
      <c r="C317" s="82">
        <v>6058</v>
      </c>
      <c r="D317" s="75" t="s">
        <v>142</v>
      </c>
      <c r="E317" s="85">
        <v>187000</v>
      </c>
      <c r="F317" s="51"/>
      <c r="G317" s="51">
        <f>E317+F317</f>
        <v>187000</v>
      </c>
      <c r="H317" s="123"/>
      <c r="I317" s="123">
        <f>G317+H317</f>
        <v>187000</v>
      </c>
      <c r="J317" s="123"/>
      <c r="K317" s="51">
        <f>I317+J316:J317</f>
        <v>187000</v>
      </c>
      <c r="L317" s="51"/>
      <c r="M317" s="51">
        <f>K317+L316:L317</f>
        <v>187000</v>
      </c>
    </row>
    <row r="318" spans="1:13" ht="105" hidden="1">
      <c r="A318" s="82"/>
      <c r="B318" s="82"/>
      <c r="C318" s="82">
        <v>6059</v>
      </c>
      <c r="D318" s="75" t="s">
        <v>143</v>
      </c>
      <c r="E318" s="85">
        <v>63000</v>
      </c>
      <c r="F318" s="51"/>
      <c r="G318" s="51">
        <f>E318+F318</f>
        <v>63000</v>
      </c>
      <c r="H318" s="123"/>
      <c r="I318" s="123">
        <f>G318+H318</f>
        <v>63000</v>
      </c>
      <c r="J318" s="123"/>
      <c r="K318" s="51">
        <f>I318+J317:J318</f>
        <v>63000</v>
      </c>
      <c r="L318" s="51"/>
      <c r="M318" s="51">
        <f>K318+L317:L318</f>
        <v>63000</v>
      </c>
    </row>
    <row r="319" spans="1:13" ht="15" hidden="1">
      <c r="A319" s="82"/>
      <c r="B319" s="82">
        <v>92695</v>
      </c>
      <c r="C319" s="82"/>
      <c r="D319" s="75" t="s">
        <v>16</v>
      </c>
      <c r="E319" s="85">
        <f>SUM(E321:E326)</f>
        <v>99760</v>
      </c>
      <c r="F319" s="85">
        <f>SUM(F320:F326)</f>
        <v>0</v>
      </c>
      <c r="G319" s="85">
        <f aca="true" t="shared" si="109" ref="G319:M319">SUM(G320:G326)</f>
        <v>99760</v>
      </c>
      <c r="H319" s="85">
        <f t="shared" si="109"/>
        <v>4262</v>
      </c>
      <c r="I319" s="85">
        <f t="shared" si="109"/>
        <v>104022</v>
      </c>
      <c r="J319" s="205">
        <f t="shared" si="109"/>
        <v>0</v>
      </c>
      <c r="K319" s="85">
        <f t="shared" si="109"/>
        <v>104022</v>
      </c>
      <c r="L319" s="85">
        <f t="shared" si="109"/>
        <v>0</v>
      </c>
      <c r="M319" s="85">
        <f t="shared" si="109"/>
        <v>104022</v>
      </c>
    </row>
    <row r="320" spans="1:13" ht="45" hidden="1">
      <c r="A320" s="82"/>
      <c r="B320" s="82"/>
      <c r="C320" s="82">
        <v>2820</v>
      </c>
      <c r="D320" s="75" t="s">
        <v>178</v>
      </c>
      <c r="E320" s="58"/>
      <c r="F320" s="58">
        <v>28150</v>
      </c>
      <c r="G320" s="58">
        <f>F320</f>
        <v>28150</v>
      </c>
      <c r="H320" s="125">
        <v>52250</v>
      </c>
      <c r="I320" s="125">
        <f>G320+H320</f>
        <v>80400</v>
      </c>
      <c r="J320" s="125"/>
      <c r="K320" s="85">
        <f>I320+J320</f>
        <v>80400</v>
      </c>
      <c r="L320" s="85"/>
      <c r="M320" s="85">
        <f>K320+L320</f>
        <v>80400</v>
      </c>
    </row>
    <row r="321" spans="1:13" ht="75" hidden="1">
      <c r="A321" s="82"/>
      <c r="B321" s="82"/>
      <c r="C321" s="82">
        <v>2830</v>
      </c>
      <c r="D321" s="75" t="s">
        <v>215</v>
      </c>
      <c r="E321" s="58">
        <v>80400</v>
      </c>
      <c r="F321" s="58">
        <v>-28150</v>
      </c>
      <c r="G321" s="58">
        <f aca="true" t="shared" si="110" ref="G321:G327">E321+F321</f>
        <v>52250</v>
      </c>
      <c r="H321" s="123">
        <v>-52250</v>
      </c>
      <c r="I321" s="125">
        <f aca="true" t="shared" si="111" ref="I321:I326">G321+H321</f>
        <v>0</v>
      </c>
      <c r="J321" s="123"/>
      <c r="K321" s="85">
        <f aca="true" t="shared" si="112" ref="K321:M327">I321+J321</f>
        <v>0</v>
      </c>
      <c r="L321" s="51"/>
      <c r="M321" s="85">
        <f t="shared" si="112"/>
        <v>0</v>
      </c>
    </row>
    <row r="322" spans="1:13" ht="15" hidden="1">
      <c r="A322" s="82"/>
      <c r="B322" s="82"/>
      <c r="C322" s="82">
        <v>4170</v>
      </c>
      <c r="D322" s="75" t="s">
        <v>160</v>
      </c>
      <c r="E322" s="85">
        <v>0</v>
      </c>
      <c r="F322" s="51"/>
      <c r="G322" s="51">
        <f t="shared" si="110"/>
        <v>0</v>
      </c>
      <c r="H322" s="123"/>
      <c r="I322" s="125">
        <f t="shared" si="111"/>
        <v>0</v>
      </c>
      <c r="J322" s="123"/>
      <c r="K322" s="85">
        <f t="shared" si="112"/>
        <v>0</v>
      </c>
      <c r="L322" s="51"/>
      <c r="M322" s="85">
        <f t="shared" si="112"/>
        <v>0</v>
      </c>
    </row>
    <row r="323" spans="1:13" ht="15" hidden="1">
      <c r="A323" s="82"/>
      <c r="B323" s="82"/>
      <c r="C323" s="82">
        <v>4210</v>
      </c>
      <c r="D323" s="75" t="s">
        <v>138</v>
      </c>
      <c r="E323" s="85">
        <v>11000</v>
      </c>
      <c r="F323" s="51"/>
      <c r="G323" s="51">
        <f t="shared" si="110"/>
        <v>11000</v>
      </c>
      <c r="H323" s="123">
        <v>4262</v>
      </c>
      <c r="I323" s="125">
        <f t="shared" si="111"/>
        <v>15262</v>
      </c>
      <c r="J323" s="123"/>
      <c r="K323" s="85">
        <f t="shared" si="112"/>
        <v>15262</v>
      </c>
      <c r="L323" s="51"/>
      <c r="M323" s="85">
        <f t="shared" si="112"/>
        <v>15262</v>
      </c>
    </row>
    <row r="324" spans="1:13" ht="15" hidden="1">
      <c r="A324" s="82"/>
      <c r="B324" s="82"/>
      <c r="C324" s="82">
        <v>4260</v>
      </c>
      <c r="D324" s="75" t="s">
        <v>161</v>
      </c>
      <c r="E324" s="85">
        <v>4100</v>
      </c>
      <c r="F324" s="51"/>
      <c r="G324" s="51">
        <f t="shared" si="110"/>
        <v>4100</v>
      </c>
      <c r="H324" s="123"/>
      <c r="I324" s="125">
        <f t="shared" si="111"/>
        <v>4100</v>
      </c>
      <c r="J324" s="123"/>
      <c r="K324" s="85">
        <f t="shared" si="112"/>
        <v>4100</v>
      </c>
      <c r="L324" s="51"/>
      <c r="M324" s="85">
        <f t="shared" si="112"/>
        <v>4100</v>
      </c>
    </row>
    <row r="325" spans="1:13" ht="15" hidden="1">
      <c r="A325" s="82"/>
      <c r="B325" s="82"/>
      <c r="C325" s="82">
        <v>4300</v>
      </c>
      <c r="D325" s="75" t="s">
        <v>140</v>
      </c>
      <c r="E325" s="85">
        <v>4000</v>
      </c>
      <c r="F325" s="51"/>
      <c r="G325" s="51">
        <f t="shared" si="110"/>
        <v>4000</v>
      </c>
      <c r="H325" s="123"/>
      <c r="I325" s="125">
        <f t="shared" si="111"/>
        <v>4000</v>
      </c>
      <c r="J325" s="123"/>
      <c r="K325" s="85">
        <f t="shared" si="112"/>
        <v>4000</v>
      </c>
      <c r="L325" s="51"/>
      <c r="M325" s="85">
        <f t="shared" si="112"/>
        <v>4000</v>
      </c>
    </row>
    <row r="326" spans="1:13" ht="15" hidden="1">
      <c r="A326" s="82"/>
      <c r="B326" s="82"/>
      <c r="C326" s="82">
        <v>4430</v>
      </c>
      <c r="D326" s="75" t="s">
        <v>146</v>
      </c>
      <c r="E326" s="85">
        <v>260</v>
      </c>
      <c r="F326" s="51"/>
      <c r="G326" s="51">
        <f t="shared" si="110"/>
        <v>260</v>
      </c>
      <c r="H326" s="123"/>
      <c r="I326" s="125">
        <f t="shared" si="111"/>
        <v>260</v>
      </c>
      <c r="J326" s="123"/>
      <c r="K326" s="85">
        <f t="shared" si="112"/>
        <v>260</v>
      </c>
      <c r="L326" s="51"/>
      <c r="M326" s="85">
        <f t="shared" si="112"/>
        <v>260</v>
      </c>
    </row>
    <row r="327" spans="1:13" ht="15" hidden="1">
      <c r="A327" s="82"/>
      <c r="B327" s="82"/>
      <c r="C327" s="82">
        <v>4810</v>
      </c>
      <c r="D327" s="75" t="s">
        <v>177</v>
      </c>
      <c r="E327" s="85"/>
      <c r="F327" s="51"/>
      <c r="G327" s="51">
        <f t="shared" si="110"/>
        <v>0</v>
      </c>
      <c r="H327" s="123"/>
      <c r="I327" s="123"/>
      <c r="J327" s="123"/>
      <c r="K327" s="85">
        <f t="shared" si="112"/>
        <v>0</v>
      </c>
      <c r="L327" s="51"/>
      <c r="M327" s="85">
        <f t="shared" si="112"/>
        <v>0</v>
      </c>
    </row>
    <row r="328" spans="1:13" ht="15">
      <c r="A328" s="82"/>
      <c r="B328" s="82"/>
      <c r="C328" s="82"/>
      <c r="D328" s="75" t="s">
        <v>216</v>
      </c>
      <c r="E328" s="91">
        <f aca="true" t="shared" si="113" ref="E328:M328">E10+E20+E33+E36+E42+E49+E85+E89+E102+E111+E116+E119+E198+E209+E252+E274+E302+E314</f>
        <v>15884476</v>
      </c>
      <c r="F328" s="91">
        <f t="shared" si="113"/>
        <v>-83296</v>
      </c>
      <c r="G328" s="91">
        <f t="shared" si="113"/>
        <v>15840300</v>
      </c>
      <c r="H328" s="91">
        <f t="shared" si="113"/>
        <v>28962</v>
      </c>
      <c r="I328" s="91">
        <f t="shared" si="113"/>
        <v>15869262</v>
      </c>
      <c r="J328" s="199">
        <f t="shared" si="113"/>
        <v>36181</v>
      </c>
      <c r="K328" s="91">
        <f t="shared" si="113"/>
        <v>15905443</v>
      </c>
      <c r="L328" s="91">
        <f t="shared" si="113"/>
        <v>0</v>
      </c>
      <c r="M328" s="91">
        <f t="shared" si="113"/>
        <v>15905443</v>
      </c>
    </row>
    <row r="332" spans="11:13" ht="15.75">
      <c r="K332" s="224" t="s">
        <v>311</v>
      </c>
      <c r="L332" s="225"/>
      <c r="M332" s="225"/>
    </row>
    <row r="333" spans="11:13" ht="21" customHeight="1">
      <c r="K333" s="224"/>
      <c r="L333" s="225"/>
      <c r="M333" s="225"/>
    </row>
    <row r="334" spans="11:13" ht="15.75">
      <c r="K334" s="224" t="s">
        <v>312</v>
      </c>
      <c r="L334" s="225"/>
      <c r="M334" s="225"/>
    </row>
    <row r="335" ht="12.75">
      <c r="K335" s="94"/>
    </row>
  </sheetData>
  <mergeCells count="4">
    <mergeCell ref="D1:I1"/>
    <mergeCell ref="D2:H2"/>
    <mergeCell ref="D3:H3"/>
    <mergeCell ref="D4:H4"/>
  </mergeCells>
  <printOptions/>
  <pageMargins left="0.75" right="0.44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0"/>
  <sheetViews>
    <sheetView workbookViewId="0" topLeftCell="A178">
      <selection activeCell="D187" sqref="D187"/>
    </sheetView>
  </sheetViews>
  <sheetFormatPr defaultColWidth="9.140625" defaultRowHeight="12.75"/>
  <cols>
    <col min="1" max="1" width="5.57421875" style="0" customWidth="1"/>
    <col min="2" max="2" width="6.421875" style="0" customWidth="1"/>
    <col min="3" max="3" width="5.28125" style="0" customWidth="1"/>
    <col min="4" max="4" width="37.8515625" style="0" customWidth="1"/>
    <col min="5" max="5" width="13.7109375" style="0" hidden="1" customWidth="1"/>
    <col min="6" max="6" width="12.421875" style="0" hidden="1" customWidth="1"/>
    <col min="7" max="7" width="14.00390625" style="0" hidden="1" customWidth="1"/>
    <col min="8" max="8" width="0" style="0" hidden="1" customWidth="1"/>
    <col min="9" max="9" width="12.28125" style="0" customWidth="1"/>
    <col min="10" max="10" width="10.8515625" style="0" customWidth="1"/>
    <col min="11" max="11" width="12.421875" style="0" customWidth="1"/>
  </cols>
  <sheetData>
    <row r="1" spans="4:9" ht="15.75">
      <c r="D1" s="269" t="s">
        <v>0</v>
      </c>
      <c r="E1" s="270"/>
      <c r="F1" s="268"/>
      <c r="G1" s="268"/>
      <c r="H1" s="268"/>
      <c r="I1" s="268"/>
    </row>
    <row r="2" spans="4:11" ht="15.75">
      <c r="D2" s="269" t="s">
        <v>309</v>
      </c>
      <c r="E2" s="270"/>
      <c r="F2" s="268"/>
      <c r="G2" s="268"/>
      <c r="H2" s="268"/>
      <c r="I2" s="268"/>
      <c r="J2" s="268"/>
      <c r="K2" s="268"/>
    </row>
    <row r="3" spans="4:11" ht="15.75">
      <c r="D3" s="269" t="s">
        <v>241</v>
      </c>
      <c r="E3" s="270"/>
      <c r="F3" s="268"/>
      <c r="G3" s="268"/>
      <c r="H3" s="268"/>
      <c r="I3" s="268"/>
      <c r="J3" s="268"/>
      <c r="K3" s="268"/>
    </row>
    <row r="4" spans="4:11" ht="15.75">
      <c r="D4" s="269" t="s">
        <v>306</v>
      </c>
      <c r="E4" s="270"/>
      <c r="F4" s="268"/>
      <c r="G4" s="268"/>
      <c r="H4" s="268"/>
      <c r="I4" s="268"/>
      <c r="J4" s="268"/>
      <c r="K4" s="268"/>
    </row>
    <row r="5" spans="4:11" ht="15.75">
      <c r="D5" s="200"/>
      <c r="E5" s="201"/>
      <c r="F5" s="131"/>
      <c r="G5" s="131"/>
      <c r="H5" s="131"/>
      <c r="I5" s="131"/>
      <c r="J5" s="131"/>
      <c r="K5" s="131"/>
    </row>
    <row r="6" ht="12.75">
      <c r="E6" s="1"/>
    </row>
    <row r="7" spans="1:5" ht="15.75">
      <c r="A7" s="2"/>
      <c r="B7" s="2"/>
      <c r="C7" s="3"/>
      <c r="D7" s="4" t="s">
        <v>294</v>
      </c>
      <c r="E7" s="2"/>
    </row>
    <row r="8" spans="1:5" ht="15.75">
      <c r="A8" s="5"/>
      <c r="B8" s="2"/>
      <c r="C8" s="3"/>
      <c r="D8" s="129" t="s">
        <v>295</v>
      </c>
      <c r="E8" s="2"/>
    </row>
    <row r="9" spans="1:5" ht="15.75">
      <c r="A9" s="5"/>
      <c r="B9" s="2"/>
      <c r="C9" s="3"/>
      <c r="D9" s="129"/>
      <c r="E9" s="2"/>
    </row>
    <row r="10" spans="1:5" ht="15.75">
      <c r="A10" s="5"/>
      <c r="B10" s="2"/>
      <c r="C10" s="3"/>
      <c r="D10" s="2"/>
      <c r="E10" s="2"/>
    </row>
    <row r="11" spans="1:11" ht="28.5">
      <c r="A11" s="37" t="s">
        <v>1</v>
      </c>
      <c r="B11" s="39" t="s">
        <v>2</v>
      </c>
      <c r="C11" s="71" t="s">
        <v>240</v>
      </c>
      <c r="D11" s="37" t="s">
        <v>4</v>
      </c>
      <c r="E11" s="72" t="s">
        <v>244</v>
      </c>
      <c r="F11" s="96" t="s">
        <v>285</v>
      </c>
      <c r="G11" s="97" t="s">
        <v>257</v>
      </c>
      <c r="H11" s="11" t="s">
        <v>288</v>
      </c>
      <c r="I11" s="219" t="s">
        <v>244</v>
      </c>
      <c r="J11" s="219" t="s">
        <v>256</v>
      </c>
      <c r="K11" s="220" t="s">
        <v>257</v>
      </c>
    </row>
    <row r="12" spans="1:11" ht="14.25" hidden="1">
      <c r="A12" s="64" t="s">
        <v>5</v>
      </c>
      <c r="B12" s="25"/>
      <c r="C12" s="54"/>
      <c r="D12" s="27" t="s">
        <v>6</v>
      </c>
      <c r="E12" s="87">
        <f>E13</f>
        <v>0</v>
      </c>
      <c r="F12" s="98"/>
      <c r="G12" s="98"/>
      <c r="H12" s="13"/>
      <c r="I12" s="98"/>
      <c r="J12" s="98"/>
      <c r="K12" s="98"/>
    </row>
    <row r="13" spans="1:11" ht="30" hidden="1">
      <c r="A13" s="29"/>
      <c r="B13" s="65" t="s">
        <v>7</v>
      </c>
      <c r="C13" s="55"/>
      <c r="D13" s="31" t="s">
        <v>8</v>
      </c>
      <c r="E13" s="86">
        <f>SUM(E14:E15)</f>
        <v>0</v>
      </c>
      <c r="F13" s="99"/>
      <c r="G13" s="99"/>
      <c r="H13" s="10"/>
      <c r="I13" s="99"/>
      <c r="J13" s="99"/>
      <c r="K13" s="99"/>
    </row>
    <row r="14" spans="1:11" ht="60" hidden="1">
      <c r="A14" s="29"/>
      <c r="B14" s="65"/>
      <c r="C14" s="55" t="s">
        <v>9</v>
      </c>
      <c r="D14" s="31" t="s">
        <v>10</v>
      </c>
      <c r="E14" s="86">
        <v>0</v>
      </c>
      <c r="F14" s="99"/>
      <c r="G14" s="99"/>
      <c r="H14" s="10"/>
      <c r="I14" s="99"/>
      <c r="J14" s="99"/>
      <c r="K14" s="99"/>
    </row>
    <row r="15" spans="1:11" ht="105" hidden="1">
      <c r="A15" s="29"/>
      <c r="B15" s="66"/>
      <c r="C15" s="30" t="s">
        <v>11</v>
      </c>
      <c r="D15" s="31" t="s">
        <v>12</v>
      </c>
      <c r="E15" s="86">
        <v>0</v>
      </c>
      <c r="F15" s="99"/>
      <c r="G15" s="100"/>
      <c r="H15" s="16"/>
      <c r="I15" s="24"/>
      <c r="J15" s="115"/>
      <c r="K15" s="24"/>
    </row>
    <row r="16" spans="1:11" ht="14.25" hidden="1">
      <c r="A16" s="67" t="s">
        <v>13</v>
      </c>
      <c r="B16" s="67"/>
      <c r="C16" s="26"/>
      <c r="D16" s="27" t="s">
        <v>14</v>
      </c>
      <c r="E16" s="87">
        <f>E17</f>
        <v>600</v>
      </c>
      <c r="F16" s="87">
        <f aca="true" t="shared" si="0" ref="F16:K17">F17</f>
        <v>0</v>
      </c>
      <c r="G16" s="87">
        <f t="shared" si="0"/>
        <v>600</v>
      </c>
      <c r="H16" s="171">
        <f t="shared" si="0"/>
        <v>0</v>
      </c>
      <c r="I16" s="87">
        <f t="shared" si="0"/>
        <v>600</v>
      </c>
      <c r="J16" s="87">
        <f t="shared" si="0"/>
        <v>0</v>
      </c>
      <c r="K16" s="87">
        <f t="shared" si="0"/>
        <v>600</v>
      </c>
    </row>
    <row r="17" spans="1:11" ht="15" hidden="1">
      <c r="A17" s="29"/>
      <c r="B17" s="66" t="s">
        <v>15</v>
      </c>
      <c r="C17" s="30"/>
      <c r="D17" s="31" t="s">
        <v>16</v>
      </c>
      <c r="E17" s="86">
        <f>E18</f>
        <v>600</v>
      </c>
      <c r="F17" s="86">
        <f t="shared" si="0"/>
        <v>0</v>
      </c>
      <c r="G17" s="86">
        <f t="shared" si="0"/>
        <v>600</v>
      </c>
      <c r="H17" s="172">
        <f t="shared" si="0"/>
        <v>0</v>
      </c>
      <c r="I17" s="86">
        <f t="shared" si="0"/>
        <v>600</v>
      </c>
      <c r="J17" s="86">
        <f t="shared" si="0"/>
        <v>0</v>
      </c>
      <c r="K17" s="86">
        <f t="shared" si="0"/>
        <v>600</v>
      </c>
    </row>
    <row r="18" spans="1:11" ht="90" hidden="1">
      <c r="A18" s="29"/>
      <c r="B18" s="29"/>
      <c r="C18" s="30" t="s">
        <v>17</v>
      </c>
      <c r="D18" s="31" t="s">
        <v>18</v>
      </c>
      <c r="E18" s="86">
        <v>600</v>
      </c>
      <c r="F18" s="101"/>
      <c r="G18" s="101">
        <v>600</v>
      </c>
      <c r="H18" s="10"/>
      <c r="I18" s="115">
        <f>G18+H18</f>
        <v>600</v>
      </c>
      <c r="J18" s="115"/>
      <c r="K18" s="115">
        <f>I18+J18</f>
        <v>600</v>
      </c>
    </row>
    <row r="19" spans="1:11" ht="14.25">
      <c r="A19" s="25">
        <v>600</v>
      </c>
      <c r="B19" s="25"/>
      <c r="C19" s="26"/>
      <c r="D19" s="27" t="s">
        <v>19</v>
      </c>
      <c r="E19" s="87">
        <f>E20</f>
        <v>2100</v>
      </c>
      <c r="F19" s="87">
        <f aca="true" t="shared" si="1" ref="F19:K19">F20</f>
        <v>738816</v>
      </c>
      <c r="G19" s="87">
        <f t="shared" si="1"/>
        <v>740916</v>
      </c>
      <c r="H19" s="171">
        <f t="shared" si="1"/>
        <v>0</v>
      </c>
      <c r="I19" s="87">
        <f t="shared" si="1"/>
        <v>740916</v>
      </c>
      <c r="J19" s="87">
        <f t="shared" si="1"/>
        <v>3000</v>
      </c>
      <c r="K19" s="87">
        <f t="shared" si="1"/>
        <v>743916</v>
      </c>
    </row>
    <row r="20" spans="1:11" ht="15">
      <c r="A20" s="29"/>
      <c r="B20" s="29">
        <v>60016</v>
      </c>
      <c r="C20" s="30"/>
      <c r="D20" s="31" t="s">
        <v>20</v>
      </c>
      <c r="E20" s="86">
        <f>SUM(E21:E24)</f>
        <v>2100</v>
      </c>
      <c r="F20" s="86">
        <f aca="true" t="shared" si="2" ref="F20:K20">SUM(F21:F24)</f>
        <v>738816</v>
      </c>
      <c r="G20" s="86">
        <f t="shared" si="2"/>
        <v>740916</v>
      </c>
      <c r="H20" s="172">
        <f t="shared" si="2"/>
        <v>0</v>
      </c>
      <c r="I20" s="86">
        <f t="shared" si="2"/>
        <v>740916</v>
      </c>
      <c r="J20" s="86">
        <f t="shared" si="2"/>
        <v>3000</v>
      </c>
      <c r="K20" s="86">
        <f t="shared" si="2"/>
        <v>743916</v>
      </c>
    </row>
    <row r="21" spans="1:11" ht="15">
      <c r="A21" s="29"/>
      <c r="B21" s="29"/>
      <c r="C21" s="30" t="s">
        <v>21</v>
      </c>
      <c r="D21" s="31" t="s">
        <v>22</v>
      </c>
      <c r="E21" s="86">
        <v>2100</v>
      </c>
      <c r="F21" s="102"/>
      <c r="G21" s="102">
        <f>E21+F21</f>
        <v>2100</v>
      </c>
      <c r="H21" s="17"/>
      <c r="I21" s="221">
        <f>G21+H21</f>
        <v>2100</v>
      </c>
      <c r="J21" s="221">
        <v>3000</v>
      </c>
      <c r="K21" s="221">
        <f>I21+J21</f>
        <v>5100</v>
      </c>
    </row>
    <row r="22" spans="1:11" ht="120" hidden="1">
      <c r="A22" s="29"/>
      <c r="B22" s="29"/>
      <c r="C22" s="30" t="s">
        <v>24</v>
      </c>
      <c r="D22" s="31" t="s">
        <v>25</v>
      </c>
      <c r="E22" s="86">
        <v>0</v>
      </c>
      <c r="F22" s="103">
        <v>680802</v>
      </c>
      <c r="G22" s="106">
        <f>E22+F22</f>
        <v>680802</v>
      </c>
      <c r="H22" s="15"/>
      <c r="I22" s="189">
        <f>G22+H22</f>
        <v>680802</v>
      </c>
      <c r="J22" s="115"/>
      <c r="K22" s="189">
        <f>I22+J22</f>
        <v>680802</v>
      </c>
    </row>
    <row r="23" spans="1:11" ht="75" hidden="1">
      <c r="A23" s="29"/>
      <c r="B23" s="29" t="s">
        <v>258</v>
      </c>
      <c r="C23" s="30" t="s">
        <v>26</v>
      </c>
      <c r="D23" s="31" t="s">
        <v>27</v>
      </c>
      <c r="E23" s="86">
        <v>0</v>
      </c>
      <c r="F23" s="103"/>
      <c r="G23" s="106">
        <f>E23+F23</f>
        <v>0</v>
      </c>
      <c r="H23" s="15"/>
      <c r="I23" s="189">
        <f>G23+H23</f>
        <v>0</v>
      </c>
      <c r="J23" s="115"/>
      <c r="K23" s="189">
        <f>I23+J23</f>
        <v>0</v>
      </c>
    </row>
    <row r="24" spans="1:11" ht="120" hidden="1">
      <c r="A24" s="29"/>
      <c r="B24" s="29"/>
      <c r="C24" s="30" t="s">
        <v>28</v>
      </c>
      <c r="D24" s="31" t="s">
        <v>29</v>
      </c>
      <c r="E24" s="86">
        <v>0</v>
      </c>
      <c r="F24" s="103">
        <v>58014</v>
      </c>
      <c r="G24" s="106">
        <f>E24+F24</f>
        <v>58014</v>
      </c>
      <c r="H24" s="15"/>
      <c r="I24" s="189">
        <f>G24+H24</f>
        <v>58014</v>
      </c>
      <c r="J24" s="115"/>
      <c r="K24" s="189">
        <f>I24+J24</f>
        <v>58014</v>
      </c>
    </row>
    <row r="25" spans="1:11" ht="14.25">
      <c r="A25" s="25">
        <v>700</v>
      </c>
      <c r="B25" s="25"/>
      <c r="C25" s="26"/>
      <c r="D25" s="27" t="s">
        <v>30</v>
      </c>
      <c r="E25" s="87">
        <f>E26</f>
        <v>1632639</v>
      </c>
      <c r="F25" s="87">
        <f aca="true" t="shared" si="3" ref="F25:K25">F26</f>
        <v>0</v>
      </c>
      <c r="G25" s="87">
        <f t="shared" si="3"/>
        <v>1632639</v>
      </c>
      <c r="H25" s="171">
        <f t="shared" si="3"/>
        <v>0</v>
      </c>
      <c r="I25" s="87">
        <f t="shared" si="3"/>
        <v>1632639</v>
      </c>
      <c r="J25" s="87">
        <f t="shared" si="3"/>
        <v>694</v>
      </c>
      <c r="K25" s="87">
        <f t="shared" si="3"/>
        <v>1633333</v>
      </c>
    </row>
    <row r="26" spans="1:11" ht="15">
      <c r="A26" s="29"/>
      <c r="B26" s="29">
        <v>70005</v>
      </c>
      <c r="C26" s="30"/>
      <c r="D26" s="31" t="s">
        <v>31</v>
      </c>
      <c r="E26" s="86">
        <f>SUM(E27:E32)</f>
        <v>1632639</v>
      </c>
      <c r="F26" s="86">
        <f aca="true" t="shared" si="4" ref="F26:K26">SUM(F27:F32)</f>
        <v>0</v>
      </c>
      <c r="G26" s="86">
        <f t="shared" si="4"/>
        <v>1632639</v>
      </c>
      <c r="H26" s="172">
        <f t="shared" si="4"/>
        <v>0</v>
      </c>
      <c r="I26" s="86">
        <f t="shared" si="4"/>
        <v>1632639</v>
      </c>
      <c r="J26" s="86">
        <f t="shared" si="4"/>
        <v>694</v>
      </c>
      <c r="K26" s="86">
        <f t="shared" si="4"/>
        <v>1633333</v>
      </c>
    </row>
    <row r="27" spans="1:11" ht="30" hidden="1">
      <c r="A27" s="29"/>
      <c r="B27" s="29"/>
      <c r="C27" s="30" t="s">
        <v>32</v>
      </c>
      <c r="D27" s="31" t="s">
        <v>33</v>
      </c>
      <c r="E27" s="86">
        <v>6156</v>
      </c>
      <c r="F27" s="101"/>
      <c r="G27" s="106">
        <f aca="true" t="shared" si="5" ref="G27:G32">E27+F27</f>
        <v>6156</v>
      </c>
      <c r="H27" s="15"/>
      <c r="I27" s="115">
        <f aca="true" t="shared" si="6" ref="I27:I32">G27+H27</f>
        <v>6156</v>
      </c>
      <c r="J27" s="115"/>
      <c r="K27" s="115">
        <f aca="true" t="shared" si="7" ref="K27:K32">I27+J27</f>
        <v>6156</v>
      </c>
    </row>
    <row r="28" spans="1:11" ht="15" hidden="1">
      <c r="A28" s="29"/>
      <c r="B28" s="29"/>
      <c r="C28" s="30" t="s">
        <v>21</v>
      </c>
      <c r="D28" s="31" t="s">
        <v>22</v>
      </c>
      <c r="E28" s="86">
        <v>50</v>
      </c>
      <c r="F28" s="101"/>
      <c r="G28" s="106">
        <f t="shared" si="5"/>
        <v>50</v>
      </c>
      <c r="H28" s="15"/>
      <c r="I28" s="115">
        <f t="shared" si="6"/>
        <v>50</v>
      </c>
      <c r="J28" s="115"/>
      <c r="K28" s="115">
        <f t="shared" si="7"/>
        <v>50</v>
      </c>
    </row>
    <row r="29" spans="1:11" ht="90" hidden="1">
      <c r="A29" s="29"/>
      <c r="B29" s="29"/>
      <c r="C29" s="30" t="s">
        <v>17</v>
      </c>
      <c r="D29" s="31" t="s">
        <v>18</v>
      </c>
      <c r="E29" s="86">
        <v>110000</v>
      </c>
      <c r="F29" s="101"/>
      <c r="G29" s="106">
        <f t="shared" si="5"/>
        <v>110000</v>
      </c>
      <c r="H29" s="15"/>
      <c r="I29" s="115">
        <f t="shared" si="6"/>
        <v>110000</v>
      </c>
      <c r="J29" s="115"/>
      <c r="K29" s="115">
        <f t="shared" si="7"/>
        <v>110000</v>
      </c>
    </row>
    <row r="30" spans="1:11" ht="45">
      <c r="A30" s="29"/>
      <c r="B30" s="29"/>
      <c r="C30" s="30" t="s">
        <v>34</v>
      </c>
      <c r="D30" s="31" t="s">
        <v>35</v>
      </c>
      <c r="E30" s="86">
        <v>181</v>
      </c>
      <c r="F30" s="101"/>
      <c r="G30" s="106">
        <f t="shared" si="5"/>
        <v>181</v>
      </c>
      <c r="H30" s="15"/>
      <c r="I30" s="51">
        <f t="shared" si="6"/>
        <v>181</v>
      </c>
      <c r="J30" s="51">
        <v>194</v>
      </c>
      <c r="K30" s="51">
        <f t="shared" si="7"/>
        <v>375</v>
      </c>
    </row>
    <row r="31" spans="1:11" ht="45" hidden="1">
      <c r="A31" s="29"/>
      <c r="B31" s="29"/>
      <c r="C31" s="30" t="s">
        <v>36</v>
      </c>
      <c r="D31" s="31" t="s">
        <v>37</v>
      </c>
      <c r="E31" s="86">
        <v>1515752</v>
      </c>
      <c r="F31" s="101"/>
      <c r="G31" s="106">
        <f t="shared" si="5"/>
        <v>1515752</v>
      </c>
      <c r="H31" s="15"/>
      <c r="I31" s="51">
        <f t="shared" si="6"/>
        <v>1515752</v>
      </c>
      <c r="J31" s="51"/>
      <c r="K31" s="51">
        <f t="shared" si="7"/>
        <v>1515752</v>
      </c>
    </row>
    <row r="32" spans="1:11" ht="15">
      <c r="A32" s="29"/>
      <c r="B32" s="29"/>
      <c r="C32" s="30" t="s">
        <v>38</v>
      </c>
      <c r="D32" s="31" t="s">
        <v>39</v>
      </c>
      <c r="E32" s="86">
        <v>500</v>
      </c>
      <c r="F32" s="101"/>
      <c r="G32" s="106">
        <f t="shared" si="5"/>
        <v>500</v>
      </c>
      <c r="H32" s="15"/>
      <c r="I32" s="51">
        <f t="shared" si="6"/>
        <v>500</v>
      </c>
      <c r="J32" s="51">
        <v>500</v>
      </c>
      <c r="K32" s="51">
        <f t="shared" si="7"/>
        <v>1000</v>
      </c>
    </row>
    <row r="33" spans="1:11" ht="14.25" hidden="1">
      <c r="A33" s="25">
        <v>750</v>
      </c>
      <c r="B33" s="25"/>
      <c r="C33" s="26"/>
      <c r="D33" s="27" t="s">
        <v>40</v>
      </c>
      <c r="E33" s="87">
        <f>E34+E37</f>
        <v>45230</v>
      </c>
      <c r="F33" s="87">
        <f aca="true" t="shared" si="8" ref="F33:K33">F34+F37</f>
        <v>0</v>
      </c>
      <c r="G33" s="87">
        <f t="shared" si="8"/>
        <v>45230</v>
      </c>
      <c r="H33" s="171">
        <f t="shared" si="8"/>
        <v>0</v>
      </c>
      <c r="I33" s="95">
        <f t="shared" si="8"/>
        <v>45230</v>
      </c>
      <c r="J33" s="95">
        <f t="shared" si="8"/>
        <v>0</v>
      </c>
      <c r="K33" s="95">
        <f t="shared" si="8"/>
        <v>45230</v>
      </c>
    </row>
    <row r="34" spans="1:11" ht="15" hidden="1">
      <c r="A34" s="29"/>
      <c r="B34" s="29">
        <v>75011</v>
      </c>
      <c r="C34" s="30"/>
      <c r="D34" s="31" t="s">
        <v>41</v>
      </c>
      <c r="E34" s="86">
        <f>E35+E36</f>
        <v>41750</v>
      </c>
      <c r="F34" s="86">
        <f aca="true" t="shared" si="9" ref="F34:K34">F35+F36</f>
        <v>0</v>
      </c>
      <c r="G34" s="86">
        <f t="shared" si="9"/>
        <v>41750</v>
      </c>
      <c r="H34" s="172">
        <f t="shared" si="9"/>
        <v>0</v>
      </c>
      <c r="I34" s="222">
        <f t="shared" si="9"/>
        <v>41750</v>
      </c>
      <c r="J34" s="222">
        <f t="shared" si="9"/>
        <v>0</v>
      </c>
      <c r="K34" s="222">
        <f t="shared" si="9"/>
        <v>41750</v>
      </c>
    </row>
    <row r="35" spans="1:11" ht="75" hidden="1">
      <c r="A35" s="29"/>
      <c r="B35" s="29"/>
      <c r="C35" s="30" t="s">
        <v>42</v>
      </c>
      <c r="D35" s="31" t="s">
        <v>43</v>
      </c>
      <c r="E35" s="86">
        <v>41200</v>
      </c>
      <c r="F35" s="101"/>
      <c r="G35" s="106">
        <f>E35+F35</f>
        <v>41200</v>
      </c>
      <c r="H35" s="15"/>
      <c r="I35" s="51">
        <f>G35+H35</f>
        <v>41200</v>
      </c>
      <c r="J35" s="51"/>
      <c r="K35" s="51">
        <f>I35+J35</f>
        <v>41200</v>
      </c>
    </row>
    <row r="36" spans="1:11" ht="60" hidden="1">
      <c r="A36" s="29"/>
      <c r="B36" s="29"/>
      <c r="C36" s="30" t="s">
        <v>44</v>
      </c>
      <c r="D36" s="31" t="s">
        <v>45</v>
      </c>
      <c r="E36" s="86">
        <v>550</v>
      </c>
      <c r="F36" s="101"/>
      <c r="G36" s="106">
        <f>E36+F36</f>
        <v>550</v>
      </c>
      <c r="H36" s="15"/>
      <c r="I36" s="51">
        <f>G36+H36</f>
        <v>550</v>
      </c>
      <c r="J36" s="51"/>
      <c r="K36" s="51">
        <f>I36+J36</f>
        <v>550</v>
      </c>
    </row>
    <row r="37" spans="1:11" ht="15" hidden="1">
      <c r="A37" s="29"/>
      <c r="B37" s="29">
        <v>75023</v>
      </c>
      <c r="C37" s="30"/>
      <c r="D37" s="31" t="s">
        <v>46</v>
      </c>
      <c r="E37" s="86">
        <f>E38+E39+E40</f>
        <v>3480</v>
      </c>
      <c r="F37" s="86">
        <f aca="true" t="shared" si="10" ref="F37:K37">F38+F39+F40</f>
        <v>0</v>
      </c>
      <c r="G37" s="86">
        <f t="shared" si="10"/>
        <v>3480</v>
      </c>
      <c r="H37" s="172">
        <f t="shared" si="10"/>
        <v>0</v>
      </c>
      <c r="I37" s="222">
        <f t="shared" si="10"/>
        <v>3480</v>
      </c>
      <c r="J37" s="222">
        <f t="shared" si="10"/>
        <v>0</v>
      </c>
      <c r="K37" s="222">
        <f t="shared" si="10"/>
        <v>3480</v>
      </c>
    </row>
    <row r="38" spans="1:11" ht="15" hidden="1">
      <c r="A38" s="29"/>
      <c r="B38" s="29"/>
      <c r="C38" s="30" t="s">
        <v>21</v>
      </c>
      <c r="D38" s="31" t="s">
        <v>22</v>
      </c>
      <c r="E38" s="86">
        <v>2000</v>
      </c>
      <c r="F38" s="101"/>
      <c r="G38" s="106">
        <f>E38+F38</f>
        <v>2000</v>
      </c>
      <c r="H38" s="15"/>
      <c r="I38" s="51">
        <f>G38+H38</f>
        <v>2000</v>
      </c>
      <c r="J38" s="51"/>
      <c r="K38" s="51">
        <f>I38+J38</f>
        <v>2000</v>
      </c>
    </row>
    <row r="39" spans="1:11" ht="15" hidden="1">
      <c r="A39" s="29"/>
      <c r="B39" s="29"/>
      <c r="C39" s="30" t="s">
        <v>47</v>
      </c>
      <c r="D39" s="31" t="s">
        <v>48</v>
      </c>
      <c r="E39" s="86">
        <v>1480</v>
      </c>
      <c r="F39" s="101"/>
      <c r="G39" s="106">
        <f>E39+F39</f>
        <v>1480</v>
      </c>
      <c r="H39" s="15"/>
      <c r="I39" s="51">
        <f>G39+H39</f>
        <v>1480</v>
      </c>
      <c r="J39" s="51"/>
      <c r="K39" s="51">
        <f>I39+J39</f>
        <v>1480</v>
      </c>
    </row>
    <row r="40" spans="1:11" ht="15" hidden="1">
      <c r="A40" s="29"/>
      <c r="B40" s="29"/>
      <c r="C40" s="30" t="s">
        <v>38</v>
      </c>
      <c r="D40" s="31" t="s">
        <v>39</v>
      </c>
      <c r="E40" s="86">
        <v>0</v>
      </c>
      <c r="F40" s="101"/>
      <c r="G40" s="106">
        <f>E40+F40</f>
        <v>0</v>
      </c>
      <c r="H40" s="15"/>
      <c r="I40" s="51">
        <f>G40+H40</f>
        <v>0</v>
      </c>
      <c r="J40" s="51"/>
      <c r="K40" s="51">
        <f>I40+J40</f>
        <v>0</v>
      </c>
    </row>
    <row r="41" spans="1:11" ht="42.75" hidden="1">
      <c r="A41" s="33">
        <v>751</v>
      </c>
      <c r="B41" s="25"/>
      <c r="C41" s="26"/>
      <c r="D41" s="27" t="s">
        <v>49</v>
      </c>
      <c r="E41" s="87">
        <f>E42+E44+E46</f>
        <v>780</v>
      </c>
      <c r="F41" s="87">
        <f aca="true" t="shared" si="11" ref="F41:K41">F42+F44+F46</f>
        <v>-31</v>
      </c>
      <c r="G41" s="87">
        <f t="shared" si="11"/>
        <v>749</v>
      </c>
      <c r="H41" s="171">
        <f t="shared" si="11"/>
        <v>0</v>
      </c>
      <c r="I41" s="95">
        <f t="shared" si="11"/>
        <v>749</v>
      </c>
      <c r="J41" s="95">
        <f t="shared" si="11"/>
        <v>0</v>
      </c>
      <c r="K41" s="95">
        <f t="shared" si="11"/>
        <v>749</v>
      </c>
    </row>
    <row r="42" spans="1:11" ht="30" hidden="1">
      <c r="A42" s="29"/>
      <c r="B42" s="34">
        <v>75101</v>
      </c>
      <c r="C42" s="30"/>
      <c r="D42" s="31" t="s">
        <v>50</v>
      </c>
      <c r="E42" s="86">
        <f>E43</f>
        <v>780</v>
      </c>
      <c r="F42" s="86">
        <f aca="true" t="shared" si="12" ref="F42:K42">F43</f>
        <v>-31</v>
      </c>
      <c r="G42" s="86">
        <f t="shared" si="12"/>
        <v>749</v>
      </c>
      <c r="H42" s="172">
        <f t="shared" si="12"/>
        <v>0</v>
      </c>
      <c r="I42" s="222">
        <f t="shared" si="12"/>
        <v>749</v>
      </c>
      <c r="J42" s="222">
        <f t="shared" si="12"/>
        <v>0</v>
      </c>
      <c r="K42" s="222">
        <f t="shared" si="12"/>
        <v>749</v>
      </c>
    </row>
    <row r="43" spans="1:11" ht="75" hidden="1">
      <c r="A43" s="29"/>
      <c r="B43" s="29"/>
      <c r="C43" s="30" t="s">
        <v>42</v>
      </c>
      <c r="D43" s="31" t="s">
        <v>43</v>
      </c>
      <c r="E43" s="86">
        <v>780</v>
      </c>
      <c r="F43" s="101">
        <v>-31</v>
      </c>
      <c r="G43" s="106">
        <f>E43+F43</f>
        <v>749</v>
      </c>
      <c r="H43" s="15"/>
      <c r="I43" s="51">
        <f>G43+H43</f>
        <v>749</v>
      </c>
      <c r="J43" s="51"/>
      <c r="K43" s="51">
        <f>I43+J43</f>
        <v>749</v>
      </c>
    </row>
    <row r="44" spans="1:11" ht="30" hidden="1">
      <c r="A44" s="29"/>
      <c r="B44" s="35" t="s">
        <v>51</v>
      </c>
      <c r="C44" s="30"/>
      <c r="D44" s="31" t="s">
        <v>235</v>
      </c>
      <c r="E44" s="86">
        <f>E45</f>
        <v>0</v>
      </c>
      <c r="F44" s="101"/>
      <c r="G44" s="104"/>
      <c r="H44" s="15"/>
      <c r="I44" s="218"/>
      <c r="J44" s="51"/>
      <c r="K44" s="218"/>
    </row>
    <row r="45" spans="1:11" ht="75" hidden="1">
      <c r="A45" s="29"/>
      <c r="B45" s="29"/>
      <c r="C45" s="30" t="s">
        <v>42</v>
      </c>
      <c r="D45" s="31" t="s">
        <v>43</v>
      </c>
      <c r="E45" s="86">
        <v>0</v>
      </c>
      <c r="F45" s="101"/>
      <c r="G45" s="104"/>
      <c r="H45" s="15"/>
      <c r="I45" s="218"/>
      <c r="J45" s="51"/>
      <c r="K45" s="218"/>
    </row>
    <row r="46" spans="1:11" ht="15" hidden="1">
      <c r="A46" s="29"/>
      <c r="B46" s="35" t="s">
        <v>52</v>
      </c>
      <c r="C46" s="30"/>
      <c r="D46" s="31" t="s">
        <v>53</v>
      </c>
      <c r="E46" s="86">
        <f>E47</f>
        <v>0</v>
      </c>
      <c r="F46" s="101"/>
      <c r="G46" s="104"/>
      <c r="H46" s="15"/>
      <c r="I46" s="218"/>
      <c r="J46" s="51"/>
      <c r="K46" s="218"/>
    </row>
    <row r="47" spans="1:11" ht="75" hidden="1">
      <c r="A47" s="29"/>
      <c r="B47" s="29"/>
      <c r="C47" s="30" t="s">
        <v>42</v>
      </c>
      <c r="D47" s="31" t="s">
        <v>43</v>
      </c>
      <c r="E47" s="86">
        <v>0</v>
      </c>
      <c r="F47" s="101"/>
      <c r="G47" s="104"/>
      <c r="H47" s="15"/>
      <c r="I47" s="218"/>
      <c r="J47" s="51"/>
      <c r="K47" s="218"/>
    </row>
    <row r="48" spans="1:11" ht="28.5" hidden="1">
      <c r="A48" s="33">
        <v>754</v>
      </c>
      <c r="B48" s="37"/>
      <c r="C48" s="38"/>
      <c r="D48" s="27" t="s">
        <v>54</v>
      </c>
      <c r="E48" s="87">
        <f>E49</f>
        <v>400</v>
      </c>
      <c r="F48" s="87">
        <f aca="true" t="shared" si="13" ref="F48:K49">F49</f>
        <v>0</v>
      </c>
      <c r="G48" s="87">
        <f t="shared" si="13"/>
        <v>400</v>
      </c>
      <c r="H48" s="171">
        <f>H49+H51</f>
        <v>5000</v>
      </c>
      <c r="I48" s="95">
        <f>I49+I51</f>
        <v>5400</v>
      </c>
      <c r="J48" s="95">
        <f>J49+J51</f>
        <v>0</v>
      </c>
      <c r="K48" s="95">
        <f>K49+K51</f>
        <v>5400</v>
      </c>
    </row>
    <row r="49" spans="1:11" ht="15" hidden="1">
      <c r="A49" s="29"/>
      <c r="B49" s="29">
        <v>75414</v>
      </c>
      <c r="C49" s="30"/>
      <c r="D49" s="31" t="s">
        <v>55</v>
      </c>
      <c r="E49" s="86">
        <f>E50</f>
        <v>400</v>
      </c>
      <c r="F49" s="86">
        <f t="shared" si="13"/>
        <v>0</v>
      </c>
      <c r="G49" s="86">
        <f t="shared" si="13"/>
        <v>400</v>
      </c>
      <c r="H49" s="172">
        <f t="shared" si="13"/>
        <v>0</v>
      </c>
      <c r="I49" s="222">
        <f t="shared" si="13"/>
        <v>400</v>
      </c>
      <c r="J49" s="222">
        <f t="shared" si="13"/>
        <v>0</v>
      </c>
      <c r="K49" s="222">
        <f t="shared" si="13"/>
        <v>400</v>
      </c>
    </row>
    <row r="50" spans="1:11" ht="75" hidden="1">
      <c r="A50" s="29"/>
      <c r="B50" s="29"/>
      <c r="C50" s="30" t="s">
        <v>42</v>
      </c>
      <c r="D50" s="31" t="s">
        <v>56</v>
      </c>
      <c r="E50" s="86">
        <v>400</v>
      </c>
      <c r="F50" s="101"/>
      <c r="G50" s="106">
        <f>E50+F50</f>
        <v>400</v>
      </c>
      <c r="H50" s="15"/>
      <c r="I50" s="51">
        <f>G50+H50</f>
        <v>400</v>
      </c>
      <c r="J50" s="51"/>
      <c r="K50" s="51">
        <f>I50+J50</f>
        <v>400</v>
      </c>
    </row>
    <row r="51" spans="1:11" ht="15" hidden="1">
      <c r="A51" s="29"/>
      <c r="B51" s="29">
        <v>75495</v>
      </c>
      <c r="C51" s="30"/>
      <c r="D51" s="31" t="s">
        <v>16</v>
      </c>
      <c r="E51" s="86"/>
      <c r="F51" s="101"/>
      <c r="G51" s="106"/>
      <c r="H51" s="15">
        <f>H52</f>
        <v>5000</v>
      </c>
      <c r="I51" s="51">
        <f>I52</f>
        <v>5000</v>
      </c>
      <c r="J51" s="51">
        <f>J52</f>
        <v>0</v>
      </c>
      <c r="K51" s="51">
        <f>K52</f>
        <v>5000</v>
      </c>
    </row>
    <row r="52" spans="1:11" ht="75" hidden="1">
      <c r="A52" s="29"/>
      <c r="B52" s="29"/>
      <c r="C52" s="30" t="s">
        <v>287</v>
      </c>
      <c r="D52" s="31" t="s">
        <v>289</v>
      </c>
      <c r="E52" s="86"/>
      <c r="F52" s="101"/>
      <c r="G52" s="106"/>
      <c r="H52" s="15">
        <v>5000</v>
      </c>
      <c r="I52" s="51">
        <f>G52+H52</f>
        <v>5000</v>
      </c>
      <c r="J52" s="51"/>
      <c r="K52" s="51">
        <f>I52+J52</f>
        <v>5000</v>
      </c>
    </row>
    <row r="53" spans="1:11" ht="57">
      <c r="A53" s="33">
        <v>756</v>
      </c>
      <c r="B53" s="25"/>
      <c r="C53" s="26"/>
      <c r="D53" s="27" t="s">
        <v>57</v>
      </c>
      <c r="E53" s="87">
        <f aca="true" t="shared" si="14" ref="E53:K53">E54+E57+E66+E79+E83</f>
        <v>3711828</v>
      </c>
      <c r="F53" s="87">
        <f t="shared" si="14"/>
        <v>20430</v>
      </c>
      <c r="G53" s="87">
        <f t="shared" si="14"/>
        <v>3732258</v>
      </c>
      <c r="H53" s="171">
        <f t="shared" si="14"/>
        <v>0</v>
      </c>
      <c r="I53" s="95">
        <f t="shared" si="14"/>
        <v>3732258</v>
      </c>
      <c r="J53" s="95">
        <f t="shared" si="14"/>
        <v>3414</v>
      </c>
      <c r="K53" s="95">
        <f t="shared" si="14"/>
        <v>3735672</v>
      </c>
    </row>
    <row r="54" spans="1:11" ht="30" hidden="1">
      <c r="A54" s="29"/>
      <c r="B54" s="34">
        <v>75601</v>
      </c>
      <c r="C54" s="30"/>
      <c r="D54" s="31" t="s">
        <v>58</v>
      </c>
      <c r="E54" s="86">
        <f>SUM(E55:E56)</f>
        <v>4550</v>
      </c>
      <c r="F54" s="86">
        <f aca="true" t="shared" si="15" ref="F54:K54">SUM(F55:F56)</f>
        <v>0</v>
      </c>
      <c r="G54" s="86">
        <f t="shared" si="15"/>
        <v>4550</v>
      </c>
      <c r="H54" s="172">
        <f t="shared" si="15"/>
        <v>0</v>
      </c>
      <c r="I54" s="222">
        <f t="shared" si="15"/>
        <v>4550</v>
      </c>
      <c r="J54" s="222">
        <f t="shared" si="15"/>
        <v>0</v>
      </c>
      <c r="K54" s="222">
        <f t="shared" si="15"/>
        <v>4550</v>
      </c>
    </row>
    <row r="55" spans="1:11" ht="45" hidden="1">
      <c r="A55" s="29"/>
      <c r="B55" s="29"/>
      <c r="C55" s="30" t="s">
        <v>59</v>
      </c>
      <c r="D55" s="31" t="s">
        <v>60</v>
      </c>
      <c r="E55" s="86">
        <v>4500</v>
      </c>
      <c r="F55" s="101"/>
      <c r="G55" s="106">
        <f>E55+F55</f>
        <v>4500</v>
      </c>
      <c r="H55" s="15"/>
      <c r="I55" s="51">
        <f>G55+H55</f>
        <v>4500</v>
      </c>
      <c r="J55" s="51"/>
      <c r="K55" s="51">
        <f>I55+J55</f>
        <v>4500</v>
      </c>
    </row>
    <row r="56" spans="1:11" ht="30" hidden="1">
      <c r="A56" s="29"/>
      <c r="B56" s="29"/>
      <c r="C56" s="30" t="s">
        <v>61</v>
      </c>
      <c r="D56" s="31" t="s">
        <v>62</v>
      </c>
      <c r="E56" s="86">
        <v>50</v>
      </c>
      <c r="F56" s="101"/>
      <c r="G56" s="106">
        <f>E56+F56</f>
        <v>50</v>
      </c>
      <c r="H56" s="15"/>
      <c r="I56" s="51">
        <f>G56+H56</f>
        <v>50</v>
      </c>
      <c r="J56" s="51"/>
      <c r="K56" s="51">
        <f>I56+J56</f>
        <v>50</v>
      </c>
    </row>
    <row r="57" spans="1:11" ht="63.75" customHeight="1">
      <c r="A57" s="29"/>
      <c r="B57" s="34">
        <v>75615</v>
      </c>
      <c r="C57" s="30"/>
      <c r="D57" s="31" t="s">
        <v>63</v>
      </c>
      <c r="E57" s="86">
        <f>SUM(E58:E65)</f>
        <v>917550</v>
      </c>
      <c r="F57" s="86">
        <f aca="true" t="shared" si="16" ref="F57:K57">SUM(F58:F65)</f>
        <v>0</v>
      </c>
      <c r="G57" s="86">
        <f t="shared" si="16"/>
        <v>917550</v>
      </c>
      <c r="H57" s="172">
        <f t="shared" si="16"/>
        <v>0</v>
      </c>
      <c r="I57" s="222">
        <f t="shared" si="16"/>
        <v>917550</v>
      </c>
      <c r="J57" s="222">
        <f t="shared" si="16"/>
        <v>3314</v>
      </c>
      <c r="K57" s="222">
        <f t="shared" si="16"/>
        <v>920864</v>
      </c>
    </row>
    <row r="58" spans="1:11" ht="15" hidden="1">
      <c r="A58" s="29"/>
      <c r="B58" s="29"/>
      <c r="C58" s="30" t="s">
        <v>64</v>
      </c>
      <c r="D58" s="31" t="s">
        <v>65</v>
      </c>
      <c r="E58" s="86">
        <v>730000</v>
      </c>
      <c r="F58" s="101"/>
      <c r="G58" s="106">
        <f aca="true" t="shared" si="17" ref="G58:G65">E58+F58</f>
        <v>730000</v>
      </c>
      <c r="H58" s="15"/>
      <c r="I58" s="51">
        <f>G58+H58</f>
        <v>730000</v>
      </c>
      <c r="J58" s="51"/>
      <c r="K58" s="51">
        <f>I58+J58</f>
        <v>730000</v>
      </c>
    </row>
    <row r="59" spans="1:11" ht="15" hidden="1">
      <c r="A59" s="29"/>
      <c r="B59" s="29"/>
      <c r="C59" s="30" t="s">
        <v>66</v>
      </c>
      <c r="D59" s="31" t="s">
        <v>67</v>
      </c>
      <c r="E59" s="86">
        <v>138000</v>
      </c>
      <c r="F59" s="101"/>
      <c r="G59" s="106">
        <f t="shared" si="17"/>
        <v>138000</v>
      </c>
      <c r="H59" s="15"/>
      <c r="I59" s="51">
        <f aca="true" t="shared" si="18" ref="I59:I65">G59+H59</f>
        <v>138000</v>
      </c>
      <c r="J59" s="51"/>
      <c r="K59" s="51">
        <f aca="true" t="shared" si="19" ref="K59:K65">I59+J59</f>
        <v>138000</v>
      </c>
    </row>
    <row r="60" spans="1:11" ht="15" hidden="1">
      <c r="A60" s="29"/>
      <c r="B60" s="29"/>
      <c r="C60" s="30" t="s">
        <v>68</v>
      </c>
      <c r="D60" s="31" t="s">
        <v>69</v>
      </c>
      <c r="E60" s="86">
        <v>2000</v>
      </c>
      <c r="F60" s="101"/>
      <c r="G60" s="106">
        <f t="shared" si="17"/>
        <v>2000</v>
      </c>
      <c r="H60" s="15"/>
      <c r="I60" s="51">
        <f t="shared" si="18"/>
        <v>2000</v>
      </c>
      <c r="J60" s="51"/>
      <c r="K60" s="51">
        <f t="shared" si="19"/>
        <v>2000</v>
      </c>
    </row>
    <row r="61" spans="1:11" ht="15" hidden="1">
      <c r="A61" s="29"/>
      <c r="B61" s="29"/>
      <c r="C61" s="30" t="s">
        <v>70</v>
      </c>
      <c r="D61" s="31" t="s">
        <v>71</v>
      </c>
      <c r="E61" s="86">
        <v>20000</v>
      </c>
      <c r="F61" s="101"/>
      <c r="G61" s="106">
        <f t="shared" si="17"/>
        <v>20000</v>
      </c>
      <c r="H61" s="15"/>
      <c r="I61" s="51">
        <f t="shared" si="18"/>
        <v>20000</v>
      </c>
      <c r="J61" s="51"/>
      <c r="K61" s="51">
        <f t="shared" si="19"/>
        <v>20000</v>
      </c>
    </row>
    <row r="62" spans="1:11" ht="15" hidden="1">
      <c r="A62" s="29"/>
      <c r="B62" s="29"/>
      <c r="C62" s="30" t="s">
        <v>72</v>
      </c>
      <c r="D62" s="31" t="s">
        <v>73</v>
      </c>
      <c r="E62" s="86">
        <v>27000</v>
      </c>
      <c r="F62" s="101"/>
      <c r="G62" s="106">
        <f t="shared" si="17"/>
        <v>27000</v>
      </c>
      <c r="H62" s="15"/>
      <c r="I62" s="51">
        <f t="shared" si="18"/>
        <v>27000</v>
      </c>
      <c r="J62" s="51"/>
      <c r="K62" s="51">
        <f t="shared" si="19"/>
        <v>27000</v>
      </c>
    </row>
    <row r="63" spans="1:11" ht="15">
      <c r="A63" s="29"/>
      <c r="B63" s="29"/>
      <c r="C63" s="30" t="s">
        <v>74</v>
      </c>
      <c r="D63" s="31" t="s">
        <v>75</v>
      </c>
      <c r="E63" s="86">
        <v>0</v>
      </c>
      <c r="F63" s="101"/>
      <c r="G63" s="106">
        <f t="shared" si="17"/>
        <v>0</v>
      </c>
      <c r="H63" s="15"/>
      <c r="I63" s="51">
        <f t="shared" si="18"/>
        <v>0</v>
      </c>
      <c r="J63" s="51">
        <v>3314</v>
      </c>
      <c r="K63" s="51">
        <f t="shared" si="19"/>
        <v>3314</v>
      </c>
    </row>
    <row r="64" spans="1:11" ht="15" hidden="1">
      <c r="A64" s="29"/>
      <c r="B64" s="29"/>
      <c r="C64" s="30" t="s">
        <v>21</v>
      </c>
      <c r="D64" s="31" t="s">
        <v>22</v>
      </c>
      <c r="E64" s="86">
        <v>50</v>
      </c>
      <c r="F64" s="101"/>
      <c r="G64" s="106">
        <f t="shared" si="17"/>
        <v>50</v>
      </c>
      <c r="H64" s="15"/>
      <c r="I64" s="51">
        <f t="shared" si="18"/>
        <v>50</v>
      </c>
      <c r="J64" s="51"/>
      <c r="K64" s="51">
        <f t="shared" si="19"/>
        <v>50</v>
      </c>
    </row>
    <row r="65" spans="1:11" ht="30" hidden="1">
      <c r="A65" s="29"/>
      <c r="B65" s="29"/>
      <c r="C65" s="30" t="s">
        <v>61</v>
      </c>
      <c r="D65" s="31" t="s">
        <v>62</v>
      </c>
      <c r="E65" s="86">
        <v>500</v>
      </c>
      <c r="F65" s="101"/>
      <c r="G65" s="106">
        <f t="shared" si="17"/>
        <v>500</v>
      </c>
      <c r="H65" s="15"/>
      <c r="I65" s="51">
        <f t="shared" si="18"/>
        <v>500</v>
      </c>
      <c r="J65" s="51"/>
      <c r="K65" s="51">
        <f t="shared" si="19"/>
        <v>500</v>
      </c>
    </row>
    <row r="66" spans="1:11" ht="61.5" customHeight="1">
      <c r="A66" s="29"/>
      <c r="B66" s="34">
        <v>75616</v>
      </c>
      <c r="C66" s="30"/>
      <c r="D66" s="31" t="s">
        <v>76</v>
      </c>
      <c r="E66" s="86">
        <f>SUM(E67:E78)</f>
        <v>811850</v>
      </c>
      <c r="F66" s="86">
        <f aca="true" t="shared" si="20" ref="F66:K66">SUM(F67:F78)</f>
        <v>0</v>
      </c>
      <c r="G66" s="86">
        <f t="shared" si="20"/>
        <v>811850</v>
      </c>
      <c r="H66" s="172">
        <f t="shared" si="20"/>
        <v>0</v>
      </c>
      <c r="I66" s="222">
        <f t="shared" si="20"/>
        <v>811850</v>
      </c>
      <c r="J66" s="222">
        <f t="shared" si="20"/>
        <v>100</v>
      </c>
      <c r="K66" s="222">
        <f t="shared" si="20"/>
        <v>811950</v>
      </c>
    </row>
    <row r="67" spans="1:11" ht="15" hidden="1">
      <c r="A67" s="29"/>
      <c r="B67" s="29"/>
      <c r="C67" s="30" t="s">
        <v>64</v>
      </c>
      <c r="D67" s="31" t="s">
        <v>65</v>
      </c>
      <c r="E67" s="86">
        <v>400000</v>
      </c>
      <c r="F67" s="101"/>
      <c r="G67" s="106">
        <f aca="true" t="shared" si="21" ref="G67:G78">E67+F67</f>
        <v>400000</v>
      </c>
      <c r="H67" s="15"/>
      <c r="I67" s="51">
        <f>G67+H67</f>
        <v>400000</v>
      </c>
      <c r="J67" s="51"/>
      <c r="K67" s="51">
        <f>I67+J67</f>
        <v>400000</v>
      </c>
    </row>
    <row r="68" spans="1:11" ht="15" hidden="1">
      <c r="A68" s="29"/>
      <c r="B68" s="29"/>
      <c r="C68" s="30" t="s">
        <v>66</v>
      </c>
      <c r="D68" s="31" t="s">
        <v>67</v>
      </c>
      <c r="E68" s="86">
        <v>325000</v>
      </c>
      <c r="F68" s="101"/>
      <c r="G68" s="106">
        <f t="shared" si="21"/>
        <v>325000</v>
      </c>
      <c r="H68" s="15"/>
      <c r="I68" s="51">
        <f aca="true" t="shared" si="22" ref="I68:I78">G68+H68</f>
        <v>325000</v>
      </c>
      <c r="J68" s="51"/>
      <c r="K68" s="51">
        <f aca="true" t="shared" si="23" ref="K68:K78">I68+J68</f>
        <v>325000</v>
      </c>
    </row>
    <row r="69" spans="1:11" ht="15" hidden="1">
      <c r="A69" s="29"/>
      <c r="B69" s="29"/>
      <c r="C69" s="30" t="s">
        <v>68</v>
      </c>
      <c r="D69" s="31" t="s">
        <v>69</v>
      </c>
      <c r="E69" s="86">
        <v>140</v>
      </c>
      <c r="F69" s="101"/>
      <c r="G69" s="106">
        <f t="shared" si="21"/>
        <v>140</v>
      </c>
      <c r="H69" s="15"/>
      <c r="I69" s="51">
        <f t="shared" si="22"/>
        <v>140</v>
      </c>
      <c r="J69" s="51"/>
      <c r="K69" s="51">
        <f t="shared" si="23"/>
        <v>140</v>
      </c>
    </row>
    <row r="70" spans="1:11" ht="15" hidden="1">
      <c r="A70" s="29"/>
      <c r="B70" s="29"/>
      <c r="C70" s="30" t="s">
        <v>70</v>
      </c>
      <c r="D70" s="31" t="s">
        <v>71</v>
      </c>
      <c r="E70" s="86">
        <v>51250</v>
      </c>
      <c r="F70" s="101"/>
      <c r="G70" s="106">
        <f t="shared" si="21"/>
        <v>51250</v>
      </c>
      <c r="H70" s="15"/>
      <c r="I70" s="51">
        <f t="shared" si="22"/>
        <v>51250</v>
      </c>
      <c r="J70" s="51"/>
      <c r="K70" s="51">
        <f t="shared" si="23"/>
        <v>51250</v>
      </c>
    </row>
    <row r="71" spans="1:11" ht="15" hidden="1">
      <c r="A71" s="29"/>
      <c r="B71" s="29"/>
      <c r="C71" s="30" t="s">
        <v>77</v>
      </c>
      <c r="D71" s="31" t="s">
        <v>78</v>
      </c>
      <c r="E71" s="86">
        <v>2000</v>
      </c>
      <c r="F71" s="101"/>
      <c r="G71" s="106">
        <f t="shared" si="21"/>
        <v>2000</v>
      </c>
      <c r="H71" s="15"/>
      <c r="I71" s="51">
        <f t="shared" si="22"/>
        <v>2000</v>
      </c>
      <c r="J71" s="51"/>
      <c r="K71" s="51">
        <f t="shared" si="23"/>
        <v>2000</v>
      </c>
    </row>
    <row r="72" spans="1:11" ht="15" hidden="1">
      <c r="A72" s="29"/>
      <c r="B72" s="29"/>
      <c r="C72" s="30" t="s">
        <v>79</v>
      </c>
      <c r="D72" s="31" t="s">
        <v>80</v>
      </c>
      <c r="E72" s="86">
        <v>60</v>
      </c>
      <c r="F72" s="101"/>
      <c r="G72" s="106">
        <f t="shared" si="21"/>
        <v>60</v>
      </c>
      <c r="H72" s="15"/>
      <c r="I72" s="51">
        <f t="shared" si="22"/>
        <v>60</v>
      </c>
      <c r="J72" s="51"/>
      <c r="K72" s="51">
        <f t="shared" si="23"/>
        <v>60</v>
      </c>
    </row>
    <row r="73" spans="1:11" ht="15" hidden="1">
      <c r="A73" s="29"/>
      <c r="B73" s="29"/>
      <c r="C73" s="30" t="s">
        <v>81</v>
      </c>
      <c r="D73" s="31" t="s">
        <v>82</v>
      </c>
      <c r="E73" s="86">
        <v>300</v>
      </c>
      <c r="F73" s="101"/>
      <c r="G73" s="106">
        <f t="shared" si="21"/>
        <v>300</v>
      </c>
      <c r="H73" s="15"/>
      <c r="I73" s="51">
        <f t="shared" si="22"/>
        <v>300</v>
      </c>
      <c r="J73" s="51"/>
      <c r="K73" s="51">
        <f t="shared" si="23"/>
        <v>300</v>
      </c>
    </row>
    <row r="74" spans="1:11" ht="30" hidden="1">
      <c r="A74" s="29"/>
      <c r="B74" s="29"/>
      <c r="C74" s="30" t="s">
        <v>83</v>
      </c>
      <c r="D74" s="31" t="s">
        <v>84</v>
      </c>
      <c r="E74" s="86">
        <v>4000</v>
      </c>
      <c r="F74" s="101"/>
      <c r="G74" s="106">
        <f t="shared" si="21"/>
        <v>4000</v>
      </c>
      <c r="H74" s="15"/>
      <c r="I74" s="51">
        <f t="shared" si="22"/>
        <v>4000</v>
      </c>
      <c r="J74" s="51"/>
      <c r="K74" s="51">
        <f t="shared" si="23"/>
        <v>4000</v>
      </c>
    </row>
    <row r="75" spans="1:11" ht="15" hidden="1">
      <c r="A75" s="29"/>
      <c r="B75" s="29"/>
      <c r="C75" s="30" t="s">
        <v>72</v>
      </c>
      <c r="D75" s="31" t="s">
        <v>73</v>
      </c>
      <c r="E75" s="86">
        <v>25000</v>
      </c>
      <c r="F75" s="101"/>
      <c r="G75" s="106">
        <f t="shared" si="21"/>
        <v>25000</v>
      </c>
      <c r="H75" s="15"/>
      <c r="I75" s="51">
        <f t="shared" si="22"/>
        <v>25000</v>
      </c>
      <c r="J75" s="51"/>
      <c r="K75" s="51">
        <f t="shared" si="23"/>
        <v>25000</v>
      </c>
    </row>
    <row r="76" spans="1:11" ht="15">
      <c r="A76" s="29"/>
      <c r="B76" s="29"/>
      <c r="C76" s="30" t="s">
        <v>74</v>
      </c>
      <c r="D76" s="31" t="s">
        <v>305</v>
      </c>
      <c r="E76" s="86"/>
      <c r="F76" s="101"/>
      <c r="G76" s="106"/>
      <c r="H76" s="15"/>
      <c r="I76" s="51"/>
      <c r="J76" s="51">
        <v>100</v>
      </c>
      <c r="K76" s="51">
        <f t="shared" si="23"/>
        <v>100</v>
      </c>
    </row>
    <row r="77" spans="1:11" ht="15" hidden="1">
      <c r="A77" s="29"/>
      <c r="B77" s="29"/>
      <c r="C77" s="30" t="s">
        <v>21</v>
      </c>
      <c r="D77" s="31" t="s">
        <v>22</v>
      </c>
      <c r="E77" s="86">
        <v>1600</v>
      </c>
      <c r="F77" s="101"/>
      <c r="G77" s="106">
        <f t="shared" si="21"/>
        <v>1600</v>
      </c>
      <c r="H77" s="15"/>
      <c r="I77" s="51">
        <f t="shared" si="22"/>
        <v>1600</v>
      </c>
      <c r="J77" s="51"/>
      <c r="K77" s="51">
        <f t="shared" si="23"/>
        <v>1600</v>
      </c>
    </row>
    <row r="78" spans="1:11" ht="30" hidden="1">
      <c r="A78" s="29"/>
      <c r="B78" s="29"/>
      <c r="C78" s="30" t="s">
        <v>61</v>
      </c>
      <c r="D78" s="31" t="s">
        <v>62</v>
      </c>
      <c r="E78" s="86">
        <v>2500</v>
      </c>
      <c r="F78" s="101"/>
      <c r="G78" s="106">
        <f t="shared" si="21"/>
        <v>2500</v>
      </c>
      <c r="H78" s="15"/>
      <c r="I78" s="51">
        <f t="shared" si="22"/>
        <v>2500</v>
      </c>
      <c r="J78" s="51"/>
      <c r="K78" s="51">
        <f t="shared" si="23"/>
        <v>2500</v>
      </c>
    </row>
    <row r="79" spans="1:11" ht="45" hidden="1">
      <c r="A79" s="29"/>
      <c r="B79" s="34">
        <v>75618</v>
      </c>
      <c r="C79" s="30"/>
      <c r="D79" s="31" t="s">
        <v>85</v>
      </c>
      <c r="E79" s="86">
        <f>SUM(E80:E82)</f>
        <v>95400</v>
      </c>
      <c r="F79" s="86">
        <f aca="true" t="shared" si="24" ref="F79:K79">SUM(F80:F82)</f>
        <v>0</v>
      </c>
      <c r="G79" s="86">
        <f t="shared" si="24"/>
        <v>95400</v>
      </c>
      <c r="H79" s="172">
        <f t="shared" si="24"/>
        <v>0</v>
      </c>
      <c r="I79" s="222">
        <f t="shared" si="24"/>
        <v>95400</v>
      </c>
      <c r="J79" s="222">
        <f t="shared" si="24"/>
        <v>0</v>
      </c>
      <c r="K79" s="222">
        <f t="shared" si="24"/>
        <v>95400</v>
      </c>
    </row>
    <row r="80" spans="1:11" ht="15" hidden="1">
      <c r="A80" s="29"/>
      <c r="B80" s="29"/>
      <c r="C80" s="30" t="s">
        <v>86</v>
      </c>
      <c r="D80" s="31" t="s">
        <v>87</v>
      </c>
      <c r="E80" s="86">
        <v>8200</v>
      </c>
      <c r="F80" s="101"/>
      <c r="G80" s="106">
        <f>E80+F80</f>
        <v>8200</v>
      </c>
      <c r="H80" s="15"/>
      <c r="I80" s="51">
        <f>G80+H80</f>
        <v>8200</v>
      </c>
      <c r="J80" s="51"/>
      <c r="K80" s="51">
        <f>I80+J80</f>
        <v>8200</v>
      </c>
    </row>
    <row r="81" spans="1:11" ht="30" hidden="1">
      <c r="A81" s="29"/>
      <c r="B81" s="29"/>
      <c r="C81" s="30" t="s">
        <v>88</v>
      </c>
      <c r="D81" s="31" t="s">
        <v>89</v>
      </c>
      <c r="E81" s="86">
        <v>84200</v>
      </c>
      <c r="F81" s="101"/>
      <c r="G81" s="106">
        <f>E81+F81</f>
        <v>84200</v>
      </c>
      <c r="H81" s="15"/>
      <c r="I81" s="51">
        <f>G81+H81</f>
        <v>84200</v>
      </c>
      <c r="J81" s="51"/>
      <c r="K81" s="51">
        <f>I81+J81</f>
        <v>84200</v>
      </c>
    </row>
    <row r="82" spans="1:11" ht="60" hidden="1">
      <c r="A82" s="29"/>
      <c r="B82" s="29"/>
      <c r="C82" s="30" t="s">
        <v>90</v>
      </c>
      <c r="D82" s="31" t="s">
        <v>91</v>
      </c>
      <c r="E82" s="86">
        <v>3000</v>
      </c>
      <c r="F82" s="101"/>
      <c r="G82" s="106">
        <f>E82+F82</f>
        <v>3000</v>
      </c>
      <c r="H82" s="15"/>
      <c r="I82" s="51">
        <f>G82+H82</f>
        <v>3000</v>
      </c>
      <c r="J82" s="51"/>
      <c r="K82" s="51">
        <f>I82+J82</f>
        <v>3000</v>
      </c>
    </row>
    <row r="83" spans="1:11" ht="30" hidden="1">
      <c r="A83" s="29"/>
      <c r="B83" s="34">
        <v>75621</v>
      </c>
      <c r="C83" s="30"/>
      <c r="D83" s="31" t="s">
        <v>92</v>
      </c>
      <c r="E83" s="86">
        <f>SUM(E84:E85)</f>
        <v>1882478</v>
      </c>
      <c r="F83" s="86">
        <f aca="true" t="shared" si="25" ref="F83:K83">SUM(F84:F85)</f>
        <v>20430</v>
      </c>
      <c r="G83" s="86">
        <f t="shared" si="25"/>
        <v>1902908</v>
      </c>
      <c r="H83" s="172">
        <f t="shared" si="25"/>
        <v>0</v>
      </c>
      <c r="I83" s="222">
        <f t="shared" si="25"/>
        <v>1902908</v>
      </c>
      <c r="J83" s="222">
        <f t="shared" si="25"/>
        <v>0</v>
      </c>
      <c r="K83" s="222">
        <f t="shared" si="25"/>
        <v>1902908</v>
      </c>
    </row>
    <row r="84" spans="1:11" ht="15" hidden="1">
      <c r="A84" s="29"/>
      <c r="B84" s="34"/>
      <c r="C84" s="30" t="s">
        <v>93</v>
      </c>
      <c r="D84" s="31" t="s">
        <v>94</v>
      </c>
      <c r="E84" s="86">
        <v>1881478</v>
      </c>
      <c r="F84" s="103">
        <v>20430</v>
      </c>
      <c r="G84" s="106">
        <f>E84+F84</f>
        <v>1901908</v>
      </c>
      <c r="H84" s="20"/>
      <c r="I84" s="51">
        <f>G84+H84</f>
        <v>1901908</v>
      </c>
      <c r="J84" s="51"/>
      <c r="K84" s="51">
        <f>I84+J84</f>
        <v>1901908</v>
      </c>
    </row>
    <row r="85" spans="1:11" ht="15" hidden="1">
      <c r="A85" s="29"/>
      <c r="B85" s="34"/>
      <c r="C85" s="30" t="s">
        <v>95</v>
      </c>
      <c r="D85" s="31" t="s">
        <v>96</v>
      </c>
      <c r="E85" s="86">
        <v>1000</v>
      </c>
      <c r="F85" s="101"/>
      <c r="G85" s="106">
        <f>E85+F85</f>
        <v>1000</v>
      </c>
      <c r="H85" s="20"/>
      <c r="I85" s="51">
        <f>G85+H85</f>
        <v>1000</v>
      </c>
      <c r="J85" s="51"/>
      <c r="K85" s="51">
        <f>I85+J85</f>
        <v>1000</v>
      </c>
    </row>
    <row r="86" spans="1:11" ht="14.25">
      <c r="A86" s="25">
        <v>758</v>
      </c>
      <c r="B86" s="33"/>
      <c r="C86" s="26"/>
      <c r="D86" s="27" t="s">
        <v>97</v>
      </c>
      <c r="E86" s="87">
        <f>E87+E89+E91+E95</f>
        <v>6057403</v>
      </c>
      <c r="F86" s="87">
        <f aca="true" t="shared" si="26" ref="F86:K86">F87+F89+F91+F95</f>
        <v>-1844309</v>
      </c>
      <c r="G86" s="87">
        <f t="shared" si="26"/>
        <v>4213094</v>
      </c>
      <c r="H86" s="171">
        <f t="shared" si="26"/>
        <v>0</v>
      </c>
      <c r="I86" s="95">
        <f t="shared" si="26"/>
        <v>4213094</v>
      </c>
      <c r="J86" s="95">
        <f t="shared" si="26"/>
        <v>6700</v>
      </c>
      <c r="K86" s="95">
        <f t="shared" si="26"/>
        <v>4219794</v>
      </c>
    </row>
    <row r="87" spans="1:11" ht="30" hidden="1">
      <c r="A87" s="29"/>
      <c r="B87" s="34">
        <v>75801</v>
      </c>
      <c r="C87" s="30"/>
      <c r="D87" s="31" t="s">
        <v>98</v>
      </c>
      <c r="E87" s="86">
        <f>E88</f>
        <v>5258677</v>
      </c>
      <c r="F87" s="86">
        <f aca="true" t="shared" si="27" ref="F87:K87">F88</f>
        <v>-1844309</v>
      </c>
      <c r="G87" s="86">
        <f t="shared" si="27"/>
        <v>3414368</v>
      </c>
      <c r="H87" s="172">
        <f t="shared" si="27"/>
        <v>0</v>
      </c>
      <c r="I87" s="222">
        <f t="shared" si="27"/>
        <v>3414368</v>
      </c>
      <c r="J87" s="222">
        <f t="shared" si="27"/>
        <v>0</v>
      </c>
      <c r="K87" s="222">
        <f t="shared" si="27"/>
        <v>3414368</v>
      </c>
    </row>
    <row r="88" spans="1:11" ht="15" hidden="1">
      <c r="A88" s="29"/>
      <c r="B88" s="34"/>
      <c r="C88" s="30" t="s">
        <v>99</v>
      </c>
      <c r="D88" s="31" t="s">
        <v>100</v>
      </c>
      <c r="E88" s="86">
        <v>5258677</v>
      </c>
      <c r="F88" s="85">
        <v>-1844309</v>
      </c>
      <c r="G88" s="106">
        <f>E88+F88</f>
        <v>3414368</v>
      </c>
      <c r="H88" s="15"/>
      <c r="I88" s="51">
        <f>G88+H88</f>
        <v>3414368</v>
      </c>
      <c r="J88" s="51"/>
      <c r="K88" s="51">
        <f>I88+J88</f>
        <v>3414368</v>
      </c>
    </row>
    <row r="89" spans="1:11" ht="30" hidden="1">
      <c r="A89" s="29"/>
      <c r="B89" s="34">
        <v>75807</v>
      </c>
      <c r="C89" s="30"/>
      <c r="D89" s="31" t="s">
        <v>101</v>
      </c>
      <c r="E89" s="86">
        <f>E90</f>
        <v>758162</v>
      </c>
      <c r="F89" s="86">
        <f aca="true" t="shared" si="28" ref="F89:K89">F90</f>
        <v>0</v>
      </c>
      <c r="G89" s="86">
        <f t="shared" si="28"/>
        <v>758162</v>
      </c>
      <c r="H89" s="172">
        <f t="shared" si="28"/>
        <v>0</v>
      </c>
      <c r="I89" s="222">
        <f t="shared" si="28"/>
        <v>758162</v>
      </c>
      <c r="J89" s="222">
        <f t="shared" si="28"/>
        <v>0</v>
      </c>
      <c r="K89" s="222">
        <f t="shared" si="28"/>
        <v>758162</v>
      </c>
    </row>
    <row r="90" spans="1:11" ht="15" hidden="1">
      <c r="A90" s="29"/>
      <c r="B90" s="29"/>
      <c r="C90" s="30" t="s">
        <v>99</v>
      </c>
      <c r="D90" s="31" t="s">
        <v>100</v>
      </c>
      <c r="E90" s="86">
        <v>758162</v>
      </c>
      <c r="F90" s="101"/>
      <c r="G90" s="106">
        <f>E90+F90</f>
        <v>758162</v>
      </c>
      <c r="H90" s="15"/>
      <c r="I90" s="51">
        <f>G90+H90</f>
        <v>758162</v>
      </c>
      <c r="J90" s="51"/>
      <c r="K90" s="51">
        <f>I90+J90</f>
        <v>758162</v>
      </c>
    </row>
    <row r="91" spans="1:11" ht="15">
      <c r="A91" s="29"/>
      <c r="B91" s="29">
        <v>75814</v>
      </c>
      <c r="C91" s="30"/>
      <c r="D91" s="31" t="s">
        <v>102</v>
      </c>
      <c r="E91" s="86">
        <f>E93+E94</f>
        <v>20100</v>
      </c>
      <c r="F91" s="86">
        <f>F93+F94</f>
        <v>0</v>
      </c>
      <c r="G91" s="86">
        <f>G93+G94</f>
        <v>20100</v>
      </c>
      <c r="H91" s="172">
        <f>H93+H94</f>
        <v>0</v>
      </c>
      <c r="I91" s="222">
        <f>I93+I94</f>
        <v>20100</v>
      </c>
      <c r="J91" s="222">
        <f>J92+J93+J94</f>
        <v>6700</v>
      </c>
      <c r="K91" s="222">
        <f>K92+K93+K94</f>
        <v>26800</v>
      </c>
    </row>
    <row r="92" spans="1:11" ht="33.75" customHeight="1">
      <c r="A92" s="29"/>
      <c r="B92" s="29"/>
      <c r="C92" s="30" t="s">
        <v>303</v>
      </c>
      <c r="D92" s="31" t="s">
        <v>304</v>
      </c>
      <c r="E92" s="86"/>
      <c r="F92" s="86"/>
      <c r="G92" s="86"/>
      <c r="H92" s="202"/>
      <c r="I92" s="222"/>
      <c r="J92" s="222">
        <v>1300</v>
      </c>
      <c r="K92" s="222">
        <f>I92+J92</f>
        <v>1300</v>
      </c>
    </row>
    <row r="93" spans="1:11" ht="15" hidden="1">
      <c r="A93" s="29"/>
      <c r="B93" s="29"/>
      <c r="C93" s="30" t="s">
        <v>38</v>
      </c>
      <c r="D93" s="31" t="s">
        <v>39</v>
      </c>
      <c r="E93" s="86">
        <v>20000</v>
      </c>
      <c r="F93" s="101"/>
      <c r="G93" s="106">
        <f>E93+F93</f>
        <v>20000</v>
      </c>
      <c r="H93" s="20"/>
      <c r="I93" s="51">
        <f>G93+H93</f>
        <v>20000</v>
      </c>
      <c r="J93" s="51"/>
      <c r="K93" s="222">
        <f>I93+J93</f>
        <v>20000</v>
      </c>
    </row>
    <row r="94" spans="1:11" ht="15">
      <c r="A94" s="29"/>
      <c r="B94" s="29"/>
      <c r="C94" s="30" t="s">
        <v>23</v>
      </c>
      <c r="D94" s="31" t="s">
        <v>103</v>
      </c>
      <c r="E94" s="86">
        <v>100</v>
      </c>
      <c r="F94" s="101"/>
      <c r="G94" s="106">
        <f>E94+F94</f>
        <v>100</v>
      </c>
      <c r="H94" s="20"/>
      <c r="I94" s="51">
        <f>G94+H94</f>
        <v>100</v>
      </c>
      <c r="J94" s="51">
        <v>5400</v>
      </c>
      <c r="K94" s="222">
        <f>I94+J94</f>
        <v>5500</v>
      </c>
    </row>
    <row r="95" spans="1:11" ht="30" hidden="1">
      <c r="A95" s="29"/>
      <c r="B95" s="34">
        <v>75831</v>
      </c>
      <c r="C95" s="30"/>
      <c r="D95" s="31" t="s">
        <v>104</v>
      </c>
      <c r="E95" s="86">
        <f>E96</f>
        <v>20464</v>
      </c>
      <c r="F95" s="86">
        <f aca="true" t="shared" si="29" ref="F95:K95">F96</f>
        <v>0</v>
      </c>
      <c r="G95" s="86">
        <f t="shared" si="29"/>
        <v>20464</v>
      </c>
      <c r="H95" s="172">
        <f t="shared" si="29"/>
        <v>0</v>
      </c>
      <c r="I95" s="222">
        <f t="shared" si="29"/>
        <v>20464</v>
      </c>
      <c r="J95" s="222">
        <f t="shared" si="29"/>
        <v>0</v>
      </c>
      <c r="K95" s="222">
        <f t="shared" si="29"/>
        <v>20464</v>
      </c>
    </row>
    <row r="96" spans="1:11" ht="15" hidden="1">
      <c r="A96" s="29"/>
      <c r="B96" s="29"/>
      <c r="C96" s="30" t="s">
        <v>99</v>
      </c>
      <c r="D96" s="31" t="s">
        <v>100</v>
      </c>
      <c r="E96" s="86">
        <v>20464</v>
      </c>
      <c r="F96" s="101"/>
      <c r="G96" s="106">
        <f>E96+F96</f>
        <v>20464</v>
      </c>
      <c r="H96" s="15"/>
      <c r="I96" s="51">
        <f>G96+H96</f>
        <v>20464</v>
      </c>
      <c r="J96" s="51"/>
      <c r="K96" s="51">
        <f>I96+J96</f>
        <v>20464</v>
      </c>
    </row>
    <row r="97" spans="1:11" ht="14.25">
      <c r="A97" s="25">
        <v>801</v>
      </c>
      <c r="B97" s="25"/>
      <c r="C97" s="26"/>
      <c r="D97" s="27" t="s">
        <v>105</v>
      </c>
      <c r="E97" s="87">
        <f>E98+E104+E109</f>
        <v>173323</v>
      </c>
      <c r="F97" s="87">
        <f aca="true" t="shared" si="30" ref="F97:K97">F98+F104+F109</f>
        <v>18000</v>
      </c>
      <c r="G97" s="87">
        <f t="shared" si="30"/>
        <v>191323</v>
      </c>
      <c r="H97" s="171">
        <f t="shared" si="30"/>
        <v>0</v>
      </c>
      <c r="I97" s="95">
        <f t="shared" si="30"/>
        <v>191323</v>
      </c>
      <c r="J97" s="95">
        <f t="shared" si="30"/>
        <v>1524</v>
      </c>
      <c r="K97" s="95">
        <f t="shared" si="30"/>
        <v>192847</v>
      </c>
    </row>
    <row r="98" spans="1:11" ht="15">
      <c r="A98" s="29"/>
      <c r="B98" s="29">
        <v>80101</v>
      </c>
      <c r="C98" s="30"/>
      <c r="D98" s="31" t="s">
        <v>106</v>
      </c>
      <c r="E98" s="86">
        <f>SUM(E99:E103)</f>
        <v>12173</v>
      </c>
      <c r="F98" s="86">
        <f aca="true" t="shared" si="31" ref="F98:K98">SUM(F99:F103)</f>
        <v>0</v>
      </c>
      <c r="G98" s="86">
        <f t="shared" si="31"/>
        <v>12173</v>
      </c>
      <c r="H98" s="172">
        <f t="shared" si="31"/>
        <v>0</v>
      </c>
      <c r="I98" s="222">
        <f t="shared" si="31"/>
        <v>12173</v>
      </c>
      <c r="J98" s="222">
        <f t="shared" si="31"/>
        <v>1524</v>
      </c>
      <c r="K98" s="222">
        <f t="shared" si="31"/>
        <v>13697</v>
      </c>
    </row>
    <row r="99" spans="1:11" ht="15" hidden="1">
      <c r="A99" s="29"/>
      <c r="B99" s="29"/>
      <c r="C99" s="30" t="s">
        <v>47</v>
      </c>
      <c r="D99" s="31" t="s">
        <v>48</v>
      </c>
      <c r="E99" s="86">
        <v>3553</v>
      </c>
      <c r="F99" s="101"/>
      <c r="G99" s="101">
        <f>E99+F99</f>
        <v>3553</v>
      </c>
      <c r="H99" s="10"/>
      <c r="I99" s="62">
        <f>G99+H99</f>
        <v>3553</v>
      </c>
      <c r="J99" s="62"/>
      <c r="K99" s="51">
        <f>I99+J99</f>
        <v>3553</v>
      </c>
    </row>
    <row r="100" spans="1:11" ht="15" hidden="1">
      <c r="A100" s="29"/>
      <c r="B100" s="29"/>
      <c r="C100" s="30" t="s">
        <v>38</v>
      </c>
      <c r="D100" s="31" t="s">
        <v>39</v>
      </c>
      <c r="E100" s="86">
        <v>7045</v>
      </c>
      <c r="F100" s="101"/>
      <c r="G100" s="101">
        <f>E100+F100</f>
        <v>7045</v>
      </c>
      <c r="H100" s="15"/>
      <c r="I100" s="62">
        <f>G100+H100</f>
        <v>7045</v>
      </c>
      <c r="J100" s="51"/>
      <c r="K100" s="51">
        <f>I100+J100</f>
        <v>7045</v>
      </c>
    </row>
    <row r="101" spans="1:11" ht="15" hidden="1">
      <c r="A101" s="29"/>
      <c r="B101" s="29"/>
      <c r="C101" s="30" t="s">
        <v>23</v>
      </c>
      <c r="D101" s="31" t="s">
        <v>103</v>
      </c>
      <c r="E101" s="86">
        <v>1575</v>
      </c>
      <c r="F101" s="101"/>
      <c r="G101" s="101">
        <f>E101+F101</f>
        <v>1575</v>
      </c>
      <c r="H101" s="15"/>
      <c r="I101" s="62">
        <f>G101+H101</f>
        <v>1575</v>
      </c>
      <c r="J101" s="51"/>
      <c r="K101" s="51">
        <f>I101+J101</f>
        <v>1575</v>
      </c>
    </row>
    <row r="102" spans="1:11" ht="45">
      <c r="A102" s="29"/>
      <c r="B102" s="29"/>
      <c r="C102" s="30" t="s">
        <v>107</v>
      </c>
      <c r="D102" s="31" t="s">
        <v>108</v>
      </c>
      <c r="E102" s="86">
        <v>0</v>
      </c>
      <c r="F102" s="101"/>
      <c r="G102" s="104"/>
      <c r="H102" s="15"/>
      <c r="I102" s="218"/>
      <c r="J102" s="51">
        <v>1524</v>
      </c>
      <c r="K102" s="51">
        <f>J102</f>
        <v>1524</v>
      </c>
    </row>
    <row r="103" spans="1:11" ht="75" hidden="1">
      <c r="A103" s="29"/>
      <c r="B103" s="29"/>
      <c r="C103" s="30" t="s">
        <v>109</v>
      </c>
      <c r="D103" s="31" t="s">
        <v>110</v>
      </c>
      <c r="E103" s="86">
        <v>0</v>
      </c>
      <c r="F103" s="101"/>
      <c r="G103" s="105"/>
      <c r="H103" s="20"/>
      <c r="I103" s="218"/>
      <c r="J103" s="51"/>
      <c r="K103" s="218"/>
    </row>
    <row r="104" spans="1:11" ht="15" hidden="1">
      <c r="A104" s="29"/>
      <c r="B104" s="29">
        <v>80104</v>
      </c>
      <c r="C104" s="30"/>
      <c r="D104" s="31" t="s">
        <v>111</v>
      </c>
      <c r="E104" s="86">
        <f>SUM(E105:E107)</f>
        <v>161150</v>
      </c>
      <c r="F104" s="86">
        <f aca="true" t="shared" si="32" ref="F104:K104">SUM(F105:F108)</f>
        <v>18000</v>
      </c>
      <c r="G104" s="86">
        <f t="shared" si="32"/>
        <v>179150</v>
      </c>
      <c r="H104" s="172">
        <f t="shared" si="32"/>
        <v>0</v>
      </c>
      <c r="I104" s="222">
        <f t="shared" si="32"/>
        <v>179150</v>
      </c>
      <c r="J104" s="222">
        <f t="shared" si="32"/>
        <v>0</v>
      </c>
      <c r="K104" s="222">
        <f t="shared" si="32"/>
        <v>179150</v>
      </c>
    </row>
    <row r="105" spans="1:11" ht="15" hidden="1">
      <c r="A105" s="29"/>
      <c r="B105" s="29"/>
      <c r="C105" s="30" t="s">
        <v>47</v>
      </c>
      <c r="D105" s="31" t="s">
        <v>48</v>
      </c>
      <c r="E105" s="86">
        <v>158100</v>
      </c>
      <c r="F105" s="101"/>
      <c r="G105" s="106">
        <f>E105+F105</f>
        <v>158100</v>
      </c>
      <c r="H105" s="15"/>
      <c r="I105" s="51">
        <f>G105+H105</f>
        <v>158100</v>
      </c>
      <c r="J105" s="51"/>
      <c r="K105" s="51">
        <f>I105+J105</f>
        <v>158100</v>
      </c>
    </row>
    <row r="106" spans="1:11" ht="15" hidden="1">
      <c r="A106" s="29"/>
      <c r="B106" s="29"/>
      <c r="C106" s="30" t="s">
        <v>38</v>
      </c>
      <c r="D106" s="31" t="s">
        <v>39</v>
      </c>
      <c r="E106" s="86">
        <v>2900</v>
      </c>
      <c r="F106" s="101"/>
      <c r="G106" s="106">
        <f>E106+F106</f>
        <v>2900</v>
      </c>
      <c r="H106" s="15"/>
      <c r="I106" s="51">
        <f>G106+H106</f>
        <v>2900</v>
      </c>
      <c r="J106" s="51"/>
      <c r="K106" s="51">
        <f>I106+J106</f>
        <v>2900</v>
      </c>
    </row>
    <row r="107" spans="1:11" ht="15" hidden="1">
      <c r="A107" s="29"/>
      <c r="B107" s="29"/>
      <c r="C107" s="30" t="s">
        <v>23</v>
      </c>
      <c r="D107" s="31" t="s">
        <v>103</v>
      </c>
      <c r="E107" s="86">
        <v>150</v>
      </c>
      <c r="F107" s="101"/>
      <c r="G107" s="106">
        <f>E107+F107</f>
        <v>150</v>
      </c>
      <c r="H107" s="15"/>
      <c r="I107" s="51">
        <f>G107+H107</f>
        <v>150</v>
      </c>
      <c r="J107" s="51"/>
      <c r="K107" s="51">
        <f>I107+J107</f>
        <v>150</v>
      </c>
    </row>
    <row r="108" spans="1:11" ht="60" hidden="1">
      <c r="A108" s="29"/>
      <c r="B108" s="29"/>
      <c r="C108" s="30" t="s">
        <v>264</v>
      </c>
      <c r="D108" s="31" t="s">
        <v>265</v>
      </c>
      <c r="E108" s="86"/>
      <c r="F108" s="86">
        <v>18000</v>
      </c>
      <c r="G108" s="128">
        <f>E108+F108</f>
        <v>18000</v>
      </c>
      <c r="H108" s="15"/>
      <c r="I108" s="51">
        <f>G108+H108</f>
        <v>18000</v>
      </c>
      <c r="J108" s="51"/>
      <c r="K108" s="51">
        <f>I108+J108</f>
        <v>18000</v>
      </c>
    </row>
    <row r="109" spans="1:11" ht="15" hidden="1">
      <c r="A109" s="29"/>
      <c r="B109" s="29">
        <v>80195</v>
      </c>
      <c r="C109" s="30"/>
      <c r="D109" s="31" t="s">
        <v>221</v>
      </c>
      <c r="E109" s="86">
        <f>E110</f>
        <v>0</v>
      </c>
      <c r="F109" s="101"/>
      <c r="G109" s="104"/>
      <c r="H109" s="15"/>
      <c r="I109" s="218"/>
      <c r="J109" s="51"/>
      <c r="K109" s="218"/>
    </row>
    <row r="110" spans="1:11" ht="45" hidden="1">
      <c r="A110" s="29"/>
      <c r="B110" s="29"/>
      <c r="C110" s="30" t="s">
        <v>107</v>
      </c>
      <c r="D110" s="31" t="s">
        <v>108</v>
      </c>
      <c r="E110" s="86">
        <v>0</v>
      </c>
      <c r="F110" s="101"/>
      <c r="G110" s="104"/>
      <c r="H110" s="15"/>
      <c r="I110" s="218"/>
      <c r="J110" s="51"/>
      <c r="K110" s="218"/>
    </row>
    <row r="111" spans="1:11" ht="14.25">
      <c r="A111" s="25">
        <v>852</v>
      </c>
      <c r="B111" s="25"/>
      <c r="C111" s="26"/>
      <c r="D111" s="27" t="s">
        <v>112</v>
      </c>
      <c r="E111" s="87">
        <f aca="true" t="shared" si="33" ref="E111:K111">E112+E114+E116+E119+E123</f>
        <v>1349643</v>
      </c>
      <c r="F111" s="87">
        <f t="shared" si="33"/>
        <v>-223500</v>
      </c>
      <c r="G111" s="87">
        <f t="shared" si="33"/>
        <v>1126143</v>
      </c>
      <c r="H111" s="171">
        <f t="shared" si="33"/>
        <v>10888</v>
      </c>
      <c r="I111" s="95">
        <f t="shared" si="33"/>
        <v>1137031</v>
      </c>
      <c r="J111" s="95">
        <f t="shared" si="33"/>
        <v>5849</v>
      </c>
      <c r="K111" s="95">
        <f t="shared" si="33"/>
        <v>1142880</v>
      </c>
    </row>
    <row r="112" spans="1:11" ht="45" hidden="1">
      <c r="A112" s="25"/>
      <c r="B112" s="34">
        <v>85212</v>
      </c>
      <c r="C112" s="30"/>
      <c r="D112" s="31" t="s">
        <v>113</v>
      </c>
      <c r="E112" s="88">
        <f>E113</f>
        <v>1177000</v>
      </c>
      <c r="F112" s="88">
        <f aca="true" t="shared" si="34" ref="F112:K112">F113</f>
        <v>-223500</v>
      </c>
      <c r="G112" s="88">
        <f t="shared" si="34"/>
        <v>953500</v>
      </c>
      <c r="H112" s="203">
        <f t="shared" si="34"/>
        <v>0</v>
      </c>
      <c r="I112" s="222">
        <f t="shared" si="34"/>
        <v>953500</v>
      </c>
      <c r="J112" s="222">
        <f t="shared" si="34"/>
        <v>0</v>
      </c>
      <c r="K112" s="222">
        <f t="shared" si="34"/>
        <v>953500</v>
      </c>
    </row>
    <row r="113" spans="1:11" ht="75" hidden="1">
      <c r="A113" s="29"/>
      <c r="B113" s="48"/>
      <c r="C113" s="30" t="s">
        <v>42</v>
      </c>
      <c r="D113" s="31" t="s">
        <v>43</v>
      </c>
      <c r="E113" s="86">
        <v>1177000</v>
      </c>
      <c r="F113" s="101">
        <v>-223500</v>
      </c>
      <c r="G113" s="101">
        <f>E113+F113</f>
        <v>953500</v>
      </c>
      <c r="H113" s="10"/>
      <c r="I113" s="62">
        <f>G113+H113</f>
        <v>953500</v>
      </c>
      <c r="J113" s="62"/>
      <c r="K113" s="62">
        <f>I113+J113</f>
        <v>953500</v>
      </c>
    </row>
    <row r="114" spans="1:11" ht="60" hidden="1">
      <c r="A114" s="29"/>
      <c r="B114" s="34">
        <v>85213</v>
      </c>
      <c r="C114" s="30"/>
      <c r="D114" s="31" t="s">
        <v>114</v>
      </c>
      <c r="E114" s="86">
        <f>E115</f>
        <v>7400</v>
      </c>
      <c r="F114" s="86">
        <f aca="true" t="shared" si="35" ref="F114:K114">F115</f>
        <v>0</v>
      </c>
      <c r="G114" s="86">
        <f t="shared" si="35"/>
        <v>7400</v>
      </c>
      <c r="H114" s="172">
        <f t="shared" si="35"/>
        <v>0</v>
      </c>
      <c r="I114" s="222">
        <f t="shared" si="35"/>
        <v>7400</v>
      </c>
      <c r="J114" s="222">
        <f t="shared" si="35"/>
        <v>0</v>
      </c>
      <c r="K114" s="222">
        <f t="shared" si="35"/>
        <v>7400</v>
      </c>
    </row>
    <row r="115" spans="1:11" ht="75" hidden="1">
      <c r="A115" s="29"/>
      <c r="B115" s="41"/>
      <c r="C115" s="30" t="s">
        <v>42</v>
      </c>
      <c r="D115" s="31" t="s">
        <v>43</v>
      </c>
      <c r="E115" s="86">
        <v>7400</v>
      </c>
      <c r="F115" s="101"/>
      <c r="G115" s="101">
        <f>E115+F115</f>
        <v>7400</v>
      </c>
      <c r="H115" s="19"/>
      <c r="I115" s="222">
        <f>G115+H115</f>
        <v>7400</v>
      </c>
      <c r="J115" s="222"/>
      <c r="K115" s="222">
        <f>I115+J115</f>
        <v>7400</v>
      </c>
    </row>
    <row r="116" spans="1:11" ht="30">
      <c r="A116" s="29"/>
      <c r="B116" s="34">
        <v>85214</v>
      </c>
      <c r="C116" s="30"/>
      <c r="D116" s="31" t="s">
        <v>237</v>
      </c>
      <c r="E116" s="86">
        <f>E117+E118</f>
        <v>109400</v>
      </c>
      <c r="F116" s="86">
        <f aca="true" t="shared" si="36" ref="F116:K116">F117+F118</f>
        <v>0</v>
      </c>
      <c r="G116" s="86">
        <f t="shared" si="36"/>
        <v>109400</v>
      </c>
      <c r="H116" s="172">
        <f t="shared" si="36"/>
        <v>0</v>
      </c>
      <c r="I116" s="222">
        <f t="shared" si="36"/>
        <v>109400</v>
      </c>
      <c r="J116" s="222">
        <f t="shared" si="36"/>
        <v>3599</v>
      </c>
      <c r="K116" s="222">
        <f t="shared" si="36"/>
        <v>112999</v>
      </c>
    </row>
    <row r="117" spans="1:11" ht="75" hidden="1">
      <c r="A117" s="29"/>
      <c r="B117" s="48"/>
      <c r="C117" s="30" t="s">
        <v>42</v>
      </c>
      <c r="D117" s="31" t="s">
        <v>43</v>
      </c>
      <c r="E117" s="86">
        <v>29800</v>
      </c>
      <c r="F117" s="101"/>
      <c r="G117" s="101">
        <f>E117+F117</f>
        <v>29800</v>
      </c>
      <c r="H117" s="19"/>
      <c r="I117" s="222">
        <f>G117+H117</f>
        <v>29800</v>
      </c>
      <c r="J117" s="222"/>
      <c r="K117" s="51">
        <f>I117+J117</f>
        <v>29800</v>
      </c>
    </row>
    <row r="118" spans="1:11" ht="45">
      <c r="A118" s="29"/>
      <c r="B118" s="34"/>
      <c r="C118" s="30" t="s">
        <v>107</v>
      </c>
      <c r="D118" s="31" t="s">
        <v>108</v>
      </c>
      <c r="E118" s="86">
        <v>79600</v>
      </c>
      <c r="F118" s="101"/>
      <c r="G118" s="101">
        <f>E118+F118</f>
        <v>79600</v>
      </c>
      <c r="H118" s="19"/>
      <c r="I118" s="222">
        <f>G118+H118</f>
        <v>79600</v>
      </c>
      <c r="J118" s="85">
        <v>3599</v>
      </c>
      <c r="K118" s="85">
        <f>I118+J118</f>
        <v>83199</v>
      </c>
    </row>
    <row r="119" spans="1:11" ht="15">
      <c r="A119" s="29"/>
      <c r="B119" s="29">
        <v>85219</v>
      </c>
      <c r="C119" s="30"/>
      <c r="D119" s="31" t="s">
        <v>115</v>
      </c>
      <c r="E119" s="86">
        <f>SUM(E120:E122)</f>
        <v>47479</v>
      </c>
      <c r="F119" s="86">
        <f aca="true" t="shared" si="37" ref="F119:K119">SUM(F120:F122)</f>
        <v>0</v>
      </c>
      <c r="G119" s="86">
        <f t="shared" si="37"/>
        <v>47479</v>
      </c>
      <c r="H119" s="172">
        <f t="shared" si="37"/>
        <v>6000</v>
      </c>
      <c r="I119" s="222">
        <f t="shared" si="37"/>
        <v>53479</v>
      </c>
      <c r="J119" s="222">
        <f t="shared" si="37"/>
        <v>2250</v>
      </c>
      <c r="K119" s="222">
        <f t="shared" si="37"/>
        <v>55729</v>
      </c>
    </row>
    <row r="120" spans="1:11" ht="15" hidden="1">
      <c r="A120" s="29"/>
      <c r="B120" s="29"/>
      <c r="C120" s="30" t="s">
        <v>38</v>
      </c>
      <c r="D120" s="31" t="s">
        <v>39</v>
      </c>
      <c r="E120" s="86">
        <v>951</v>
      </c>
      <c r="F120" s="101"/>
      <c r="G120" s="106">
        <f>E120+F120</f>
        <v>951</v>
      </c>
      <c r="H120" s="15"/>
      <c r="I120" s="51">
        <f>G120+H120</f>
        <v>951</v>
      </c>
      <c r="J120" s="51"/>
      <c r="K120" s="51">
        <f>I120+J120</f>
        <v>951</v>
      </c>
    </row>
    <row r="121" spans="1:11" ht="15" hidden="1">
      <c r="A121" s="29"/>
      <c r="B121" s="29"/>
      <c r="C121" s="30" t="s">
        <v>23</v>
      </c>
      <c r="D121" s="31" t="s">
        <v>103</v>
      </c>
      <c r="E121" s="86">
        <v>28</v>
      </c>
      <c r="F121" s="101"/>
      <c r="G121" s="106">
        <f>E121+F121</f>
        <v>28</v>
      </c>
      <c r="H121" s="15"/>
      <c r="I121" s="51">
        <f>G121+H121</f>
        <v>28</v>
      </c>
      <c r="J121" s="51"/>
      <c r="K121" s="51">
        <f>I121+J121</f>
        <v>28</v>
      </c>
    </row>
    <row r="122" spans="1:11" ht="45">
      <c r="A122" s="29"/>
      <c r="B122" s="29"/>
      <c r="C122" s="30" t="s">
        <v>107</v>
      </c>
      <c r="D122" s="31" t="s">
        <v>116</v>
      </c>
      <c r="E122" s="86">
        <v>46500</v>
      </c>
      <c r="F122" s="101"/>
      <c r="G122" s="106">
        <f>E122+F122</f>
        <v>46500</v>
      </c>
      <c r="H122" s="141">
        <v>6000</v>
      </c>
      <c r="I122" s="58">
        <f>G122+H122</f>
        <v>52500</v>
      </c>
      <c r="J122" s="58">
        <v>2250</v>
      </c>
      <c r="K122" s="58">
        <f>I122+J122</f>
        <v>54750</v>
      </c>
    </row>
    <row r="123" spans="1:11" ht="15" hidden="1">
      <c r="A123" s="29"/>
      <c r="B123" s="29">
        <v>85295</v>
      </c>
      <c r="C123" s="30"/>
      <c r="D123" s="31" t="s">
        <v>16</v>
      </c>
      <c r="E123" s="86">
        <f>E124</f>
        <v>8364</v>
      </c>
      <c r="F123" s="86">
        <f aca="true" t="shared" si="38" ref="F123:K123">F124</f>
        <v>0</v>
      </c>
      <c r="G123" s="86">
        <f t="shared" si="38"/>
        <v>8364</v>
      </c>
      <c r="H123" s="172">
        <f t="shared" si="38"/>
        <v>4888</v>
      </c>
      <c r="I123" s="222">
        <f t="shared" si="38"/>
        <v>13252</v>
      </c>
      <c r="J123" s="222">
        <f t="shared" si="38"/>
        <v>0</v>
      </c>
      <c r="K123" s="222">
        <f t="shared" si="38"/>
        <v>13252</v>
      </c>
    </row>
    <row r="124" spans="1:11" ht="45" hidden="1">
      <c r="A124" s="29"/>
      <c r="B124" s="41"/>
      <c r="C124" s="30" t="s">
        <v>107</v>
      </c>
      <c r="D124" s="31" t="s">
        <v>116</v>
      </c>
      <c r="E124" s="86">
        <v>8364</v>
      </c>
      <c r="F124" s="101"/>
      <c r="G124" s="107">
        <f>E124+F124</f>
        <v>8364</v>
      </c>
      <c r="H124" s="141">
        <v>4888</v>
      </c>
      <c r="I124" s="85">
        <f>G124+H124</f>
        <v>13252</v>
      </c>
      <c r="J124" s="51"/>
      <c r="K124" s="51">
        <f>I124+J124</f>
        <v>13252</v>
      </c>
    </row>
    <row r="125" spans="1:11" ht="14.25" hidden="1">
      <c r="A125" s="25">
        <v>854</v>
      </c>
      <c r="B125" s="25"/>
      <c r="C125" s="26"/>
      <c r="D125" s="27" t="s">
        <v>117</v>
      </c>
      <c r="E125" s="87">
        <f>E126+E128</f>
        <v>160000</v>
      </c>
      <c r="F125" s="87">
        <f aca="true" t="shared" si="39" ref="F125:K125">F126+F128</f>
        <v>5005</v>
      </c>
      <c r="G125" s="87">
        <f t="shared" si="39"/>
        <v>165005</v>
      </c>
      <c r="H125" s="171">
        <f t="shared" si="39"/>
        <v>13074</v>
      </c>
      <c r="I125" s="95">
        <f t="shared" si="39"/>
        <v>178079</v>
      </c>
      <c r="J125" s="95">
        <f t="shared" si="39"/>
        <v>0</v>
      </c>
      <c r="K125" s="95">
        <f t="shared" si="39"/>
        <v>178079</v>
      </c>
    </row>
    <row r="126" spans="1:11" ht="15" hidden="1">
      <c r="A126" s="25"/>
      <c r="B126" s="68">
        <v>85415</v>
      </c>
      <c r="C126" s="69"/>
      <c r="D126" s="70" t="s">
        <v>118</v>
      </c>
      <c r="E126" s="88">
        <f aca="true" t="shared" si="40" ref="E126:K126">E127</f>
        <v>0</v>
      </c>
      <c r="F126" s="88">
        <f t="shared" si="40"/>
        <v>5005</v>
      </c>
      <c r="G126" s="88">
        <f t="shared" si="40"/>
        <v>5005</v>
      </c>
      <c r="H126" s="203">
        <f t="shared" si="40"/>
        <v>13074</v>
      </c>
      <c r="I126" s="222">
        <f t="shared" si="40"/>
        <v>18079</v>
      </c>
      <c r="J126" s="222">
        <f t="shared" si="40"/>
        <v>0</v>
      </c>
      <c r="K126" s="222">
        <f t="shared" si="40"/>
        <v>18079</v>
      </c>
    </row>
    <row r="127" spans="1:11" ht="45" hidden="1">
      <c r="A127" s="25"/>
      <c r="B127" s="68"/>
      <c r="C127" s="69" t="s">
        <v>107</v>
      </c>
      <c r="D127" s="31" t="s">
        <v>116</v>
      </c>
      <c r="E127" s="88">
        <v>0</v>
      </c>
      <c r="F127" s="88">
        <v>5005</v>
      </c>
      <c r="G127" s="88">
        <f>E127+F127</f>
        <v>5005</v>
      </c>
      <c r="H127" s="142">
        <v>13074</v>
      </c>
      <c r="I127" s="62">
        <f>G127+H127</f>
        <v>18079</v>
      </c>
      <c r="J127" s="62"/>
      <c r="K127" s="51">
        <f>I127+J127</f>
        <v>18079</v>
      </c>
    </row>
    <row r="128" spans="1:11" ht="15" hidden="1">
      <c r="A128" s="29"/>
      <c r="B128" s="29">
        <v>85495</v>
      </c>
      <c r="C128" s="30"/>
      <c r="D128" s="31" t="s">
        <v>16</v>
      </c>
      <c r="E128" s="88">
        <f>SUM(E129:E130)</f>
        <v>160000</v>
      </c>
      <c r="F128" s="88">
        <f aca="true" t="shared" si="41" ref="F128:K128">SUM(F129:F130)</f>
        <v>0</v>
      </c>
      <c r="G128" s="88">
        <f t="shared" si="41"/>
        <v>160000</v>
      </c>
      <c r="H128" s="203">
        <f t="shared" si="41"/>
        <v>0</v>
      </c>
      <c r="I128" s="222">
        <f t="shared" si="41"/>
        <v>160000</v>
      </c>
      <c r="J128" s="222">
        <f t="shared" si="41"/>
        <v>0</v>
      </c>
      <c r="K128" s="222">
        <f t="shared" si="41"/>
        <v>160000</v>
      </c>
    </row>
    <row r="129" spans="1:11" ht="15" hidden="1">
      <c r="A129" s="29"/>
      <c r="B129" s="29"/>
      <c r="C129" s="30" t="s">
        <v>47</v>
      </c>
      <c r="D129" s="31" t="s">
        <v>48</v>
      </c>
      <c r="E129" s="86">
        <v>158000</v>
      </c>
      <c r="F129" s="103"/>
      <c r="G129" s="103">
        <f>E129+F129</f>
        <v>158000</v>
      </c>
      <c r="H129" s="18"/>
      <c r="I129" s="51">
        <f>G129+H129</f>
        <v>158000</v>
      </c>
      <c r="J129" s="51"/>
      <c r="K129" s="51">
        <f>I129+J129</f>
        <v>158000</v>
      </c>
    </row>
    <row r="130" spans="1:11" ht="15" hidden="1">
      <c r="A130" s="29"/>
      <c r="B130" s="29"/>
      <c r="C130" s="30" t="s">
        <v>23</v>
      </c>
      <c r="D130" s="31" t="s">
        <v>22</v>
      </c>
      <c r="E130" s="86">
        <v>2000</v>
      </c>
      <c r="F130" s="103"/>
      <c r="G130" s="103">
        <f>E130+F130</f>
        <v>2000</v>
      </c>
      <c r="H130" s="15"/>
      <c r="I130" s="51">
        <f>G130+H130</f>
        <v>2000</v>
      </c>
      <c r="J130" s="51"/>
      <c r="K130" s="51">
        <f>I130+J130</f>
        <v>2000</v>
      </c>
    </row>
    <row r="131" spans="1:11" ht="28.5">
      <c r="A131" s="33">
        <v>900</v>
      </c>
      <c r="B131" s="25"/>
      <c r="C131" s="26"/>
      <c r="D131" s="27" t="s">
        <v>119</v>
      </c>
      <c r="E131" s="89">
        <f>E134+E136</f>
        <v>18150</v>
      </c>
      <c r="F131" s="89">
        <f aca="true" t="shared" si="42" ref="F131:K131">F134+F136+F132</f>
        <v>50565</v>
      </c>
      <c r="G131" s="89">
        <f t="shared" si="42"/>
        <v>68715</v>
      </c>
      <c r="H131" s="204">
        <f t="shared" si="42"/>
        <v>0</v>
      </c>
      <c r="I131" s="89">
        <f t="shared" si="42"/>
        <v>68715</v>
      </c>
      <c r="J131" s="89">
        <f t="shared" si="42"/>
        <v>15000</v>
      </c>
      <c r="K131" s="89">
        <f t="shared" si="42"/>
        <v>83715</v>
      </c>
    </row>
    <row r="132" spans="1:11" ht="15" hidden="1">
      <c r="A132" s="33"/>
      <c r="B132" s="82">
        <v>90017</v>
      </c>
      <c r="C132" s="82"/>
      <c r="D132" s="75" t="s">
        <v>206</v>
      </c>
      <c r="E132" s="89"/>
      <c r="F132" s="85">
        <f aca="true" t="shared" si="43" ref="F132:K132">F133</f>
        <v>50565</v>
      </c>
      <c r="G132" s="85">
        <f t="shared" si="43"/>
        <v>50565</v>
      </c>
      <c r="H132" s="205">
        <f t="shared" si="43"/>
        <v>0</v>
      </c>
      <c r="I132" s="85">
        <f t="shared" si="43"/>
        <v>50565</v>
      </c>
      <c r="J132" s="85">
        <f t="shared" si="43"/>
        <v>0</v>
      </c>
      <c r="K132" s="85">
        <f t="shared" si="43"/>
        <v>50565</v>
      </c>
    </row>
    <row r="133" spans="1:11" ht="30" hidden="1">
      <c r="A133" s="33"/>
      <c r="B133" s="25"/>
      <c r="C133" s="69" t="s">
        <v>262</v>
      </c>
      <c r="D133" s="70" t="s">
        <v>263</v>
      </c>
      <c r="E133" s="89"/>
      <c r="F133" s="126">
        <v>50565</v>
      </c>
      <c r="G133" s="85">
        <f>E133+F133</f>
        <v>50565</v>
      </c>
      <c r="H133" s="204"/>
      <c r="I133" s="85">
        <f>G133+H133</f>
        <v>50565</v>
      </c>
      <c r="J133" s="89"/>
      <c r="K133" s="89">
        <f>I133+J133</f>
        <v>50565</v>
      </c>
    </row>
    <row r="134" spans="1:11" ht="45" hidden="1">
      <c r="A134" s="29"/>
      <c r="B134" s="34">
        <v>90020</v>
      </c>
      <c r="C134" s="30"/>
      <c r="D134" s="31" t="s">
        <v>120</v>
      </c>
      <c r="E134" s="88">
        <f>E135</f>
        <v>2000</v>
      </c>
      <c r="F134" s="88">
        <f aca="true" t="shared" si="44" ref="F134:K134">F135</f>
        <v>0</v>
      </c>
      <c r="G134" s="88">
        <f t="shared" si="44"/>
        <v>2000</v>
      </c>
      <c r="H134" s="203">
        <f t="shared" si="44"/>
        <v>0</v>
      </c>
      <c r="I134" s="222">
        <f t="shared" si="44"/>
        <v>2000</v>
      </c>
      <c r="J134" s="222">
        <f t="shared" si="44"/>
        <v>0</v>
      </c>
      <c r="K134" s="222">
        <f t="shared" si="44"/>
        <v>2000</v>
      </c>
    </row>
    <row r="135" spans="1:11" ht="15" hidden="1">
      <c r="A135" s="29"/>
      <c r="B135" s="29"/>
      <c r="C135" s="30" t="s">
        <v>121</v>
      </c>
      <c r="D135" s="31" t="s">
        <v>122</v>
      </c>
      <c r="E135" s="86">
        <v>2000</v>
      </c>
      <c r="F135" s="101"/>
      <c r="G135" s="101">
        <f>E135+F135</f>
        <v>2000</v>
      </c>
      <c r="H135" s="10"/>
      <c r="I135" s="62">
        <f>G135+H135</f>
        <v>2000</v>
      </c>
      <c r="J135" s="62"/>
      <c r="K135" s="51">
        <f>I135+J135</f>
        <v>2000</v>
      </c>
    </row>
    <row r="136" spans="1:11" ht="15">
      <c r="A136" s="29"/>
      <c r="B136" s="29">
        <v>90095</v>
      </c>
      <c r="C136" s="30"/>
      <c r="D136" s="31" t="s">
        <v>16</v>
      </c>
      <c r="E136" s="86">
        <f>SUM(E137:E139)</f>
        <v>16150</v>
      </c>
      <c r="F136" s="86">
        <f aca="true" t="shared" si="45" ref="F136:K136">SUM(F137:F139)</f>
        <v>0</v>
      </c>
      <c r="G136" s="86">
        <f t="shared" si="45"/>
        <v>16150</v>
      </c>
      <c r="H136" s="172">
        <f t="shared" si="45"/>
        <v>0</v>
      </c>
      <c r="I136" s="222">
        <f t="shared" si="45"/>
        <v>16150</v>
      </c>
      <c r="J136" s="222">
        <f t="shared" si="45"/>
        <v>15000</v>
      </c>
      <c r="K136" s="222">
        <f t="shared" si="45"/>
        <v>31150</v>
      </c>
    </row>
    <row r="137" spans="1:11" ht="15">
      <c r="A137" s="29"/>
      <c r="B137" s="29"/>
      <c r="C137" s="30" t="s">
        <v>21</v>
      </c>
      <c r="D137" s="31" t="s">
        <v>22</v>
      </c>
      <c r="E137" s="86">
        <v>16000</v>
      </c>
      <c r="F137" s="101"/>
      <c r="G137" s="101">
        <f>E137+F137</f>
        <v>16000</v>
      </c>
      <c r="H137" s="10"/>
      <c r="I137" s="62">
        <f>G137+H137</f>
        <v>16000</v>
      </c>
      <c r="J137" s="62">
        <v>15000</v>
      </c>
      <c r="K137" s="62">
        <f>I137+J137</f>
        <v>31000</v>
      </c>
    </row>
    <row r="138" spans="1:11" ht="15" hidden="1">
      <c r="A138" s="29"/>
      <c r="B138" s="29"/>
      <c r="C138" s="30" t="s">
        <v>38</v>
      </c>
      <c r="D138" s="31" t="s">
        <v>39</v>
      </c>
      <c r="E138" s="86">
        <v>150</v>
      </c>
      <c r="F138" s="101"/>
      <c r="G138" s="101">
        <f>E138+F138</f>
        <v>150</v>
      </c>
      <c r="H138" s="15"/>
      <c r="I138" s="62">
        <f>G138+H138</f>
        <v>150</v>
      </c>
      <c r="J138" s="51"/>
      <c r="K138" s="62">
        <f>I138+J138</f>
        <v>150</v>
      </c>
    </row>
    <row r="139" spans="1:11" ht="45" hidden="1">
      <c r="A139" s="29"/>
      <c r="B139" s="29"/>
      <c r="C139" s="30" t="s">
        <v>123</v>
      </c>
      <c r="D139" s="31" t="s">
        <v>124</v>
      </c>
      <c r="E139" s="86"/>
      <c r="F139" s="101"/>
      <c r="G139" s="104"/>
      <c r="H139" s="15"/>
      <c r="I139" s="218"/>
      <c r="J139" s="51"/>
      <c r="K139" s="218"/>
    </row>
    <row r="140" spans="1:11" ht="14.25" hidden="1">
      <c r="A140" s="25">
        <v>926</v>
      </c>
      <c r="B140" s="25"/>
      <c r="C140" s="26"/>
      <c r="D140" s="27" t="s">
        <v>125</v>
      </c>
      <c r="E140" s="87">
        <f>E141</f>
        <v>500000</v>
      </c>
      <c r="F140" s="87">
        <f aca="true" t="shared" si="46" ref="F140:K141">F141</f>
        <v>0</v>
      </c>
      <c r="G140" s="87">
        <f t="shared" si="46"/>
        <v>500000</v>
      </c>
      <c r="H140" s="171">
        <f t="shared" si="46"/>
        <v>0</v>
      </c>
      <c r="I140" s="95">
        <f t="shared" si="46"/>
        <v>500000</v>
      </c>
      <c r="J140" s="95">
        <f t="shared" si="46"/>
        <v>0</v>
      </c>
      <c r="K140" s="95">
        <f t="shared" si="46"/>
        <v>500000</v>
      </c>
    </row>
    <row r="141" spans="1:11" ht="15" hidden="1">
      <c r="A141" s="29"/>
      <c r="B141" s="29">
        <v>92601</v>
      </c>
      <c r="C141" s="30"/>
      <c r="D141" s="31" t="s">
        <v>126</v>
      </c>
      <c r="E141" s="86">
        <f>E142</f>
        <v>500000</v>
      </c>
      <c r="F141" s="86">
        <f t="shared" si="46"/>
        <v>0</v>
      </c>
      <c r="G141" s="86">
        <f t="shared" si="46"/>
        <v>500000</v>
      </c>
      <c r="H141" s="172">
        <f t="shared" si="46"/>
        <v>0</v>
      </c>
      <c r="I141" s="222">
        <f t="shared" si="46"/>
        <v>500000</v>
      </c>
      <c r="J141" s="222">
        <f t="shared" si="46"/>
        <v>0</v>
      </c>
      <c r="K141" s="222">
        <f t="shared" si="46"/>
        <v>500000</v>
      </c>
    </row>
    <row r="142" spans="1:11" ht="75" hidden="1">
      <c r="A142" s="29"/>
      <c r="B142" s="29"/>
      <c r="C142" s="30">
        <v>6290</v>
      </c>
      <c r="D142" s="31" t="s">
        <v>127</v>
      </c>
      <c r="E142" s="86">
        <v>500000</v>
      </c>
      <c r="F142" s="101"/>
      <c r="G142" s="101">
        <f>E142+F142</f>
        <v>500000</v>
      </c>
      <c r="H142" s="10"/>
      <c r="I142" s="62">
        <f>G142+H142</f>
        <v>500000</v>
      </c>
      <c r="J142" s="62"/>
      <c r="K142" s="51">
        <f>I142+J142</f>
        <v>500000</v>
      </c>
    </row>
    <row r="143" spans="1:11" ht="14.25">
      <c r="A143" s="7"/>
      <c r="B143" s="7"/>
      <c r="C143" s="8"/>
      <c r="D143" s="27" t="s">
        <v>128</v>
      </c>
      <c r="E143" s="93">
        <f aca="true" t="shared" si="47" ref="E143:K143">SUM(E12+E16+E19+E25+E33+E41+E48+E53+E86+E97+E111+E125+E131+E140)</f>
        <v>13652096</v>
      </c>
      <c r="F143" s="93">
        <f t="shared" si="47"/>
        <v>-1235024</v>
      </c>
      <c r="G143" s="93">
        <f t="shared" si="47"/>
        <v>12417072</v>
      </c>
      <c r="H143" s="206">
        <f t="shared" si="47"/>
        <v>28962</v>
      </c>
      <c r="I143" s="95">
        <f t="shared" si="47"/>
        <v>12446034</v>
      </c>
      <c r="J143" s="95">
        <f t="shared" si="47"/>
        <v>36181</v>
      </c>
      <c r="K143" s="95">
        <f t="shared" si="47"/>
        <v>12482215</v>
      </c>
    </row>
    <row r="145" spans="1:11" ht="12.75">
      <c r="A145" s="74"/>
      <c r="B145" s="74"/>
      <c r="C145" s="74"/>
      <c r="D145" s="74"/>
      <c r="E145" s="22"/>
      <c r="F145" s="9"/>
      <c r="G145" s="9"/>
      <c r="H145" s="9"/>
      <c r="I145" s="9"/>
      <c r="J145" s="9"/>
      <c r="K145" s="9"/>
    </row>
    <row r="146" spans="1:11" ht="14.25">
      <c r="A146" s="74"/>
      <c r="B146" s="74"/>
      <c r="C146" s="73"/>
      <c r="D146" s="267" t="s">
        <v>307</v>
      </c>
      <c r="E146" s="268"/>
      <c r="F146" s="268"/>
      <c r="G146" s="268"/>
      <c r="H146" s="268"/>
      <c r="I146" s="268"/>
      <c r="J146" s="268"/>
      <c r="K146" s="268"/>
    </row>
    <row r="147" spans="1:11" ht="14.25">
      <c r="A147" s="74"/>
      <c r="B147" s="74"/>
      <c r="C147" s="73"/>
      <c r="E147" s="52"/>
      <c r="F147" s="12"/>
      <c r="G147" s="12"/>
      <c r="H147" s="12"/>
      <c r="I147" s="12"/>
      <c r="J147" s="12"/>
      <c r="K147" s="12"/>
    </row>
    <row r="148" spans="1:11" ht="14.25">
      <c r="A148" s="74"/>
      <c r="B148" s="74"/>
      <c r="C148" s="73"/>
      <c r="E148" s="52"/>
      <c r="F148" s="12"/>
      <c r="G148" s="12"/>
      <c r="H148" s="12"/>
      <c r="I148" s="12"/>
      <c r="J148" s="12"/>
      <c r="K148" s="12"/>
    </row>
    <row r="149" spans="1:11" ht="14.25">
      <c r="A149" s="74"/>
      <c r="B149" s="74"/>
      <c r="C149" s="73"/>
      <c r="D149" s="267" t="s">
        <v>308</v>
      </c>
      <c r="E149" s="268"/>
      <c r="F149" s="268"/>
      <c r="G149" s="268"/>
      <c r="H149" s="268"/>
      <c r="I149" s="268"/>
      <c r="J149" s="268"/>
      <c r="K149" s="268"/>
    </row>
    <row r="150" spans="1:11" ht="14.25">
      <c r="A150" s="74"/>
      <c r="B150" s="74"/>
      <c r="C150" s="73"/>
      <c r="D150" s="130"/>
      <c r="E150" s="131"/>
      <c r="F150" s="131"/>
      <c r="G150" s="131"/>
      <c r="H150" s="131"/>
      <c r="I150" s="131"/>
      <c r="J150" s="131"/>
      <c r="K150" s="131"/>
    </row>
    <row r="151" spans="1:11" ht="14.25">
      <c r="A151" s="74"/>
      <c r="B151" s="74"/>
      <c r="C151" s="73"/>
      <c r="D151" s="130"/>
      <c r="E151" s="131"/>
      <c r="F151" s="131"/>
      <c r="G151" s="131"/>
      <c r="H151" s="131"/>
      <c r="I151" s="131"/>
      <c r="J151" s="131"/>
      <c r="K151" s="131"/>
    </row>
    <row r="152" spans="1:11" ht="14.25">
      <c r="A152" s="74"/>
      <c r="B152" s="74"/>
      <c r="C152" s="73"/>
      <c r="D152" s="130"/>
      <c r="E152" s="131"/>
      <c r="F152" s="131"/>
      <c r="G152" s="131"/>
      <c r="H152" s="131"/>
      <c r="I152" s="131"/>
      <c r="J152" s="131"/>
      <c r="K152" s="131"/>
    </row>
    <row r="153" spans="1:11" ht="14.25">
      <c r="A153" s="74"/>
      <c r="B153" s="74"/>
      <c r="C153" s="73"/>
      <c r="D153" s="130"/>
      <c r="E153" s="131"/>
      <c r="F153" s="131"/>
      <c r="G153" s="131"/>
      <c r="H153" s="131"/>
      <c r="I153" s="131"/>
      <c r="J153" s="131"/>
      <c r="K153" s="131"/>
    </row>
    <row r="154" spans="1:11" ht="14.25">
      <c r="A154" s="74"/>
      <c r="B154" s="74"/>
      <c r="C154" s="73"/>
      <c r="D154" s="130"/>
      <c r="E154" s="131"/>
      <c r="F154" s="131"/>
      <c r="G154" s="131"/>
      <c r="H154" s="131"/>
      <c r="I154" s="131"/>
      <c r="J154" s="131"/>
      <c r="K154" s="131"/>
    </row>
    <row r="155" spans="1:11" ht="14.25">
      <c r="A155" s="74"/>
      <c r="B155" s="74"/>
      <c r="C155" s="73"/>
      <c r="D155" s="130"/>
      <c r="E155" s="131"/>
      <c r="F155" s="131"/>
      <c r="G155" s="131"/>
      <c r="H155" s="131"/>
      <c r="I155" s="131"/>
      <c r="J155" s="131"/>
      <c r="K155" s="131"/>
    </row>
    <row r="156" spans="1:11" ht="14.25">
      <c r="A156" s="74"/>
      <c r="B156" s="74"/>
      <c r="C156" s="73"/>
      <c r="D156" s="130"/>
      <c r="E156" s="131"/>
      <c r="F156" s="131"/>
      <c r="G156" s="131"/>
      <c r="H156" s="131"/>
      <c r="I156" s="131"/>
      <c r="J156" s="131"/>
      <c r="K156" s="131"/>
    </row>
    <row r="157" spans="1:11" ht="14.25">
      <c r="A157" s="74"/>
      <c r="B157" s="74"/>
      <c r="C157" s="73"/>
      <c r="D157" s="130"/>
      <c r="E157" s="131"/>
      <c r="F157" s="131"/>
      <c r="G157" s="131"/>
      <c r="H157" s="131"/>
      <c r="I157" s="131"/>
      <c r="J157" s="131"/>
      <c r="K157" s="131"/>
    </row>
    <row r="158" spans="1:11" ht="14.25">
      <c r="A158" s="74"/>
      <c r="B158" s="74"/>
      <c r="C158" s="73"/>
      <c r="D158" s="130"/>
      <c r="E158" s="131"/>
      <c r="F158" s="131"/>
      <c r="G158" s="131"/>
      <c r="H158" s="131"/>
      <c r="I158" s="131"/>
      <c r="J158" s="131"/>
      <c r="K158" s="131"/>
    </row>
    <row r="159" spans="1:11" ht="14.25">
      <c r="A159" s="74"/>
      <c r="B159" s="74"/>
      <c r="C159" s="73"/>
      <c r="D159" s="130"/>
      <c r="E159" s="131"/>
      <c r="F159" s="131"/>
      <c r="G159" s="131"/>
      <c r="H159" s="131"/>
      <c r="I159" s="131"/>
      <c r="J159" s="131"/>
      <c r="K159" s="131"/>
    </row>
    <row r="160" spans="1:11" ht="14.25">
      <c r="A160" s="74"/>
      <c r="B160" s="74"/>
      <c r="C160" s="73"/>
      <c r="D160" s="130"/>
      <c r="E160" s="131"/>
      <c r="F160" s="131"/>
      <c r="G160" s="131"/>
      <c r="H160" s="131"/>
      <c r="I160" s="131"/>
      <c r="J160" s="131"/>
      <c r="K160" s="131"/>
    </row>
    <row r="161" spans="1:11" ht="14.25">
      <c r="A161" s="74"/>
      <c r="B161" s="74"/>
      <c r="C161" s="73"/>
      <c r="D161" s="130"/>
      <c r="E161" s="131"/>
      <c r="F161" s="131"/>
      <c r="G161" s="131"/>
      <c r="H161" s="131"/>
      <c r="I161" s="131"/>
      <c r="J161" s="131"/>
      <c r="K161" s="131"/>
    </row>
    <row r="162" spans="1:11" ht="14.25">
      <c r="A162" s="74"/>
      <c r="B162" s="74"/>
      <c r="C162" s="73"/>
      <c r="D162" s="130"/>
      <c r="E162" s="131"/>
      <c r="F162" s="131"/>
      <c r="G162" s="131"/>
      <c r="H162" s="131"/>
      <c r="I162" s="131"/>
      <c r="J162" s="131"/>
      <c r="K162" s="131"/>
    </row>
    <row r="163" spans="1:11" ht="14.25">
      <c r="A163" s="74"/>
      <c r="B163" s="74"/>
      <c r="C163" s="73"/>
      <c r="D163" s="130"/>
      <c r="E163" s="131"/>
      <c r="F163" s="131"/>
      <c r="G163" s="131"/>
      <c r="H163" s="131"/>
      <c r="I163" s="131"/>
      <c r="J163" s="131"/>
      <c r="K163" s="131"/>
    </row>
    <row r="164" spans="1:11" ht="14.25">
      <c r="A164" s="74"/>
      <c r="B164" s="74"/>
      <c r="C164" s="73"/>
      <c r="D164" s="130"/>
      <c r="E164" s="131"/>
      <c r="F164" s="131"/>
      <c r="G164" s="131"/>
      <c r="H164" s="131"/>
      <c r="I164" s="131"/>
      <c r="J164" s="131"/>
      <c r="K164" s="131"/>
    </row>
    <row r="165" spans="1:11" ht="14.25">
      <c r="A165" s="74"/>
      <c r="B165" s="74"/>
      <c r="C165" s="73"/>
      <c r="D165" s="130"/>
      <c r="E165" s="131"/>
      <c r="F165" s="131"/>
      <c r="G165" s="131"/>
      <c r="H165" s="131"/>
      <c r="I165" s="131"/>
      <c r="J165" s="131"/>
      <c r="K165" s="131"/>
    </row>
    <row r="166" spans="1:11" ht="14.25">
      <c r="A166" s="74"/>
      <c r="B166" s="74"/>
      <c r="C166" s="73"/>
      <c r="D166" s="130"/>
      <c r="E166" s="131"/>
      <c r="F166" s="131"/>
      <c r="G166" s="131"/>
      <c r="H166" s="131"/>
      <c r="I166" s="131"/>
      <c r="J166" s="131"/>
      <c r="K166" s="131"/>
    </row>
    <row r="167" spans="1:11" ht="14.25">
      <c r="A167" s="74"/>
      <c r="B167" s="74"/>
      <c r="C167" s="73"/>
      <c r="D167" s="130"/>
      <c r="E167" s="131"/>
      <c r="F167" s="131"/>
      <c r="G167" s="131"/>
      <c r="H167" s="131"/>
      <c r="I167" s="131"/>
      <c r="J167" s="131"/>
      <c r="K167" s="131"/>
    </row>
    <row r="168" spans="1:11" ht="14.25">
      <c r="A168" s="74"/>
      <c r="B168" s="74"/>
      <c r="C168" s="73"/>
      <c r="D168" s="130"/>
      <c r="E168" s="131"/>
      <c r="F168" s="131"/>
      <c r="G168" s="131"/>
      <c r="H168" s="131"/>
      <c r="I168" s="131"/>
      <c r="J168" s="131"/>
      <c r="K168" s="131"/>
    </row>
    <row r="169" spans="1:11" ht="14.25">
      <c r="A169" s="74"/>
      <c r="B169" s="74"/>
      <c r="C169" s="73"/>
      <c r="D169" s="130"/>
      <c r="E169" s="131"/>
      <c r="F169" s="131"/>
      <c r="G169" s="131"/>
      <c r="H169" s="131"/>
      <c r="I169" s="131"/>
      <c r="J169" s="131"/>
      <c r="K169" s="131"/>
    </row>
    <row r="170" spans="1:11" ht="14.25">
      <c r="A170" s="74"/>
      <c r="B170" s="74"/>
      <c r="C170" s="73"/>
      <c r="D170" s="130"/>
      <c r="E170" s="131"/>
      <c r="F170" s="131"/>
      <c r="G170" s="131"/>
      <c r="H170" s="131"/>
      <c r="I170" s="131"/>
      <c r="J170" s="131"/>
      <c r="K170" s="131"/>
    </row>
    <row r="171" spans="1:11" ht="14.25">
      <c r="A171" s="74"/>
      <c r="B171" s="74"/>
      <c r="C171" s="73"/>
      <c r="D171" s="130"/>
      <c r="E171" s="131"/>
      <c r="F171" s="131"/>
      <c r="G171" s="131"/>
      <c r="H171" s="131"/>
      <c r="I171" s="131"/>
      <c r="J171" s="131"/>
      <c r="K171" s="131"/>
    </row>
    <row r="172" spans="1:11" ht="14.25">
      <c r="A172" s="74"/>
      <c r="B172" s="74"/>
      <c r="C172" s="73"/>
      <c r="D172" s="130"/>
      <c r="E172" s="131"/>
      <c r="F172" s="131"/>
      <c r="G172" s="131"/>
      <c r="H172" s="131"/>
      <c r="I172" s="131"/>
      <c r="J172" s="131"/>
      <c r="K172" s="131"/>
    </row>
    <row r="173" spans="1:11" ht="14.25">
      <c r="A173" s="74"/>
      <c r="B173" s="74"/>
      <c r="C173" s="73"/>
      <c r="D173" s="130"/>
      <c r="E173" s="131"/>
      <c r="F173" s="131"/>
      <c r="G173" s="131"/>
      <c r="H173" s="131"/>
      <c r="I173" s="131"/>
      <c r="J173" s="131"/>
      <c r="K173" s="131"/>
    </row>
    <row r="174" spans="1:11" ht="14.25">
      <c r="A174" s="74"/>
      <c r="B174" s="74"/>
      <c r="C174" s="73"/>
      <c r="D174" s="130"/>
      <c r="E174" s="131"/>
      <c r="F174" s="131"/>
      <c r="G174" s="131"/>
      <c r="H174" s="131"/>
      <c r="I174" s="131"/>
      <c r="J174" s="131"/>
      <c r="K174" s="131"/>
    </row>
    <row r="175" spans="1:11" ht="14.25">
      <c r="A175" s="74"/>
      <c r="B175" s="74"/>
      <c r="C175" s="73"/>
      <c r="D175" s="130"/>
      <c r="E175" s="131"/>
      <c r="F175" s="131"/>
      <c r="G175" s="131"/>
      <c r="H175" s="131"/>
      <c r="I175" s="131"/>
      <c r="J175" s="131"/>
      <c r="K175" s="131"/>
    </row>
    <row r="176" spans="1:11" ht="14.25">
      <c r="A176" s="74"/>
      <c r="B176" s="74"/>
      <c r="C176" s="73"/>
      <c r="D176" s="130"/>
      <c r="E176" s="131"/>
      <c r="F176" s="131"/>
      <c r="G176" s="131"/>
      <c r="H176" s="131"/>
      <c r="I176" s="131"/>
      <c r="J176" s="131"/>
      <c r="K176" s="131"/>
    </row>
    <row r="177" spans="1:11" ht="14.25">
      <c r="A177" s="74"/>
      <c r="B177" s="74"/>
      <c r="C177" s="73"/>
      <c r="D177" s="130"/>
      <c r="E177" s="131"/>
      <c r="F177" s="131"/>
      <c r="G177" s="131"/>
      <c r="H177" s="131"/>
      <c r="I177" s="131"/>
      <c r="J177" s="131"/>
      <c r="K177" s="131"/>
    </row>
    <row r="178" spans="1:11" ht="14.25">
      <c r="A178" s="74"/>
      <c r="B178" s="74"/>
      <c r="C178" s="73"/>
      <c r="D178" s="130"/>
      <c r="E178" s="131"/>
      <c r="F178" s="131"/>
      <c r="G178" s="131"/>
      <c r="H178" s="131"/>
      <c r="I178" s="131"/>
      <c r="J178" s="131"/>
      <c r="K178" s="131"/>
    </row>
    <row r="179" spans="1:11" ht="14.25">
      <c r="A179" s="74"/>
      <c r="B179" s="74"/>
      <c r="C179" s="73"/>
      <c r="D179" s="130"/>
      <c r="E179" s="131"/>
      <c r="F179" s="131"/>
      <c r="G179" s="131"/>
      <c r="H179" s="131"/>
      <c r="I179" s="131"/>
      <c r="J179" s="131"/>
      <c r="K179" s="131"/>
    </row>
    <row r="180" spans="1:9" ht="15.75">
      <c r="A180" s="74"/>
      <c r="B180" s="74"/>
      <c r="C180" s="73"/>
      <c r="D180" s="269" t="s">
        <v>250</v>
      </c>
      <c r="E180" s="270"/>
      <c r="F180" s="268"/>
      <c r="G180" s="268"/>
      <c r="H180" s="268"/>
      <c r="I180" s="268"/>
    </row>
    <row r="181" spans="1:11" ht="15.75">
      <c r="A181" s="74"/>
      <c r="B181" s="74"/>
      <c r="C181" s="73"/>
      <c r="D181" s="269" t="s">
        <v>309</v>
      </c>
      <c r="E181" s="270"/>
      <c r="F181" s="268"/>
      <c r="G181" s="268"/>
      <c r="H181" s="268"/>
      <c r="I181" s="268"/>
      <c r="J181" s="268"/>
      <c r="K181" s="268"/>
    </row>
    <row r="182" spans="1:11" ht="15.75">
      <c r="A182" s="74"/>
      <c r="B182" s="74"/>
      <c r="C182" s="73"/>
      <c r="D182" s="269" t="s">
        <v>241</v>
      </c>
      <c r="E182" s="270"/>
      <c r="F182" s="268"/>
      <c r="G182" s="268"/>
      <c r="H182" s="268"/>
      <c r="I182" s="268"/>
      <c r="J182" s="268"/>
      <c r="K182" s="268"/>
    </row>
    <row r="183" spans="1:11" ht="15.75">
      <c r="A183" s="74"/>
      <c r="B183" s="74"/>
      <c r="C183" s="73"/>
      <c r="D183" s="269" t="s">
        <v>306</v>
      </c>
      <c r="E183" s="270"/>
      <c r="F183" s="268"/>
      <c r="G183" s="268"/>
      <c r="H183" s="268"/>
      <c r="I183" s="268"/>
      <c r="J183" s="268"/>
      <c r="K183" s="268"/>
    </row>
    <row r="184" spans="1:4" ht="12.75">
      <c r="A184" s="74"/>
      <c r="B184" s="74"/>
      <c r="C184" s="73"/>
      <c r="D184" s="73"/>
    </row>
    <row r="185" spans="1:4" ht="12.75">
      <c r="A185" s="74"/>
      <c r="B185" s="74"/>
      <c r="C185" s="73"/>
      <c r="D185" s="73"/>
    </row>
    <row r="186" spans="1:5" ht="15.75">
      <c r="A186" s="74"/>
      <c r="B186" s="74"/>
      <c r="C186" s="74"/>
      <c r="D186" s="161" t="s">
        <v>293</v>
      </c>
      <c r="E186" s="21"/>
    </row>
    <row r="187" spans="1:5" ht="12.75">
      <c r="A187" s="74"/>
      <c r="B187" s="74"/>
      <c r="C187" s="74"/>
      <c r="D187" s="129" t="s">
        <v>291</v>
      </c>
      <c r="E187" s="21"/>
    </row>
    <row r="188" spans="1:5" ht="12.75">
      <c r="A188" s="74"/>
      <c r="B188" s="74"/>
      <c r="C188" s="74"/>
      <c r="D188" s="129"/>
      <c r="E188" s="21"/>
    </row>
    <row r="189" spans="1:5" ht="12.75">
      <c r="A189" s="74"/>
      <c r="B189" s="74"/>
      <c r="C189" s="74"/>
      <c r="D189" s="129"/>
      <c r="E189" s="21"/>
    </row>
    <row r="190" spans="1:11" ht="29.25">
      <c r="A190" s="77" t="s">
        <v>1</v>
      </c>
      <c r="B190" s="78" t="s">
        <v>217</v>
      </c>
      <c r="C190" s="78" t="s">
        <v>219</v>
      </c>
      <c r="D190" s="84" t="s">
        <v>4</v>
      </c>
      <c r="E190" s="72" t="s">
        <v>248</v>
      </c>
      <c r="F190" s="121" t="s">
        <v>285</v>
      </c>
      <c r="G190" s="121" t="s">
        <v>257</v>
      </c>
      <c r="H190" s="124"/>
      <c r="I190" s="219" t="s">
        <v>244</v>
      </c>
      <c r="J190" s="219" t="s">
        <v>256</v>
      </c>
      <c r="K190" s="220" t="s">
        <v>257</v>
      </c>
    </row>
    <row r="191" spans="1:11" ht="14.25">
      <c r="A191" s="79" t="s">
        <v>5</v>
      </c>
      <c r="B191" s="79"/>
      <c r="C191" s="80"/>
      <c r="D191" s="76" t="s">
        <v>6</v>
      </c>
      <c r="E191" s="63">
        <f>E192+E199</f>
        <v>2021980</v>
      </c>
      <c r="F191" s="63">
        <f aca="true" t="shared" si="48" ref="F191:K191">F192+F199</f>
        <v>0</v>
      </c>
      <c r="G191" s="63">
        <f t="shared" si="48"/>
        <v>2021980</v>
      </c>
      <c r="H191" s="214">
        <f t="shared" si="48"/>
        <v>6000</v>
      </c>
      <c r="I191" s="63">
        <f t="shared" si="48"/>
        <v>2027980</v>
      </c>
      <c r="J191" s="63">
        <f t="shared" si="48"/>
        <v>3500</v>
      </c>
      <c r="K191" s="63">
        <f t="shared" si="48"/>
        <v>2031480</v>
      </c>
    </row>
    <row r="192" spans="1:11" ht="21" customHeight="1">
      <c r="A192" s="81"/>
      <c r="B192" s="81" t="s">
        <v>7</v>
      </c>
      <c r="C192" s="82"/>
      <c r="D192" s="75" t="s">
        <v>129</v>
      </c>
      <c r="E192" s="85">
        <f>SUM(E193:E198)</f>
        <v>2010980</v>
      </c>
      <c r="F192" s="85">
        <f aca="true" t="shared" si="49" ref="F192:K192">SUM(F193:F198)</f>
        <v>0</v>
      </c>
      <c r="G192" s="85">
        <f t="shared" si="49"/>
        <v>2010980</v>
      </c>
      <c r="H192" s="205">
        <f t="shared" si="49"/>
        <v>6000</v>
      </c>
      <c r="I192" s="85">
        <f t="shared" si="49"/>
        <v>2016980</v>
      </c>
      <c r="J192" s="85">
        <f t="shared" si="49"/>
        <v>3500</v>
      </c>
      <c r="K192" s="85">
        <f t="shared" si="49"/>
        <v>2020480</v>
      </c>
    </row>
    <row r="193" spans="1:11" ht="18" customHeight="1">
      <c r="A193" s="81"/>
      <c r="B193" s="81"/>
      <c r="C193" s="82">
        <v>6050</v>
      </c>
      <c r="D193" s="75" t="s">
        <v>130</v>
      </c>
      <c r="E193" s="85">
        <v>10980</v>
      </c>
      <c r="F193" s="51"/>
      <c r="G193" s="51">
        <f aca="true" t="shared" si="50" ref="G193:G198">E193+F193</f>
        <v>10980</v>
      </c>
      <c r="H193" s="123">
        <v>6000</v>
      </c>
      <c r="I193" s="51">
        <f aca="true" t="shared" si="51" ref="I193:I198">G193+H193</f>
        <v>16980</v>
      </c>
      <c r="J193" s="51">
        <v>3500</v>
      </c>
      <c r="K193" s="51">
        <f aca="true" t="shared" si="52" ref="K193:K198">I193+J193</f>
        <v>20480</v>
      </c>
    </row>
    <row r="194" spans="1:11" ht="75" hidden="1">
      <c r="A194" s="81"/>
      <c r="B194" s="81"/>
      <c r="C194" s="82">
        <v>6052</v>
      </c>
      <c r="D194" s="75" t="s">
        <v>131</v>
      </c>
      <c r="E194" s="85">
        <v>0</v>
      </c>
      <c r="F194" s="51"/>
      <c r="G194" s="51">
        <f t="shared" si="50"/>
        <v>0</v>
      </c>
      <c r="H194" s="123"/>
      <c r="I194" s="51">
        <f t="shared" si="51"/>
        <v>0</v>
      </c>
      <c r="J194" s="51"/>
      <c r="K194" s="51">
        <f t="shared" si="52"/>
        <v>0</v>
      </c>
    </row>
    <row r="195" spans="1:11" ht="60" hidden="1">
      <c r="A195" s="81"/>
      <c r="B195" s="81"/>
      <c r="C195" s="82">
        <v>6051</v>
      </c>
      <c r="D195" s="75" t="s">
        <v>132</v>
      </c>
      <c r="E195" s="85">
        <v>0</v>
      </c>
      <c r="F195" s="51"/>
      <c r="G195" s="51">
        <f t="shared" si="50"/>
        <v>0</v>
      </c>
      <c r="H195" s="123"/>
      <c r="I195" s="51">
        <f t="shared" si="51"/>
        <v>0</v>
      </c>
      <c r="J195" s="51"/>
      <c r="K195" s="51">
        <f t="shared" si="52"/>
        <v>0</v>
      </c>
    </row>
    <row r="196" spans="1:11" ht="75" hidden="1">
      <c r="A196" s="81"/>
      <c r="B196" s="81"/>
      <c r="C196" s="82">
        <v>6052</v>
      </c>
      <c r="D196" s="75" t="s">
        <v>131</v>
      </c>
      <c r="E196" s="85">
        <v>0</v>
      </c>
      <c r="F196" s="51"/>
      <c r="G196" s="51">
        <f t="shared" si="50"/>
        <v>0</v>
      </c>
      <c r="H196" s="123"/>
      <c r="I196" s="51">
        <f t="shared" si="51"/>
        <v>0</v>
      </c>
      <c r="J196" s="51"/>
      <c r="K196" s="51">
        <f t="shared" si="52"/>
        <v>0</v>
      </c>
    </row>
    <row r="197" spans="1:11" ht="90" hidden="1">
      <c r="A197" s="81"/>
      <c r="B197" s="81"/>
      <c r="C197" s="82">
        <v>6058</v>
      </c>
      <c r="D197" s="75" t="s">
        <v>142</v>
      </c>
      <c r="E197" s="58">
        <v>1500000</v>
      </c>
      <c r="F197" s="58"/>
      <c r="G197" s="58">
        <f t="shared" si="50"/>
        <v>1500000</v>
      </c>
      <c r="H197" s="123"/>
      <c r="I197" s="51">
        <f t="shared" si="51"/>
        <v>1500000</v>
      </c>
      <c r="J197" s="51"/>
      <c r="K197" s="51">
        <f t="shared" si="52"/>
        <v>1500000</v>
      </c>
    </row>
    <row r="198" spans="1:11" ht="105" hidden="1">
      <c r="A198" s="81"/>
      <c r="B198" s="81"/>
      <c r="C198" s="82">
        <v>6059</v>
      </c>
      <c r="D198" s="75" t="s">
        <v>259</v>
      </c>
      <c r="E198" s="58">
        <v>500000</v>
      </c>
      <c r="F198" s="58"/>
      <c r="G198" s="58">
        <f t="shared" si="50"/>
        <v>500000</v>
      </c>
      <c r="H198" s="123"/>
      <c r="I198" s="51">
        <f t="shared" si="51"/>
        <v>500000</v>
      </c>
      <c r="J198" s="51"/>
      <c r="K198" s="51">
        <f t="shared" si="52"/>
        <v>500000</v>
      </c>
    </row>
    <row r="199" spans="1:11" ht="15" hidden="1">
      <c r="A199" s="81"/>
      <c r="B199" s="81" t="s">
        <v>218</v>
      </c>
      <c r="C199" s="82"/>
      <c r="D199" s="75" t="s">
        <v>133</v>
      </c>
      <c r="E199" s="58">
        <f>E200</f>
        <v>11000</v>
      </c>
      <c r="F199" s="58">
        <f aca="true" t="shared" si="53" ref="F199:K199">F200</f>
        <v>0</v>
      </c>
      <c r="G199" s="58">
        <f t="shared" si="53"/>
        <v>11000</v>
      </c>
      <c r="H199" s="205">
        <f t="shared" si="53"/>
        <v>0</v>
      </c>
      <c r="I199" s="85">
        <f t="shared" si="53"/>
        <v>11000</v>
      </c>
      <c r="J199" s="85">
        <f t="shared" si="53"/>
        <v>0</v>
      </c>
      <c r="K199" s="85">
        <f t="shared" si="53"/>
        <v>11000</v>
      </c>
    </row>
    <row r="200" spans="1:11" ht="45" hidden="1">
      <c r="A200" s="82"/>
      <c r="B200" s="82"/>
      <c r="C200" s="82">
        <v>2850</v>
      </c>
      <c r="D200" s="75" t="s">
        <v>134</v>
      </c>
      <c r="E200" s="58">
        <v>11000</v>
      </c>
      <c r="F200" s="58"/>
      <c r="G200" s="58">
        <f>E200+F200</f>
        <v>11000</v>
      </c>
      <c r="H200" s="123"/>
      <c r="I200" s="51">
        <f>G200+H200</f>
        <v>11000</v>
      </c>
      <c r="J200" s="51"/>
      <c r="K200" s="51">
        <f>I200+J200</f>
        <v>11000</v>
      </c>
    </row>
    <row r="201" spans="1:11" ht="14.25">
      <c r="A201" s="80">
        <v>600</v>
      </c>
      <c r="B201" s="80"/>
      <c r="C201" s="80"/>
      <c r="D201" s="76" t="s">
        <v>19</v>
      </c>
      <c r="E201" s="127">
        <f>E202+E204+E207</f>
        <v>670760</v>
      </c>
      <c r="F201" s="127">
        <f aca="true" t="shared" si="54" ref="F201:K201">F202+F204+F207</f>
        <v>155000</v>
      </c>
      <c r="G201" s="127">
        <f t="shared" si="54"/>
        <v>825760</v>
      </c>
      <c r="H201" s="204">
        <f t="shared" si="54"/>
        <v>61058</v>
      </c>
      <c r="I201" s="89">
        <f t="shared" si="54"/>
        <v>886818</v>
      </c>
      <c r="J201" s="89">
        <f t="shared" si="54"/>
        <v>-353692</v>
      </c>
      <c r="K201" s="89">
        <f t="shared" si="54"/>
        <v>533126</v>
      </c>
    </row>
    <row r="202" spans="1:11" ht="15" hidden="1">
      <c r="A202" s="82"/>
      <c r="B202" s="82">
        <v>60013</v>
      </c>
      <c r="C202" s="82"/>
      <c r="D202" s="75" t="s">
        <v>135</v>
      </c>
      <c r="E202" s="58">
        <f>E203</f>
        <v>0</v>
      </c>
      <c r="F202" s="58">
        <f aca="true" t="shared" si="55" ref="F202:K202">F203</f>
        <v>55000</v>
      </c>
      <c r="G202" s="58">
        <f t="shared" si="55"/>
        <v>55000</v>
      </c>
      <c r="H202" s="205">
        <f t="shared" si="55"/>
        <v>0</v>
      </c>
      <c r="I202" s="85">
        <f t="shared" si="55"/>
        <v>55000</v>
      </c>
      <c r="J202" s="85">
        <f t="shared" si="55"/>
        <v>0</v>
      </c>
      <c r="K202" s="85">
        <f t="shared" si="55"/>
        <v>55000</v>
      </c>
    </row>
    <row r="203" spans="1:11" ht="75" hidden="1">
      <c r="A203" s="82"/>
      <c r="B203" s="82"/>
      <c r="C203" s="82">
        <v>6300</v>
      </c>
      <c r="D203" s="75" t="s">
        <v>136</v>
      </c>
      <c r="E203" s="58">
        <v>0</v>
      </c>
      <c r="F203" s="58">
        <v>55000</v>
      </c>
      <c r="G203" s="58">
        <f>E203+F203</f>
        <v>55000</v>
      </c>
      <c r="H203" s="123"/>
      <c r="I203" s="51">
        <f>G203+H203</f>
        <v>55000</v>
      </c>
      <c r="J203" s="51"/>
      <c r="K203" s="51">
        <f>I203+J203</f>
        <v>55000</v>
      </c>
    </row>
    <row r="204" spans="1:11" ht="15" hidden="1">
      <c r="A204" s="82"/>
      <c r="B204" s="82">
        <v>60014</v>
      </c>
      <c r="C204" s="82"/>
      <c r="D204" s="75" t="s">
        <v>137</v>
      </c>
      <c r="E204" s="58">
        <f>SUM(E206)</f>
        <v>0</v>
      </c>
      <c r="F204" s="58">
        <f>F206</f>
        <v>100000</v>
      </c>
      <c r="G204" s="58">
        <f>SUM(G205:G206)</f>
        <v>100000</v>
      </c>
      <c r="H204" s="215">
        <f>SUM(H205:H206)</f>
        <v>0</v>
      </c>
      <c r="I204" s="58">
        <f>SUM(I205:I206)</f>
        <v>100000</v>
      </c>
      <c r="J204" s="58">
        <f>SUM(J205:J206)</f>
        <v>0</v>
      </c>
      <c r="K204" s="58">
        <f>SUM(K205:K206)</f>
        <v>100000</v>
      </c>
    </row>
    <row r="205" spans="1:11" ht="60" hidden="1">
      <c r="A205" s="82"/>
      <c r="B205" s="82"/>
      <c r="C205" s="82">
        <v>2710</v>
      </c>
      <c r="D205" s="75" t="s">
        <v>286</v>
      </c>
      <c r="E205" s="58"/>
      <c r="F205" s="58"/>
      <c r="G205" s="58"/>
      <c r="H205" s="147">
        <v>25000</v>
      </c>
      <c r="I205" s="58">
        <f>G205+H205</f>
        <v>25000</v>
      </c>
      <c r="J205" s="51"/>
      <c r="K205" s="51">
        <f>I205+J205</f>
        <v>25000</v>
      </c>
    </row>
    <row r="206" spans="1:11" ht="75" hidden="1">
      <c r="A206" s="82"/>
      <c r="B206" s="82"/>
      <c r="C206" s="82">
        <v>6300</v>
      </c>
      <c r="D206" s="75" t="s">
        <v>136</v>
      </c>
      <c r="E206" s="58">
        <v>0</v>
      </c>
      <c r="F206" s="58">
        <v>100000</v>
      </c>
      <c r="G206" s="58">
        <f>E206+F206</f>
        <v>100000</v>
      </c>
      <c r="H206" s="148">
        <v>-25000</v>
      </c>
      <c r="I206" s="58">
        <f>G206+H206</f>
        <v>75000</v>
      </c>
      <c r="J206" s="51"/>
      <c r="K206" s="51">
        <f>I206+J206</f>
        <v>75000</v>
      </c>
    </row>
    <row r="207" spans="1:11" ht="15">
      <c r="A207" s="82"/>
      <c r="B207" s="82">
        <v>60016</v>
      </c>
      <c r="C207" s="82"/>
      <c r="D207" s="75" t="s">
        <v>20</v>
      </c>
      <c r="E207" s="85">
        <f>SUM(E208:E213)</f>
        <v>670760</v>
      </c>
      <c r="F207" s="85">
        <f aca="true" t="shared" si="56" ref="F207:K207">SUM(F208:F213)</f>
        <v>0</v>
      </c>
      <c r="G207" s="85">
        <f t="shared" si="56"/>
        <v>670760</v>
      </c>
      <c r="H207" s="205">
        <f t="shared" si="56"/>
        <v>61058</v>
      </c>
      <c r="I207" s="85">
        <f t="shared" si="56"/>
        <v>731818</v>
      </c>
      <c r="J207" s="85">
        <f t="shared" si="56"/>
        <v>-353692</v>
      </c>
      <c r="K207" s="85">
        <f t="shared" si="56"/>
        <v>378126</v>
      </c>
    </row>
    <row r="208" spans="1:11" ht="15" hidden="1">
      <c r="A208" s="82"/>
      <c r="B208" s="82"/>
      <c r="C208" s="82">
        <v>4210</v>
      </c>
      <c r="D208" s="75" t="s">
        <v>138</v>
      </c>
      <c r="E208" s="85">
        <v>74700</v>
      </c>
      <c r="F208" s="51"/>
      <c r="G208" s="51">
        <f aca="true" t="shared" si="57" ref="G208:G213">E208+F208</f>
        <v>74700</v>
      </c>
      <c r="H208" s="123">
        <v>-25000</v>
      </c>
      <c r="I208" s="51">
        <f aca="true" t="shared" si="58" ref="I208:I213">G208+H208</f>
        <v>49700</v>
      </c>
      <c r="J208" s="51"/>
      <c r="K208" s="51">
        <f aca="true" t="shared" si="59" ref="K208:K213">I208+J208</f>
        <v>49700</v>
      </c>
    </row>
    <row r="209" spans="1:11" ht="15">
      <c r="A209" s="82"/>
      <c r="B209" s="82"/>
      <c r="C209" s="82">
        <v>4270</v>
      </c>
      <c r="D209" s="75" t="s">
        <v>139</v>
      </c>
      <c r="E209" s="85">
        <v>67800</v>
      </c>
      <c r="F209" s="51"/>
      <c r="G209" s="51">
        <f t="shared" si="57"/>
        <v>67800</v>
      </c>
      <c r="H209" s="123">
        <v>-25000</v>
      </c>
      <c r="I209" s="51">
        <f t="shared" si="58"/>
        <v>42800</v>
      </c>
      <c r="J209" s="51">
        <v>50000</v>
      </c>
      <c r="K209" s="51">
        <f t="shared" si="59"/>
        <v>92800</v>
      </c>
    </row>
    <row r="210" spans="1:11" ht="15">
      <c r="A210" s="82"/>
      <c r="B210" s="82"/>
      <c r="C210" s="82">
        <v>4300</v>
      </c>
      <c r="D210" s="75" t="s">
        <v>140</v>
      </c>
      <c r="E210" s="85">
        <v>28260</v>
      </c>
      <c r="F210" s="51"/>
      <c r="G210" s="51">
        <f t="shared" si="57"/>
        <v>28260</v>
      </c>
      <c r="H210" s="123"/>
      <c r="I210" s="51">
        <f t="shared" si="58"/>
        <v>28260</v>
      </c>
      <c r="J210" s="51">
        <v>7366</v>
      </c>
      <c r="K210" s="51">
        <f t="shared" si="59"/>
        <v>35626</v>
      </c>
    </row>
    <row r="211" spans="1:11" ht="16.5" customHeight="1">
      <c r="A211" s="82"/>
      <c r="B211" s="82"/>
      <c r="C211" s="82">
        <v>6050</v>
      </c>
      <c r="D211" s="75" t="s">
        <v>141</v>
      </c>
      <c r="E211" s="85">
        <v>50000</v>
      </c>
      <c r="F211" s="51"/>
      <c r="G211" s="51">
        <f t="shared" si="57"/>
        <v>50000</v>
      </c>
      <c r="H211" s="123">
        <v>111058</v>
      </c>
      <c r="I211" s="51">
        <f t="shared" si="58"/>
        <v>161058</v>
      </c>
      <c r="J211" s="51">
        <v>10942</v>
      </c>
      <c r="K211" s="51">
        <f t="shared" si="59"/>
        <v>172000</v>
      </c>
    </row>
    <row r="212" spans="1:11" ht="90" hidden="1">
      <c r="A212" s="82"/>
      <c r="B212" s="82"/>
      <c r="C212" s="82">
        <v>6058</v>
      </c>
      <c r="D212" s="75" t="s">
        <v>142</v>
      </c>
      <c r="E212" s="85">
        <v>0</v>
      </c>
      <c r="F212" s="51"/>
      <c r="G212" s="51">
        <f t="shared" si="57"/>
        <v>0</v>
      </c>
      <c r="H212" s="123"/>
      <c r="I212" s="51">
        <f t="shared" si="58"/>
        <v>0</v>
      </c>
      <c r="J212" s="51"/>
      <c r="K212" s="51">
        <f t="shared" si="59"/>
        <v>0</v>
      </c>
    </row>
    <row r="213" spans="1:11" ht="91.5" customHeight="1">
      <c r="A213" s="82"/>
      <c r="B213" s="82"/>
      <c r="C213" s="82">
        <v>6059</v>
      </c>
      <c r="D213" s="75" t="s">
        <v>143</v>
      </c>
      <c r="E213" s="58">
        <v>450000</v>
      </c>
      <c r="F213" s="58"/>
      <c r="G213" s="58">
        <f t="shared" si="57"/>
        <v>450000</v>
      </c>
      <c r="H213" s="123"/>
      <c r="I213" s="51">
        <f t="shared" si="58"/>
        <v>450000</v>
      </c>
      <c r="J213" s="51">
        <v>-422000</v>
      </c>
      <c r="K213" s="51">
        <f t="shared" si="59"/>
        <v>28000</v>
      </c>
    </row>
    <row r="214" spans="1:11" ht="14.25" hidden="1">
      <c r="A214" s="80">
        <v>630</v>
      </c>
      <c r="B214" s="80"/>
      <c r="C214" s="80"/>
      <c r="D214" s="76" t="s">
        <v>144</v>
      </c>
      <c r="E214" s="89">
        <f>E215</f>
        <v>6000</v>
      </c>
      <c r="F214" s="89">
        <f aca="true" t="shared" si="60" ref="F214:K215">F215</f>
        <v>0</v>
      </c>
      <c r="G214" s="89">
        <f t="shared" si="60"/>
        <v>6000</v>
      </c>
      <c r="H214" s="204">
        <f t="shared" si="60"/>
        <v>0</v>
      </c>
      <c r="I214" s="89">
        <f t="shared" si="60"/>
        <v>6000</v>
      </c>
      <c r="J214" s="89">
        <f t="shared" si="60"/>
        <v>0</v>
      </c>
      <c r="K214" s="89">
        <f t="shared" si="60"/>
        <v>6000</v>
      </c>
    </row>
    <row r="215" spans="1:11" ht="15" hidden="1">
      <c r="A215" s="82"/>
      <c r="B215" s="82">
        <v>63095</v>
      </c>
      <c r="C215" s="82"/>
      <c r="D215" s="75" t="s">
        <v>16</v>
      </c>
      <c r="E215" s="85">
        <f>E216</f>
        <v>6000</v>
      </c>
      <c r="F215" s="85">
        <f t="shared" si="60"/>
        <v>0</v>
      </c>
      <c r="G215" s="85">
        <f t="shared" si="60"/>
        <v>6000</v>
      </c>
      <c r="H215" s="205">
        <f t="shared" si="60"/>
        <v>0</v>
      </c>
      <c r="I215" s="85">
        <f t="shared" si="60"/>
        <v>6000</v>
      </c>
      <c r="J215" s="85">
        <f t="shared" si="60"/>
        <v>0</v>
      </c>
      <c r="K215" s="85">
        <f t="shared" si="60"/>
        <v>6000</v>
      </c>
    </row>
    <row r="216" spans="1:11" ht="15" hidden="1">
      <c r="A216" s="82"/>
      <c r="B216" s="82"/>
      <c r="C216" s="82">
        <v>4300</v>
      </c>
      <c r="D216" s="75" t="s">
        <v>140</v>
      </c>
      <c r="E216" s="85">
        <v>6000</v>
      </c>
      <c r="F216" s="51"/>
      <c r="G216" s="51">
        <f>E216+F216</f>
        <v>6000</v>
      </c>
      <c r="H216" s="123"/>
      <c r="I216" s="51">
        <f>G216+H216</f>
        <v>6000</v>
      </c>
      <c r="J216" s="51"/>
      <c r="K216" s="51">
        <f>I216+J216</f>
        <v>6000</v>
      </c>
    </row>
    <row r="217" spans="1:11" ht="14.25" hidden="1">
      <c r="A217" s="80">
        <v>700</v>
      </c>
      <c r="B217" s="80"/>
      <c r="C217" s="80"/>
      <c r="D217" s="76" t="s">
        <v>30</v>
      </c>
      <c r="E217" s="89">
        <f>E218</f>
        <v>6750</v>
      </c>
      <c r="F217" s="89">
        <f aca="true" t="shared" si="61" ref="F217:K217">F218</f>
        <v>0</v>
      </c>
      <c r="G217" s="89">
        <f t="shared" si="61"/>
        <v>6750</v>
      </c>
      <c r="H217" s="204">
        <f t="shared" si="61"/>
        <v>0</v>
      </c>
      <c r="I217" s="89">
        <f t="shared" si="61"/>
        <v>6750</v>
      </c>
      <c r="J217" s="89">
        <f t="shared" si="61"/>
        <v>0</v>
      </c>
      <c r="K217" s="89">
        <f t="shared" si="61"/>
        <v>6750</v>
      </c>
    </row>
    <row r="218" spans="1:11" ht="30" hidden="1">
      <c r="A218" s="82"/>
      <c r="B218" s="82">
        <v>70004</v>
      </c>
      <c r="C218" s="82"/>
      <c r="D218" s="75" t="s">
        <v>145</v>
      </c>
      <c r="E218" s="85">
        <f>SUM(E219:E222)</f>
        <v>6750</v>
      </c>
      <c r="F218" s="85">
        <f aca="true" t="shared" si="62" ref="F218:K218">SUM(F219:F222)</f>
        <v>0</v>
      </c>
      <c r="G218" s="85">
        <f t="shared" si="62"/>
        <v>6750</v>
      </c>
      <c r="H218" s="205">
        <f t="shared" si="62"/>
        <v>0</v>
      </c>
      <c r="I218" s="85">
        <f t="shared" si="62"/>
        <v>6750</v>
      </c>
      <c r="J218" s="85">
        <f t="shared" si="62"/>
        <v>0</v>
      </c>
      <c r="K218" s="85">
        <f t="shared" si="62"/>
        <v>6750</v>
      </c>
    </row>
    <row r="219" spans="1:11" ht="15" hidden="1">
      <c r="A219" s="82"/>
      <c r="B219" s="82"/>
      <c r="C219" s="82">
        <v>4210</v>
      </c>
      <c r="D219" s="75" t="s">
        <v>138</v>
      </c>
      <c r="E219" s="85">
        <v>1200</v>
      </c>
      <c r="F219" s="51"/>
      <c r="G219" s="51">
        <f>E219+F219</f>
        <v>1200</v>
      </c>
      <c r="H219" s="123"/>
      <c r="I219" s="51">
        <f>G219+H219</f>
        <v>1200</v>
      </c>
      <c r="J219" s="51"/>
      <c r="K219" s="51">
        <f>I219+J219</f>
        <v>1200</v>
      </c>
    </row>
    <row r="220" spans="1:11" ht="15" hidden="1">
      <c r="A220" s="82"/>
      <c r="B220" s="82"/>
      <c r="C220" s="82">
        <v>4270</v>
      </c>
      <c r="D220" s="75" t="s">
        <v>139</v>
      </c>
      <c r="E220" s="85">
        <v>5000</v>
      </c>
      <c r="F220" s="51"/>
      <c r="G220" s="51">
        <f>E220+F220</f>
        <v>5000</v>
      </c>
      <c r="H220" s="123"/>
      <c r="I220" s="51">
        <f>G220+H220</f>
        <v>5000</v>
      </c>
      <c r="J220" s="51"/>
      <c r="K220" s="51">
        <f>I220+J220</f>
        <v>5000</v>
      </c>
    </row>
    <row r="221" spans="1:11" ht="15" hidden="1">
      <c r="A221" s="82"/>
      <c r="B221" s="82"/>
      <c r="C221" s="82">
        <v>4300</v>
      </c>
      <c r="D221" s="75" t="s">
        <v>140</v>
      </c>
      <c r="E221" s="85">
        <v>250</v>
      </c>
      <c r="F221" s="51"/>
      <c r="G221" s="51">
        <f>E221+F221</f>
        <v>250</v>
      </c>
      <c r="H221" s="123"/>
      <c r="I221" s="51">
        <f>G221+H221</f>
        <v>250</v>
      </c>
      <c r="J221" s="51"/>
      <c r="K221" s="51">
        <f>I221+J221</f>
        <v>250</v>
      </c>
    </row>
    <row r="222" spans="1:11" ht="15" hidden="1">
      <c r="A222" s="82"/>
      <c r="B222" s="82"/>
      <c r="C222" s="82">
        <v>4430</v>
      </c>
      <c r="D222" s="75" t="s">
        <v>146</v>
      </c>
      <c r="E222" s="85">
        <v>300</v>
      </c>
      <c r="F222" s="51"/>
      <c r="G222" s="51">
        <f>E222+F222</f>
        <v>300</v>
      </c>
      <c r="H222" s="123"/>
      <c r="I222" s="51">
        <f>G222+H222</f>
        <v>300</v>
      </c>
      <c r="J222" s="51"/>
      <c r="K222" s="51">
        <f>I222+J222</f>
        <v>300</v>
      </c>
    </row>
    <row r="223" spans="1:11" ht="14.25">
      <c r="A223" s="80">
        <v>710</v>
      </c>
      <c r="B223" s="80"/>
      <c r="C223" s="80"/>
      <c r="D223" s="76" t="s">
        <v>147</v>
      </c>
      <c r="E223" s="89">
        <f>E224+E226+E228</f>
        <v>30000</v>
      </c>
      <c r="F223" s="89">
        <f aca="true" t="shared" si="63" ref="F223:K223">F224+F226+F228</f>
        <v>0</v>
      </c>
      <c r="G223" s="89">
        <f t="shared" si="63"/>
        <v>30000</v>
      </c>
      <c r="H223" s="204">
        <f t="shared" si="63"/>
        <v>0</v>
      </c>
      <c r="I223" s="89">
        <f t="shared" si="63"/>
        <v>30000</v>
      </c>
      <c r="J223" s="89">
        <f t="shared" si="63"/>
        <v>5000</v>
      </c>
      <c r="K223" s="89">
        <f t="shared" si="63"/>
        <v>35000</v>
      </c>
    </row>
    <row r="224" spans="1:11" ht="15" hidden="1">
      <c r="A224" s="82"/>
      <c r="B224" s="82">
        <v>71004</v>
      </c>
      <c r="C224" s="82"/>
      <c r="D224" s="75" t="s">
        <v>148</v>
      </c>
      <c r="E224" s="85">
        <f>E225</f>
        <v>0</v>
      </c>
      <c r="F224" s="51"/>
      <c r="G224" s="51"/>
      <c r="H224" s="123"/>
      <c r="I224" s="51"/>
      <c r="J224" s="51"/>
      <c r="K224" s="51"/>
    </row>
    <row r="225" spans="1:11" ht="15" hidden="1">
      <c r="A225" s="82"/>
      <c r="B225" s="82"/>
      <c r="C225" s="82">
        <v>4300</v>
      </c>
      <c r="D225" s="75" t="s">
        <v>149</v>
      </c>
      <c r="E225" s="85">
        <v>0</v>
      </c>
      <c r="F225" s="51"/>
      <c r="G225" s="51"/>
      <c r="H225" s="123"/>
      <c r="I225" s="51"/>
      <c r="J225" s="51"/>
      <c r="K225" s="51"/>
    </row>
    <row r="226" spans="1:11" ht="15">
      <c r="A226" s="82"/>
      <c r="B226" s="82">
        <v>71014</v>
      </c>
      <c r="C226" s="82"/>
      <c r="D226" s="75" t="s">
        <v>150</v>
      </c>
      <c r="E226" s="85">
        <f>E227</f>
        <v>15000</v>
      </c>
      <c r="F226" s="85">
        <f aca="true" t="shared" si="64" ref="F226:K226">F227</f>
        <v>0</v>
      </c>
      <c r="G226" s="85">
        <f t="shared" si="64"/>
        <v>15000</v>
      </c>
      <c r="H226" s="205">
        <f t="shared" si="64"/>
        <v>5000</v>
      </c>
      <c r="I226" s="85">
        <f t="shared" si="64"/>
        <v>20000</v>
      </c>
      <c r="J226" s="85">
        <f t="shared" si="64"/>
        <v>5000</v>
      </c>
      <c r="K226" s="85">
        <f t="shared" si="64"/>
        <v>25000</v>
      </c>
    </row>
    <row r="227" spans="1:11" ht="15">
      <c r="A227" s="82"/>
      <c r="B227" s="82"/>
      <c r="C227" s="82">
        <v>4300</v>
      </c>
      <c r="D227" s="75" t="s">
        <v>140</v>
      </c>
      <c r="E227" s="85">
        <v>15000</v>
      </c>
      <c r="F227" s="51"/>
      <c r="G227" s="51">
        <f>E227+F227</f>
        <v>15000</v>
      </c>
      <c r="H227" s="123">
        <v>5000</v>
      </c>
      <c r="I227" s="51">
        <f>G227+H227</f>
        <v>20000</v>
      </c>
      <c r="J227" s="51">
        <v>5000</v>
      </c>
      <c r="K227" s="51">
        <f>I227+J227</f>
        <v>25000</v>
      </c>
    </row>
    <row r="228" spans="1:11" ht="15" hidden="1">
      <c r="A228" s="82"/>
      <c r="B228" s="82">
        <v>71095</v>
      </c>
      <c r="C228" s="82"/>
      <c r="D228" s="75" t="s">
        <v>16</v>
      </c>
      <c r="E228" s="85">
        <f>E229</f>
        <v>15000</v>
      </c>
      <c r="F228" s="85">
        <f aca="true" t="shared" si="65" ref="F228:K228">F229</f>
        <v>0</v>
      </c>
      <c r="G228" s="85">
        <f t="shared" si="65"/>
        <v>15000</v>
      </c>
      <c r="H228" s="205">
        <f t="shared" si="65"/>
        <v>-5000</v>
      </c>
      <c r="I228" s="85">
        <f t="shared" si="65"/>
        <v>10000</v>
      </c>
      <c r="J228" s="85">
        <f t="shared" si="65"/>
        <v>0</v>
      </c>
      <c r="K228" s="85">
        <f t="shared" si="65"/>
        <v>10000</v>
      </c>
    </row>
    <row r="229" spans="1:11" ht="15" hidden="1">
      <c r="A229" s="82"/>
      <c r="B229" s="82"/>
      <c r="C229" s="82">
        <v>4300</v>
      </c>
      <c r="D229" s="75" t="s">
        <v>140</v>
      </c>
      <c r="E229" s="85">
        <v>15000</v>
      </c>
      <c r="F229" s="51"/>
      <c r="G229" s="51">
        <f>E229+F229</f>
        <v>15000</v>
      </c>
      <c r="H229" s="123">
        <v>-5000</v>
      </c>
      <c r="I229" s="51">
        <f>G229+H229</f>
        <v>10000</v>
      </c>
      <c r="J229" s="51"/>
      <c r="K229" s="51">
        <f>I229+J229</f>
        <v>10000</v>
      </c>
    </row>
    <row r="230" spans="1:11" ht="14.25">
      <c r="A230" s="80">
        <v>750</v>
      </c>
      <c r="B230" s="80"/>
      <c r="C230" s="80"/>
      <c r="D230" s="76" t="s">
        <v>40</v>
      </c>
      <c r="E230" s="89">
        <f>E231+E240+E245+E263</f>
        <v>1269510</v>
      </c>
      <c r="F230" s="89">
        <f aca="true" t="shared" si="66" ref="F230:K230">F231+F240+F245+F263</f>
        <v>0</v>
      </c>
      <c r="G230" s="89">
        <f t="shared" si="66"/>
        <v>1269510</v>
      </c>
      <c r="H230" s="204">
        <f t="shared" si="66"/>
        <v>0</v>
      </c>
      <c r="I230" s="89">
        <f t="shared" si="66"/>
        <v>1269510</v>
      </c>
      <c r="J230" s="89">
        <f t="shared" si="66"/>
        <v>0</v>
      </c>
      <c r="K230" s="89">
        <f t="shared" si="66"/>
        <v>1269510</v>
      </c>
    </row>
    <row r="231" spans="1:11" ht="15" hidden="1">
      <c r="A231" s="82"/>
      <c r="B231" s="82">
        <v>75011</v>
      </c>
      <c r="C231" s="82"/>
      <c r="D231" s="75" t="s">
        <v>41</v>
      </c>
      <c r="E231" s="85">
        <f>SUM(E232:E239)</f>
        <v>41200</v>
      </c>
      <c r="F231" s="85">
        <f aca="true" t="shared" si="67" ref="F231:K231">SUM(F232:F239)</f>
        <v>0</v>
      </c>
      <c r="G231" s="85">
        <f t="shared" si="67"/>
        <v>41200</v>
      </c>
      <c r="H231" s="205">
        <f t="shared" si="67"/>
        <v>0</v>
      </c>
      <c r="I231" s="85">
        <f t="shared" si="67"/>
        <v>41200</v>
      </c>
      <c r="J231" s="85">
        <f t="shared" si="67"/>
        <v>0</v>
      </c>
      <c r="K231" s="85">
        <f t="shared" si="67"/>
        <v>41200</v>
      </c>
    </row>
    <row r="232" spans="1:11" ht="15" hidden="1">
      <c r="A232" s="82"/>
      <c r="B232" s="82"/>
      <c r="C232" s="82">
        <v>4010</v>
      </c>
      <c r="D232" s="75" t="s">
        <v>151</v>
      </c>
      <c r="E232" s="85">
        <v>24000</v>
      </c>
      <c r="F232" s="51"/>
      <c r="G232" s="51">
        <f aca="true" t="shared" si="68" ref="G232:G239">E232+F232</f>
        <v>24000</v>
      </c>
      <c r="H232" s="123"/>
      <c r="I232" s="51">
        <f>G232+H232</f>
        <v>24000</v>
      </c>
      <c r="J232" s="51"/>
      <c r="K232" s="51">
        <f>I232+J232</f>
        <v>24000</v>
      </c>
    </row>
    <row r="233" spans="1:11" ht="15" hidden="1">
      <c r="A233" s="82"/>
      <c r="B233" s="82"/>
      <c r="C233" s="82">
        <v>4040</v>
      </c>
      <c r="D233" s="75" t="s">
        <v>152</v>
      </c>
      <c r="E233" s="85">
        <v>1681</v>
      </c>
      <c r="F233" s="51"/>
      <c r="G233" s="51">
        <f t="shared" si="68"/>
        <v>1681</v>
      </c>
      <c r="H233" s="123"/>
      <c r="I233" s="51">
        <f aca="true" t="shared" si="69" ref="I233:I239">G233+H233</f>
        <v>1681</v>
      </c>
      <c r="J233" s="51"/>
      <c r="K233" s="51">
        <f aca="true" t="shared" si="70" ref="K233:K239">I233+J233</f>
        <v>1681</v>
      </c>
    </row>
    <row r="234" spans="1:11" ht="15" hidden="1">
      <c r="A234" s="82"/>
      <c r="B234" s="82"/>
      <c r="C234" s="82">
        <v>4110</v>
      </c>
      <c r="D234" s="75" t="s">
        <v>153</v>
      </c>
      <c r="E234" s="85">
        <v>4425</v>
      </c>
      <c r="F234" s="51"/>
      <c r="G234" s="51">
        <f t="shared" si="68"/>
        <v>4425</v>
      </c>
      <c r="H234" s="123"/>
      <c r="I234" s="51">
        <f t="shared" si="69"/>
        <v>4425</v>
      </c>
      <c r="J234" s="51"/>
      <c r="K234" s="51">
        <f t="shared" si="70"/>
        <v>4425</v>
      </c>
    </row>
    <row r="235" spans="1:11" ht="15" hidden="1">
      <c r="A235" s="82"/>
      <c r="B235" s="82"/>
      <c r="C235" s="82">
        <v>4120</v>
      </c>
      <c r="D235" s="75" t="s">
        <v>154</v>
      </c>
      <c r="E235" s="85">
        <v>629</v>
      </c>
      <c r="F235" s="51"/>
      <c r="G235" s="51">
        <f t="shared" si="68"/>
        <v>629</v>
      </c>
      <c r="H235" s="123"/>
      <c r="I235" s="51">
        <f t="shared" si="69"/>
        <v>629</v>
      </c>
      <c r="J235" s="51"/>
      <c r="K235" s="51">
        <f t="shared" si="70"/>
        <v>629</v>
      </c>
    </row>
    <row r="236" spans="1:11" ht="15" hidden="1">
      <c r="A236" s="82"/>
      <c r="B236" s="82"/>
      <c r="C236" s="82">
        <v>4210</v>
      </c>
      <c r="D236" s="75" t="s">
        <v>138</v>
      </c>
      <c r="E236" s="85">
        <v>2000</v>
      </c>
      <c r="F236" s="51"/>
      <c r="G236" s="51">
        <f t="shared" si="68"/>
        <v>2000</v>
      </c>
      <c r="H236" s="123"/>
      <c r="I236" s="51">
        <f t="shared" si="69"/>
        <v>2000</v>
      </c>
      <c r="J236" s="51"/>
      <c r="K236" s="51">
        <f t="shared" si="70"/>
        <v>2000</v>
      </c>
    </row>
    <row r="237" spans="1:11" ht="15" hidden="1">
      <c r="A237" s="82"/>
      <c r="B237" s="82"/>
      <c r="C237" s="82">
        <v>4300</v>
      </c>
      <c r="D237" s="75" t="s">
        <v>140</v>
      </c>
      <c r="E237" s="85">
        <v>6695</v>
      </c>
      <c r="F237" s="51"/>
      <c r="G237" s="51">
        <f t="shared" si="68"/>
        <v>6695</v>
      </c>
      <c r="H237" s="123"/>
      <c r="I237" s="51">
        <f t="shared" si="69"/>
        <v>6695</v>
      </c>
      <c r="J237" s="51"/>
      <c r="K237" s="51">
        <f t="shared" si="70"/>
        <v>6695</v>
      </c>
    </row>
    <row r="238" spans="1:11" ht="15" hidden="1">
      <c r="A238" s="82"/>
      <c r="B238" s="82"/>
      <c r="C238" s="82">
        <v>4410</v>
      </c>
      <c r="D238" s="75" t="s">
        <v>155</v>
      </c>
      <c r="E238" s="85">
        <v>1000</v>
      </c>
      <c r="F238" s="51"/>
      <c r="G238" s="51">
        <f t="shared" si="68"/>
        <v>1000</v>
      </c>
      <c r="H238" s="123"/>
      <c r="I238" s="51">
        <f t="shared" si="69"/>
        <v>1000</v>
      </c>
      <c r="J238" s="51"/>
      <c r="K238" s="51">
        <f t="shared" si="70"/>
        <v>1000</v>
      </c>
    </row>
    <row r="239" spans="1:11" ht="30" hidden="1">
      <c r="A239" s="82"/>
      <c r="B239" s="82"/>
      <c r="C239" s="82">
        <v>4440</v>
      </c>
      <c r="D239" s="75" t="s">
        <v>156</v>
      </c>
      <c r="E239" s="85">
        <v>770</v>
      </c>
      <c r="F239" s="51"/>
      <c r="G239" s="51">
        <f t="shared" si="68"/>
        <v>770</v>
      </c>
      <c r="H239" s="123"/>
      <c r="I239" s="51">
        <f t="shared" si="69"/>
        <v>770</v>
      </c>
      <c r="J239" s="51"/>
      <c r="K239" s="51">
        <f t="shared" si="70"/>
        <v>770</v>
      </c>
    </row>
    <row r="240" spans="1:11" ht="15" hidden="1">
      <c r="A240" s="82"/>
      <c r="B240" s="82">
        <v>75022</v>
      </c>
      <c r="C240" s="82"/>
      <c r="D240" s="75" t="s">
        <v>157</v>
      </c>
      <c r="E240" s="85">
        <f>SUM(E241:E244)</f>
        <v>51600</v>
      </c>
      <c r="F240" s="85">
        <f aca="true" t="shared" si="71" ref="F240:K240">SUM(F241:F244)</f>
        <v>0</v>
      </c>
      <c r="G240" s="85">
        <f t="shared" si="71"/>
        <v>51600</v>
      </c>
      <c r="H240" s="205">
        <f t="shared" si="71"/>
        <v>0</v>
      </c>
      <c r="I240" s="85">
        <f t="shared" si="71"/>
        <v>51600</v>
      </c>
      <c r="J240" s="85">
        <f t="shared" si="71"/>
        <v>0</v>
      </c>
      <c r="K240" s="85">
        <f t="shared" si="71"/>
        <v>51600</v>
      </c>
    </row>
    <row r="241" spans="1:11" ht="15" hidden="1">
      <c r="A241" s="82"/>
      <c r="B241" s="82"/>
      <c r="C241" s="82">
        <v>3030</v>
      </c>
      <c r="D241" s="75" t="s">
        <v>158</v>
      </c>
      <c r="E241" s="85">
        <v>43000</v>
      </c>
      <c r="F241" s="51"/>
      <c r="G241" s="51">
        <f>E241+F241</f>
        <v>43000</v>
      </c>
      <c r="H241" s="123"/>
      <c r="I241" s="51">
        <f>G241+H241</f>
        <v>43000</v>
      </c>
      <c r="J241" s="51"/>
      <c r="K241" s="51">
        <f>I241+J241</f>
        <v>43000</v>
      </c>
    </row>
    <row r="242" spans="1:11" ht="15" hidden="1">
      <c r="A242" s="82"/>
      <c r="B242" s="82"/>
      <c r="C242" s="82">
        <v>4210</v>
      </c>
      <c r="D242" s="75" t="s">
        <v>138</v>
      </c>
      <c r="E242" s="85">
        <v>3100</v>
      </c>
      <c r="F242" s="51"/>
      <c r="G242" s="51">
        <f>E242+F242</f>
        <v>3100</v>
      </c>
      <c r="H242" s="123"/>
      <c r="I242" s="51">
        <f>G242+H242</f>
        <v>3100</v>
      </c>
      <c r="J242" s="51"/>
      <c r="K242" s="51">
        <f>I242+J242</f>
        <v>3100</v>
      </c>
    </row>
    <row r="243" spans="1:11" ht="15" hidden="1">
      <c r="A243" s="82"/>
      <c r="B243" s="82"/>
      <c r="C243" s="82">
        <v>4300</v>
      </c>
      <c r="D243" s="75" t="s">
        <v>140</v>
      </c>
      <c r="E243" s="85">
        <v>5000</v>
      </c>
      <c r="F243" s="51"/>
      <c r="G243" s="51">
        <f>E243+F243</f>
        <v>5000</v>
      </c>
      <c r="H243" s="123"/>
      <c r="I243" s="51">
        <f>G243+H243</f>
        <v>5000</v>
      </c>
      <c r="J243" s="51"/>
      <c r="K243" s="51">
        <f>I243+J243</f>
        <v>5000</v>
      </c>
    </row>
    <row r="244" spans="1:11" ht="15" hidden="1">
      <c r="A244" s="82"/>
      <c r="B244" s="82"/>
      <c r="C244" s="82">
        <v>4410</v>
      </c>
      <c r="D244" s="75" t="s">
        <v>155</v>
      </c>
      <c r="E244" s="85">
        <v>500</v>
      </c>
      <c r="F244" s="51"/>
      <c r="G244" s="51">
        <f>E244+F244</f>
        <v>500</v>
      </c>
      <c r="H244" s="123"/>
      <c r="I244" s="51">
        <f>G244+H244</f>
        <v>500</v>
      </c>
      <c r="J244" s="51"/>
      <c r="K244" s="51">
        <f>I244+J244</f>
        <v>500</v>
      </c>
    </row>
    <row r="245" spans="1:11" ht="15">
      <c r="A245" s="82"/>
      <c r="B245" s="82">
        <v>75023</v>
      </c>
      <c r="C245" s="82"/>
      <c r="D245" s="75" t="s">
        <v>46</v>
      </c>
      <c r="E245" s="85">
        <f>SUM(E246:E262)</f>
        <v>1156410</v>
      </c>
      <c r="F245" s="85">
        <f aca="true" t="shared" si="72" ref="F245:K245">SUM(F246:F262)</f>
        <v>0</v>
      </c>
      <c r="G245" s="85">
        <f t="shared" si="72"/>
        <v>1156410</v>
      </c>
      <c r="H245" s="205">
        <f t="shared" si="72"/>
        <v>0</v>
      </c>
      <c r="I245" s="85">
        <f t="shared" si="72"/>
        <v>1156410</v>
      </c>
      <c r="J245" s="85">
        <f t="shared" si="72"/>
        <v>0</v>
      </c>
      <c r="K245" s="85">
        <f t="shared" si="72"/>
        <v>1156410</v>
      </c>
    </row>
    <row r="246" spans="1:11" ht="30" hidden="1">
      <c r="A246" s="82"/>
      <c r="B246" s="82"/>
      <c r="C246" s="82">
        <v>3020</v>
      </c>
      <c r="D246" s="75" t="s">
        <v>159</v>
      </c>
      <c r="E246" s="85">
        <v>820</v>
      </c>
      <c r="F246" s="51"/>
      <c r="G246" s="51">
        <f aca="true" t="shared" si="73" ref="G246:G262">E246+F246</f>
        <v>820</v>
      </c>
      <c r="H246" s="123"/>
      <c r="I246" s="51">
        <f>G246+H246</f>
        <v>820</v>
      </c>
      <c r="J246" s="51"/>
      <c r="K246" s="51">
        <f>I246+J246</f>
        <v>820</v>
      </c>
    </row>
    <row r="247" spans="1:11" ht="15" hidden="1">
      <c r="A247" s="82"/>
      <c r="B247" s="82"/>
      <c r="C247" s="82">
        <v>4010</v>
      </c>
      <c r="D247" s="75" t="s">
        <v>151</v>
      </c>
      <c r="E247" s="85">
        <v>707320</v>
      </c>
      <c r="F247" s="51"/>
      <c r="G247" s="51">
        <f t="shared" si="73"/>
        <v>707320</v>
      </c>
      <c r="H247" s="123"/>
      <c r="I247" s="51">
        <f aca="true" t="shared" si="74" ref="I247:I262">G247+H247</f>
        <v>707320</v>
      </c>
      <c r="J247" s="51"/>
      <c r="K247" s="51">
        <f aca="true" t="shared" si="75" ref="K247:K262">I247+J247</f>
        <v>707320</v>
      </c>
    </row>
    <row r="248" spans="1:11" ht="15">
      <c r="A248" s="82"/>
      <c r="B248" s="82"/>
      <c r="C248" s="82">
        <v>4040</v>
      </c>
      <c r="D248" s="75" t="s">
        <v>152</v>
      </c>
      <c r="E248" s="85">
        <v>39580</v>
      </c>
      <c r="F248" s="51"/>
      <c r="G248" s="51">
        <f t="shared" si="73"/>
        <v>39580</v>
      </c>
      <c r="H248" s="123"/>
      <c r="I248" s="51">
        <f t="shared" si="74"/>
        <v>39580</v>
      </c>
      <c r="J248" s="51">
        <v>-6000</v>
      </c>
      <c r="K248" s="51">
        <f t="shared" si="75"/>
        <v>33580</v>
      </c>
    </row>
    <row r="249" spans="1:11" ht="15" hidden="1">
      <c r="A249" s="82"/>
      <c r="B249" s="82"/>
      <c r="C249" s="82">
        <v>4110</v>
      </c>
      <c r="D249" s="75" t="s">
        <v>153</v>
      </c>
      <c r="E249" s="85">
        <v>125100</v>
      </c>
      <c r="F249" s="51"/>
      <c r="G249" s="51">
        <f t="shared" si="73"/>
        <v>125100</v>
      </c>
      <c r="H249" s="123"/>
      <c r="I249" s="51">
        <f t="shared" si="74"/>
        <v>125100</v>
      </c>
      <c r="J249" s="51"/>
      <c r="K249" s="51">
        <f t="shared" si="75"/>
        <v>125100</v>
      </c>
    </row>
    <row r="250" spans="1:11" ht="15" hidden="1">
      <c r="A250" s="82"/>
      <c r="B250" s="82"/>
      <c r="C250" s="82">
        <v>4120</v>
      </c>
      <c r="D250" s="75" t="s">
        <v>154</v>
      </c>
      <c r="E250" s="85">
        <v>17800</v>
      </c>
      <c r="F250" s="51"/>
      <c r="G250" s="51">
        <f t="shared" si="73"/>
        <v>17800</v>
      </c>
      <c r="H250" s="123"/>
      <c r="I250" s="51">
        <f t="shared" si="74"/>
        <v>17800</v>
      </c>
      <c r="J250" s="51"/>
      <c r="K250" s="51">
        <f t="shared" si="75"/>
        <v>17800</v>
      </c>
    </row>
    <row r="251" spans="1:11" ht="15" hidden="1">
      <c r="A251" s="82"/>
      <c r="B251" s="82"/>
      <c r="C251" s="82">
        <v>4170</v>
      </c>
      <c r="D251" s="75" t="s">
        <v>160</v>
      </c>
      <c r="E251" s="85">
        <v>1520</v>
      </c>
      <c r="F251" s="51"/>
      <c r="G251" s="51">
        <f t="shared" si="73"/>
        <v>1520</v>
      </c>
      <c r="H251" s="123"/>
      <c r="I251" s="51">
        <f t="shared" si="74"/>
        <v>1520</v>
      </c>
      <c r="J251" s="51"/>
      <c r="K251" s="51">
        <f t="shared" si="75"/>
        <v>1520</v>
      </c>
    </row>
    <row r="252" spans="1:11" ht="15" hidden="1">
      <c r="A252" s="82"/>
      <c r="B252" s="82"/>
      <c r="C252" s="82">
        <v>4210</v>
      </c>
      <c r="D252" s="75" t="s">
        <v>138</v>
      </c>
      <c r="E252" s="85">
        <v>55830</v>
      </c>
      <c r="F252" s="51"/>
      <c r="G252" s="51">
        <f t="shared" si="73"/>
        <v>55830</v>
      </c>
      <c r="H252" s="123"/>
      <c r="I252" s="51">
        <f t="shared" si="74"/>
        <v>55830</v>
      </c>
      <c r="J252" s="51"/>
      <c r="K252" s="51">
        <f t="shared" si="75"/>
        <v>55830</v>
      </c>
    </row>
    <row r="253" spans="1:11" ht="15">
      <c r="A253" s="82"/>
      <c r="B253" s="82"/>
      <c r="C253" s="82">
        <v>4260</v>
      </c>
      <c r="D253" s="75" t="s">
        <v>161</v>
      </c>
      <c r="E253" s="85">
        <v>22840</v>
      </c>
      <c r="F253" s="51"/>
      <c r="G253" s="51">
        <f t="shared" si="73"/>
        <v>22840</v>
      </c>
      <c r="H253" s="123"/>
      <c r="I253" s="51">
        <f t="shared" si="74"/>
        <v>22840</v>
      </c>
      <c r="J253" s="51">
        <v>3000</v>
      </c>
      <c r="K253" s="51">
        <f t="shared" si="75"/>
        <v>25840</v>
      </c>
    </row>
    <row r="254" spans="1:11" ht="15" hidden="1">
      <c r="A254" s="82"/>
      <c r="B254" s="82"/>
      <c r="C254" s="82">
        <v>4270</v>
      </c>
      <c r="D254" s="75" t="s">
        <v>139</v>
      </c>
      <c r="E254" s="85">
        <v>18270</v>
      </c>
      <c r="F254" s="51"/>
      <c r="G254" s="51">
        <f t="shared" si="73"/>
        <v>18270</v>
      </c>
      <c r="H254" s="123"/>
      <c r="I254" s="51">
        <f t="shared" si="74"/>
        <v>18270</v>
      </c>
      <c r="J254" s="51"/>
      <c r="K254" s="51">
        <f t="shared" si="75"/>
        <v>18270</v>
      </c>
    </row>
    <row r="255" spans="1:11" ht="15" hidden="1">
      <c r="A255" s="82"/>
      <c r="B255" s="82"/>
      <c r="C255" s="82">
        <v>4280</v>
      </c>
      <c r="D255" s="75" t="s">
        <v>162</v>
      </c>
      <c r="E255" s="85">
        <v>2030</v>
      </c>
      <c r="F255" s="51"/>
      <c r="G255" s="51">
        <f t="shared" si="73"/>
        <v>2030</v>
      </c>
      <c r="H255" s="123"/>
      <c r="I255" s="51">
        <f t="shared" si="74"/>
        <v>2030</v>
      </c>
      <c r="J255" s="51"/>
      <c r="K255" s="51">
        <f t="shared" si="75"/>
        <v>2030</v>
      </c>
    </row>
    <row r="256" spans="1:11" ht="15" hidden="1">
      <c r="A256" s="82"/>
      <c r="B256" s="82"/>
      <c r="C256" s="82">
        <v>4300</v>
      </c>
      <c r="D256" s="75" t="s">
        <v>140</v>
      </c>
      <c r="E256" s="85">
        <v>86280</v>
      </c>
      <c r="F256" s="51"/>
      <c r="G256" s="51">
        <f t="shared" si="73"/>
        <v>86280</v>
      </c>
      <c r="H256" s="123"/>
      <c r="I256" s="51">
        <f t="shared" si="74"/>
        <v>86280</v>
      </c>
      <c r="J256" s="51"/>
      <c r="K256" s="51">
        <f t="shared" si="75"/>
        <v>86280</v>
      </c>
    </row>
    <row r="257" spans="1:11" ht="15">
      <c r="A257" s="82"/>
      <c r="B257" s="82"/>
      <c r="C257" s="82">
        <v>4350</v>
      </c>
      <c r="D257" s="75" t="s">
        <v>163</v>
      </c>
      <c r="E257" s="85">
        <v>2230</v>
      </c>
      <c r="F257" s="51"/>
      <c r="G257" s="51">
        <f t="shared" si="73"/>
        <v>2230</v>
      </c>
      <c r="H257" s="123"/>
      <c r="I257" s="51">
        <f t="shared" si="74"/>
        <v>2230</v>
      </c>
      <c r="J257" s="51">
        <v>3000</v>
      </c>
      <c r="K257" s="51">
        <f t="shared" si="75"/>
        <v>5230</v>
      </c>
    </row>
    <row r="258" spans="1:11" ht="15" hidden="1">
      <c r="A258" s="82"/>
      <c r="B258" s="82"/>
      <c r="C258" s="82">
        <v>4410</v>
      </c>
      <c r="D258" s="75" t="s">
        <v>155</v>
      </c>
      <c r="E258" s="85">
        <v>8940</v>
      </c>
      <c r="F258" s="51"/>
      <c r="G258" s="51">
        <f t="shared" si="73"/>
        <v>8940</v>
      </c>
      <c r="H258" s="123"/>
      <c r="I258" s="51">
        <f t="shared" si="74"/>
        <v>8940</v>
      </c>
      <c r="J258" s="51"/>
      <c r="K258" s="51">
        <f t="shared" si="75"/>
        <v>8940</v>
      </c>
    </row>
    <row r="259" spans="1:11" ht="15" hidden="1">
      <c r="A259" s="82"/>
      <c r="B259" s="82"/>
      <c r="C259" s="82">
        <v>4420</v>
      </c>
      <c r="D259" s="75" t="s">
        <v>164</v>
      </c>
      <c r="E259" s="85">
        <v>5550</v>
      </c>
      <c r="F259" s="51"/>
      <c r="G259" s="51">
        <f t="shared" si="73"/>
        <v>5550</v>
      </c>
      <c r="H259" s="123"/>
      <c r="I259" s="51">
        <f t="shared" si="74"/>
        <v>5550</v>
      </c>
      <c r="J259" s="51"/>
      <c r="K259" s="51">
        <f t="shared" si="75"/>
        <v>5550</v>
      </c>
    </row>
    <row r="260" spans="1:11" ht="15" hidden="1">
      <c r="A260" s="82"/>
      <c r="B260" s="82"/>
      <c r="C260" s="82">
        <v>4430</v>
      </c>
      <c r="D260" s="75" t="s">
        <v>146</v>
      </c>
      <c r="E260" s="85">
        <v>17660</v>
      </c>
      <c r="F260" s="51"/>
      <c r="G260" s="51">
        <f t="shared" si="73"/>
        <v>17660</v>
      </c>
      <c r="H260" s="123"/>
      <c r="I260" s="51">
        <f t="shared" si="74"/>
        <v>17660</v>
      </c>
      <c r="J260" s="51"/>
      <c r="K260" s="51">
        <f t="shared" si="75"/>
        <v>17660</v>
      </c>
    </row>
    <row r="261" spans="1:11" ht="30" hidden="1">
      <c r="A261" s="82"/>
      <c r="B261" s="82"/>
      <c r="C261" s="82">
        <v>4440</v>
      </c>
      <c r="D261" s="75" t="s">
        <v>156</v>
      </c>
      <c r="E261" s="85">
        <v>14640</v>
      </c>
      <c r="F261" s="51"/>
      <c r="G261" s="51">
        <f t="shared" si="73"/>
        <v>14640</v>
      </c>
      <c r="H261" s="123"/>
      <c r="I261" s="51">
        <f t="shared" si="74"/>
        <v>14640</v>
      </c>
      <c r="J261" s="51"/>
      <c r="K261" s="51">
        <f t="shared" si="75"/>
        <v>14640</v>
      </c>
    </row>
    <row r="262" spans="1:11" ht="30" hidden="1">
      <c r="A262" s="82"/>
      <c r="B262" s="82"/>
      <c r="C262" s="82">
        <v>6060</v>
      </c>
      <c r="D262" s="75" t="s">
        <v>165</v>
      </c>
      <c r="E262" s="85">
        <v>30000</v>
      </c>
      <c r="F262" s="51"/>
      <c r="G262" s="51">
        <f t="shared" si="73"/>
        <v>30000</v>
      </c>
      <c r="H262" s="123"/>
      <c r="I262" s="51">
        <f t="shared" si="74"/>
        <v>30000</v>
      </c>
      <c r="J262" s="51"/>
      <c r="K262" s="51">
        <f t="shared" si="75"/>
        <v>30000</v>
      </c>
    </row>
    <row r="263" spans="1:11" ht="30" hidden="1">
      <c r="A263" s="82"/>
      <c r="B263" s="82">
        <v>75075</v>
      </c>
      <c r="C263" s="82"/>
      <c r="D263" s="75" t="s">
        <v>166</v>
      </c>
      <c r="E263" s="85">
        <f>SUM(E264:E265)</f>
        <v>20300</v>
      </c>
      <c r="F263" s="85">
        <f aca="true" t="shared" si="76" ref="F263:K263">SUM(F264:F265)</f>
        <v>0</v>
      </c>
      <c r="G263" s="85">
        <f t="shared" si="76"/>
        <v>20300</v>
      </c>
      <c r="H263" s="205">
        <f t="shared" si="76"/>
        <v>0</v>
      </c>
      <c r="I263" s="85">
        <f t="shared" si="76"/>
        <v>20300</v>
      </c>
      <c r="J263" s="85">
        <f t="shared" si="76"/>
        <v>0</v>
      </c>
      <c r="K263" s="85">
        <f t="shared" si="76"/>
        <v>20300</v>
      </c>
    </row>
    <row r="264" spans="1:11" ht="15" hidden="1">
      <c r="A264" s="82"/>
      <c r="B264" s="82"/>
      <c r="C264" s="82">
        <v>4210</v>
      </c>
      <c r="D264" s="75" t="s">
        <v>138</v>
      </c>
      <c r="E264" s="85">
        <v>2030</v>
      </c>
      <c r="F264" s="51"/>
      <c r="G264" s="51">
        <f>E264+F264</f>
        <v>2030</v>
      </c>
      <c r="H264" s="123"/>
      <c r="I264" s="51">
        <f>G264+H264</f>
        <v>2030</v>
      </c>
      <c r="J264" s="51"/>
      <c r="K264" s="51">
        <f>I264+J264</f>
        <v>2030</v>
      </c>
    </row>
    <row r="265" spans="1:11" ht="15" hidden="1">
      <c r="A265" s="82"/>
      <c r="B265" s="82"/>
      <c r="C265" s="82">
        <v>4300</v>
      </c>
      <c r="D265" s="75" t="s">
        <v>140</v>
      </c>
      <c r="E265" s="85">
        <v>18270</v>
      </c>
      <c r="F265" s="51"/>
      <c r="G265" s="51">
        <f>E265+F265</f>
        <v>18270</v>
      </c>
      <c r="H265" s="123"/>
      <c r="I265" s="51">
        <f>G265+H265</f>
        <v>18270</v>
      </c>
      <c r="J265" s="51"/>
      <c r="K265" s="51">
        <f>I265+J265</f>
        <v>18270</v>
      </c>
    </row>
    <row r="266" spans="1:11" ht="42.75" hidden="1">
      <c r="A266" s="80">
        <v>751</v>
      </c>
      <c r="B266" s="80"/>
      <c r="C266" s="80"/>
      <c r="D266" s="76" t="s">
        <v>49</v>
      </c>
      <c r="E266" s="89">
        <f>E267</f>
        <v>780</v>
      </c>
      <c r="F266" s="89">
        <f aca="true" t="shared" si="77" ref="F266:K266">F267</f>
        <v>-31</v>
      </c>
      <c r="G266" s="89">
        <f t="shared" si="77"/>
        <v>749</v>
      </c>
      <c r="H266" s="204">
        <f t="shared" si="77"/>
        <v>0</v>
      </c>
      <c r="I266" s="89">
        <f t="shared" si="77"/>
        <v>749</v>
      </c>
      <c r="J266" s="89">
        <f t="shared" si="77"/>
        <v>0</v>
      </c>
      <c r="K266" s="89">
        <f t="shared" si="77"/>
        <v>749</v>
      </c>
    </row>
    <row r="267" spans="1:11" ht="30" hidden="1">
      <c r="A267" s="82"/>
      <c r="B267" s="82">
        <v>75101</v>
      </c>
      <c r="C267" s="82"/>
      <c r="D267" s="75" t="s">
        <v>167</v>
      </c>
      <c r="E267" s="85">
        <f>E268+E269</f>
        <v>780</v>
      </c>
      <c r="F267" s="85">
        <f aca="true" t="shared" si="78" ref="F267:K267">F268+F269</f>
        <v>-31</v>
      </c>
      <c r="G267" s="85">
        <f t="shared" si="78"/>
        <v>749</v>
      </c>
      <c r="H267" s="205">
        <f t="shared" si="78"/>
        <v>0</v>
      </c>
      <c r="I267" s="85">
        <f t="shared" si="78"/>
        <v>749</v>
      </c>
      <c r="J267" s="85">
        <f t="shared" si="78"/>
        <v>0</v>
      </c>
      <c r="K267" s="85">
        <f t="shared" si="78"/>
        <v>749</v>
      </c>
    </row>
    <row r="268" spans="1:11" ht="15" hidden="1">
      <c r="A268" s="82"/>
      <c r="B268" s="82"/>
      <c r="C268" s="82">
        <v>4210</v>
      </c>
      <c r="D268" s="75" t="s">
        <v>138</v>
      </c>
      <c r="E268" s="85">
        <v>100</v>
      </c>
      <c r="F268" s="51">
        <v>-31</v>
      </c>
      <c r="G268" s="51">
        <f>E268+F268</f>
        <v>69</v>
      </c>
      <c r="H268" s="123"/>
      <c r="I268" s="51">
        <f>G268+H268</f>
        <v>69</v>
      </c>
      <c r="J268" s="51"/>
      <c r="K268" s="51">
        <f>I268+J268</f>
        <v>69</v>
      </c>
    </row>
    <row r="269" spans="1:11" ht="15" hidden="1">
      <c r="A269" s="82"/>
      <c r="B269" s="82"/>
      <c r="C269" s="82">
        <v>4300</v>
      </c>
      <c r="D269" s="75" t="s">
        <v>140</v>
      </c>
      <c r="E269" s="85">
        <v>680</v>
      </c>
      <c r="F269" s="51"/>
      <c r="G269" s="51">
        <f>E269+F269</f>
        <v>680</v>
      </c>
      <c r="H269" s="123"/>
      <c r="I269" s="51">
        <f>G269+H269</f>
        <v>680</v>
      </c>
      <c r="J269" s="51"/>
      <c r="K269" s="51">
        <f>I269+J269</f>
        <v>680</v>
      </c>
    </row>
    <row r="270" spans="1:11" ht="28.5" hidden="1">
      <c r="A270" s="80">
        <v>754</v>
      </c>
      <c r="B270" s="80"/>
      <c r="C270" s="80"/>
      <c r="D270" s="76" t="s">
        <v>168</v>
      </c>
      <c r="E270" s="89">
        <f>E271+E281</f>
        <v>75010</v>
      </c>
      <c r="F270" s="89">
        <f aca="true" t="shared" si="79" ref="F270:K270">F271+F281</f>
        <v>0</v>
      </c>
      <c r="G270" s="89">
        <f t="shared" si="79"/>
        <v>75010</v>
      </c>
      <c r="H270" s="204">
        <f t="shared" si="79"/>
        <v>6700</v>
      </c>
      <c r="I270" s="89">
        <f t="shared" si="79"/>
        <v>81710</v>
      </c>
      <c r="J270" s="89">
        <f t="shared" si="79"/>
        <v>0</v>
      </c>
      <c r="K270" s="89">
        <f t="shared" si="79"/>
        <v>81710</v>
      </c>
    </row>
    <row r="271" spans="1:11" ht="15" hidden="1">
      <c r="A271" s="82"/>
      <c r="B271" s="82">
        <v>75412</v>
      </c>
      <c r="C271" s="82"/>
      <c r="D271" s="75" t="s">
        <v>169</v>
      </c>
      <c r="E271" s="85">
        <f>SUM(E273:E280)</f>
        <v>74610</v>
      </c>
      <c r="F271" s="85">
        <f aca="true" t="shared" si="80" ref="F271:K271">SUM(F273:F280)</f>
        <v>0</v>
      </c>
      <c r="G271" s="85">
        <f t="shared" si="80"/>
        <v>74610</v>
      </c>
      <c r="H271" s="205">
        <f t="shared" si="80"/>
        <v>6700</v>
      </c>
      <c r="I271" s="85">
        <f t="shared" si="80"/>
        <v>81310</v>
      </c>
      <c r="J271" s="85">
        <f t="shared" si="80"/>
        <v>0</v>
      </c>
      <c r="K271" s="85">
        <f t="shared" si="80"/>
        <v>81310</v>
      </c>
    </row>
    <row r="272" spans="1:11" ht="30" hidden="1">
      <c r="A272" s="82"/>
      <c r="B272" s="82"/>
      <c r="C272" s="82"/>
      <c r="D272" s="75" t="s">
        <v>238</v>
      </c>
      <c r="E272" s="85"/>
      <c r="F272" s="51"/>
      <c r="G272" s="51"/>
      <c r="H272" s="123"/>
      <c r="I272" s="51"/>
      <c r="J272" s="51"/>
      <c r="K272" s="51"/>
    </row>
    <row r="273" spans="1:11" ht="15" hidden="1">
      <c r="A273" s="82"/>
      <c r="B273" s="82"/>
      <c r="C273" s="82">
        <v>3030</v>
      </c>
      <c r="D273" s="75" t="s">
        <v>158</v>
      </c>
      <c r="E273" s="85">
        <v>7714</v>
      </c>
      <c r="F273" s="51"/>
      <c r="G273" s="51">
        <f aca="true" t="shared" si="81" ref="G273:G279">E273+F273</f>
        <v>7714</v>
      </c>
      <c r="H273" s="123"/>
      <c r="I273" s="51">
        <f>G273+H273</f>
        <v>7714</v>
      </c>
      <c r="J273" s="51"/>
      <c r="K273" s="51">
        <f>I273+J273</f>
        <v>7714</v>
      </c>
    </row>
    <row r="274" spans="1:11" ht="15" hidden="1">
      <c r="A274" s="82"/>
      <c r="B274" s="82"/>
      <c r="C274" s="82">
        <v>4170</v>
      </c>
      <c r="D274" s="75" t="s">
        <v>160</v>
      </c>
      <c r="E274" s="85">
        <v>16100</v>
      </c>
      <c r="F274" s="51"/>
      <c r="G274" s="51">
        <f t="shared" si="81"/>
        <v>16100</v>
      </c>
      <c r="H274" s="123"/>
      <c r="I274" s="51">
        <f aca="true" t="shared" si="82" ref="I274:I280">G274+H274</f>
        <v>16100</v>
      </c>
      <c r="J274" s="51"/>
      <c r="K274" s="51">
        <f aca="true" t="shared" si="83" ref="K274:K280">I274+J274</f>
        <v>16100</v>
      </c>
    </row>
    <row r="275" spans="1:11" ht="15" hidden="1">
      <c r="A275" s="82"/>
      <c r="B275" s="82"/>
      <c r="C275" s="82">
        <v>4210</v>
      </c>
      <c r="D275" s="75" t="s">
        <v>138</v>
      </c>
      <c r="E275" s="85">
        <v>20036</v>
      </c>
      <c r="F275" s="51"/>
      <c r="G275" s="51">
        <f t="shared" si="81"/>
        <v>20036</v>
      </c>
      <c r="H275" s="123">
        <v>6700</v>
      </c>
      <c r="I275" s="51">
        <f t="shared" si="82"/>
        <v>26736</v>
      </c>
      <c r="J275" s="51"/>
      <c r="K275" s="51">
        <f t="shared" si="83"/>
        <v>26736</v>
      </c>
    </row>
    <row r="276" spans="1:11" ht="15" hidden="1">
      <c r="A276" s="82"/>
      <c r="B276" s="82"/>
      <c r="C276" s="82">
        <v>4260</v>
      </c>
      <c r="D276" s="75" t="s">
        <v>161</v>
      </c>
      <c r="E276" s="85">
        <v>11160</v>
      </c>
      <c r="F276" s="51"/>
      <c r="G276" s="51">
        <f t="shared" si="81"/>
        <v>11160</v>
      </c>
      <c r="H276" s="123"/>
      <c r="I276" s="51">
        <f t="shared" si="82"/>
        <v>11160</v>
      </c>
      <c r="J276" s="51"/>
      <c r="K276" s="51">
        <f t="shared" si="83"/>
        <v>11160</v>
      </c>
    </row>
    <row r="277" spans="1:11" ht="15" hidden="1">
      <c r="A277" s="82"/>
      <c r="B277" s="82"/>
      <c r="C277" s="82">
        <v>4270</v>
      </c>
      <c r="D277" s="75" t="s">
        <v>139</v>
      </c>
      <c r="E277" s="85">
        <v>3500</v>
      </c>
      <c r="F277" s="51"/>
      <c r="G277" s="51">
        <f t="shared" si="81"/>
        <v>3500</v>
      </c>
      <c r="H277" s="123"/>
      <c r="I277" s="51">
        <f t="shared" si="82"/>
        <v>3500</v>
      </c>
      <c r="J277" s="51"/>
      <c r="K277" s="51">
        <f t="shared" si="83"/>
        <v>3500</v>
      </c>
    </row>
    <row r="278" spans="1:11" ht="15" hidden="1">
      <c r="A278" s="82"/>
      <c r="B278" s="82"/>
      <c r="C278" s="82">
        <v>4300</v>
      </c>
      <c r="D278" s="75" t="s">
        <v>140</v>
      </c>
      <c r="E278" s="85">
        <v>8000</v>
      </c>
      <c r="F278" s="51"/>
      <c r="G278" s="51">
        <f t="shared" si="81"/>
        <v>8000</v>
      </c>
      <c r="H278" s="123"/>
      <c r="I278" s="51">
        <f t="shared" si="82"/>
        <v>8000</v>
      </c>
      <c r="J278" s="51"/>
      <c r="K278" s="51">
        <f t="shared" si="83"/>
        <v>8000</v>
      </c>
    </row>
    <row r="279" spans="1:11" ht="15" hidden="1">
      <c r="A279" s="82"/>
      <c r="B279" s="82"/>
      <c r="C279" s="82">
        <v>4430</v>
      </c>
      <c r="D279" s="75" t="s">
        <v>146</v>
      </c>
      <c r="E279" s="85">
        <v>8100</v>
      </c>
      <c r="F279" s="51"/>
      <c r="G279" s="51">
        <f t="shared" si="81"/>
        <v>8100</v>
      </c>
      <c r="H279" s="123"/>
      <c r="I279" s="51">
        <f t="shared" si="82"/>
        <v>8100</v>
      </c>
      <c r="J279" s="51"/>
      <c r="K279" s="51">
        <f t="shared" si="83"/>
        <v>8100</v>
      </c>
    </row>
    <row r="280" spans="1:11" ht="30" hidden="1">
      <c r="A280" s="82"/>
      <c r="B280" s="82"/>
      <c r="C280" s="82">
        <v>6060</v>
      </c>
      <c r="D280" s="75" t="s">
        <v>165</v>
      </c>
      <c r="E280" s="85">
        <v>0</v>
      </c>
      <c r="F280" s="51"/>
      <c r="G280" s="51"/>
      <c r="H280" s="123"/>
      <c r="I280" s="51">
        <f t="shared" si="82"/>
        <v>0</v>
      </c>
      <c r="J280" s="51"/>
      <c r="K280" s="51">
        <f t="shared" si="83"/>
        <v>0</v>
      </c>
    </row>
    <row r="281" spans="1:11" ht="15" hidden="1">
      <c r="A281" s="82"/>
      <c r="B281" s="82">
        <v>75414</v>
      </c>
      <c r="C281" s="82"/>
      <c r="D281" s="75" t="s">
        <v>55</v>
      </c>
      <c r="E281" s="85">
        <f>E282</f>
        <v>400</v>
      </c>
      <c r="F281" s="85">
        <f aca="true" t="shared" si="84" ref="F281:K281">F282</f>
        <v>0</v>
      </c>
      <c r="G281" s="85">
        <f t="shared" si="84"/>
        <v>400</v>
      </c>
      <c r="H281" s="205">
        <f t="shared" si="84"/>
        <v>0</v>
      </c>
      <c r="I281" s="85">
        <f t="shared" si="84"/>
        <v>400</v>
      </c>
      <c r="J281" s="85">
        <f t="shared" si="84"/>
        <v>0</v>
      </c>
      <c r="K281" s="85">
        <f t="shared" si="84"/>
        <v>400</v>
      </c>
    </row>
    <row r="282" spans="1:11" ht="15" hidden="1">
      <c r="A282" s="82"/>
      <c r="B282" s="82"/>
      <c r="C282" s="82">
        <v>4210</v>
      </c>
      <c r="D282" s="75" t="s">
        <v>138</v>
      </c>
      <c r="E282" s="85">
        <v>400</v>
      </c>
      <c r="F282" s="51"/>
      <c r="G282" s="51">
        <f>E282+F282</f>
        <v>400</v>
      </c>
      <c r="H282" s="123"/>
      <c r="I282" s="51">
        <f>G282+H282</f>
        <v>400</v>
      </c>
      <c r="J282" s="51"/>
      <c r="K282" s="51">
        <f>I282+J282</f>
        <v>400</v>
      </c>
    </row>
    <row r="283" spans="1:11" ht="57" hidden="1">
      <c r="A283" s="80">
        <v>756</v>
      </c>
      <c r="B283" s="80"/>
      <c r="C283" s="80"/>
      <c r="D283" s="76" t="s">
        <v>57</v>
      </c>
      <c r="E283" s="89">
        <f>E284</f>
        <v>0</v>
      </c>
      <c r="F283" s="89">
        <f aca="true" t="shared" si="85" ref="F283:K283">F284</f>
        <v>5000</v>
      </c>
      <c r="G283" s="89">
        <f t="shared" si="85"/>
        <v>44120</v>
      </c>
      <c r="H283" s="204">
        <f t="shared" si="85"/>
        <v>0</v>
      </c>
      <c r="I283" s="89">
        <f t="shared" si="85"/>
        <v>44120</v>
      </c>
      <c r="J283" s="89">
        <f t="shared" si="85"/>
        <v>0</v>
      </c>
      <c r="K283" s="89">
        <f t="shared" si="85"/>
        <v>44120</v>
      </c>
    </row>
    <row r="284" spans="1:11" ht="30" hidden="1">
      <c r="A284" s="82"/>
      <c r="B284" s="82">
        <v>75647</v>
      </c>
      <c r="C284" s="82"/>
      <c r="D284" s="75" t="s">
        <v>170</v>
      </c>
      <c r="E284" s="85"/>
      <c r="F284" s="85">
        <f aca="true" t="shared" si="86" ref="F284:K284">SUM(F285:F291)</f>
        <v>5000</v>
      </c>
      <c r="G284" s="85">
        <f t="shared" si="86"/>
        <v>44120</v>
      </c>
      <c r="H284" s="205">
        <f t="shared" si="86"/>
        <v>0</v>
      </c>
      <c r="I284" s="85">
        <f t="shared" si="86"/>
        <v>44120</v>
      </c>
      <c r="J284" s="85">
        <f t="shared" si="86"/>
        <v>0</v>
      </c>
      <c r="K284" s="85">
        <f t="shared" si="86"/>
        <v>44120</v>
      </c>
    </row>
    <row r="285" spans="1:11" ht="15" hidden="1">
      <c r="A285" s="82"/>
      <c r="B285" s="82"/>
      <c r="C285" s="82">
        <v>4010</v>
      </c>
      <c r="D285" s="75" t="s">
        <v>151</v>
      </c>
      <c r="E285" s="85">
        <v>1600</v>
      </c>
      <c r="F285" s="51">
        <v>-1600</v>
      </c>
      <c r="G285" s="51">
        <f aca="true" t="shared" si="87" ref="G285:G291">E285+F285</f>
        <v>0</v>
      </c>
      <c r="H285" s="123"/>
      <c r="I285" s="51">
        <f>G285+H285</f>
        <v>0</v>
      </c>
      <c r="J285" s="51"/>
      <c r="K285" s="51">
        <f>I285+J285</f>
        <v>0</v>
      </c>
    </row>
    <row r="286" spans="1:11" ht="15" hidden="1">
      <c r="A286" s="82"/>
      <c r="B286" s="82"/>
      <c r="C286" s="82">
        <v>4100</v>
      </c>
      <c r="D286" s="75" t="s">
        <v>171</v>
      </c>
      <c r="E286" s="85">
        <v>12400</v>
      </c>
      <c r="F286" s="51"/>
      <c r="G286" s="51">
        <f t="shared" si="87"/>
        <v>12400</v>
      </c>
      <c r="H286" s="123"/>
      <c r="I286" s="51">
        <f aca="true" t="shared" si="88" ref="I286:I291">G286+H286</f>
        <v>12400</v>
      </c>
      <c r="J286" s="51"/>
      <c r="K286" s="51">
        <f aca="true" t="shared" si="89" ref="K286:K291">I286+J286</f>
        <v>12400</v>
      </c>
    </row>
    <row r="287" spans="1:11" ht="15" hidden="1">
      <c r="A287" s="82"/>
      <c r="B287" s="82"/>
      <c r="C287" s="82">
        <v>4110</v>
      </c>
      <c r="D287" s="75" t="s">
        <v>153</v>
      </c>
      <c r="E287" s="85">
        <v>431</v>
      </c>
      <c r="F287" s="51">
        <v>-431</v>
      </c>
      <c r="G287" s="51">
        <f t="shared" si="87"/>
        <v>0</v>
      </c>
      <c r="H287" s="123"/>
      <c r="I287" s="51">
        <f t="shared" si="88"/>
        <v>0</v>
      </c>
      <c r="J287" s="51"/>
      <c r="K287" s="51">
        <f t="shared" si="89"/>
        <v>0</v>
      </c>
    </row>
    <row r="288" spans="1:11" ht="15" hidden="1">
      <c r="A288" s="82"/>
      <c r="B288" s="82"/>
      <c r="C288" s="82">
        <v>4120</v>
      </c>
      <c r="D288" s="75" t="s">
        <v>154</v>
      </c>
      <c r="E288" s="85">
        <v>39</v>
      </c>
      <c r="F288" s="51">
        <v>-39</v>
      </c>
      <c r="G288" s="51">
        <f t="shared" si="87"/>
        <v>0</v>
      </c>
      <c r="H288" s="123"/>
      <c r="I288" s="51">
        <f t="shared" si="88"/>
        <v>0</v>
      </c>
      <c r="J288" s="51"/>
      <c r="K288" s="51">
        <f t="shared" si="89"/>
        <v>0</v>
      </c>
    </row>
    <row r="289" spans="1:11" ht="15" hidden="1">
      <c r="A289" s="82"/>
      <c r="B289" s="82"/>
      <c r="C289" s="82">
        <v>4210</v>
      </c>
      <c r="D289" s="75" t="s">
        <v>138</v>
      </c>
      <c r="E289" s="85">
        <v>550</v>
      </c>
      <c r="F289" s="51"/>
      <c r="G289" s="51">
        <f t="shared" si="87"/>
        <v>550</v>
      </c>
      <c r="H289" s="123"/>
      <c r="I289" s="51">
        <f t="shared" si="88"/>
        <v>550</v>
      </c>
      <c r="J289" s="51"/>
      <c r="K289" s="51">
        <f t="shared" si="89"/>
        <v>550</v>
      </c>
    </row>
    <row r="290" spans="1:11" ht="15" hidden="1">
      <c r="A290" s="82"/>
      <c r="B290" s="82"/>
      <c r="C290" s="82">
        <v>4300</v>
      </c>
      <c r="D290" s="75" t="s">
        <v>140</v>
      </c>
      <c r="E290" s="85">
        <v>23500</v>
      </c>
      <c r="F290" s="51">
        <v>7070</v>
      </c>
      <c r="G290" s="51">
        <f t="shared" si="87"/>
        <v>30570</v>
      </c>
      <c r="H290" s="123"/>
      <c r="I290" s="51">
        <f t="shared" si="88"/>
        <v>30570</v>
      </c>
      <c r="J290" s="51"/>
      <c r="K290" s="51">
        <f t="shared" si="89"/>
        <v>30570</v>
      </c>
    </row>
    <row r="291" spans="1:11" ht="15" hidden="1">
      <c r="A291" s="82"/>
      <c r="B291" s="82"/>
      <c r="C291" s="82">
        <v>4430</v>
      </c>
      <c r="D291" s="75" t="s">
        <v>146</v>
      </c>
      <c r="E291" s="85">
        <v>600</v>
      </c>
      <c r="F291" s="51"/>
      <c r="G291" s="51">
        <f t="shared" si="87"/>
        <v>600</v>
      </c>
      <c r="H291" s="123"/>
      <c r="I291" s="51">
        <f t="shared" si="88"/>
        <v>600</v>
      </c>
      <c r="J291" s="51"/>
      <c r="K291" s="51">
        <f t="shared" si="89"/>
        <v>600</v>
      </c>
    </row>
    <row r="292" spans="1:11" ht="14.25" hidden="1">
      <c r="A292" s="80">
        <v>757</v>
      </c>
      <c r="B292" s="80"/>
      <c r="C292" s="80"/>
      <c r="D292" s="76" t="s">
        <v>172</v>
      </c>
      <c r="E292" s="89">
        <f>E293</f>
        <v>250850</v>
      </c>
      <c r="F292" s="89">
        <f aca="true" t="shared" si="90" ref="F292:K292">F293</f>
        <v>0</v>
      </c>
      <c r="G292" s="89">
        <f t="shared" si="90"/>
        <v>250850</v>
      </c>
      <c r="H292" s="204">
        <f t="shared" si="90"/>
        <v>-47700</v>
      </c>
      <c r="I292" s="89">
        <f t="shared" si="90"/>
        <v>203150</v>
      </c>
      <c r="J292" s="89">
        <f t="shared" si="90"/>
        <v>0</v>
      </c>
      <c r="K292" s="89">
        <f t="shared" si="90"/>
        <v>203150</v>
      </c>
    </row>
    <row r="293" spans="1:11" ht="45" hidden="1">
      <c r="A293" s="82"/>
      <c r="B293" s="82">
        <v>75702</v>
      </c>
      <c r="C293" s="82"/>
      <c r="D293" s="75" t="s">
        <v>173</v>
      </c>
      <c r="E293" s="58">
        <f>E295+E296</f>
        <v>250850</v>
      </c>
      <c r="F293" s="58">
        <f aca="true" t="shared" si="91" ref="F293:K293">F295+F296</f>
        <v>0</v>
      </c>
      <c r="G293" s="144">
        <f t="shared" si="91"/>
        <v>250850</v>
      </c>
      <c r="H293" s="216">
        <f t="shared" si="91"/>
        <v>-47700</v>
      </c>
      <c r="I293" s="145">
        <f t="shared" si="91"/>
        <v>203150</v>
      </c>
      <c r="J293" s="85">
        <f t="shared" si="91"/>
        <v>0</v>
      </c>
      <c r="K293" s="85">
        <f t="shared" si="91"/>
        <v>203150</v>
      </c>
    </row>
    <row r="294" spans="1:11" ht="30" hidden="1">
      <c r="A294" s="82"/>
      <c r="B294" s="82"/>
      <c r="C294" s="82">
        <v>8010</v>
      </c>
      <c r="D294" s="75" t="s">
        <v>174</v>
      </c>
      <c r="E294" s="58">
        <v>0</v>
      </c>
      <c r="F294" s="58"/>
      <c r="G294" s="144"/>
      <c r="H294" s="143"/>
      <c r="I294" s="145"/>
      <c r="J294" s="51"/>
      <c r="K294" s="51"/>
    </row>
    <row r="295" spans="1:11" ht="45" hidden="1">
      <c r="A295" s="82"/>
      <c r="B295" s="82"/>
      <c r="C295" s="82">
        <v>8070</v>
      </c>
      <c r="D295" s="75" t="s">
        <v>175</v>
      </c>
      <c r="E295" s="58">
        <v>175850</v>
      </c>
      <c r="F295" s="58"/>
      <c r="G295" s="144">
        <f>E295+F295</f>
        <v>175850</v>
      </c>
      <c r="H295" s="143">
        <v>27300</v>
      </c>
      <c r="I295" s="145">
        <f>G295+H295</f>
        <v>203150</v>
      </c>
      <c r="J295" s="51"/>
      <c r="K295" s="51">
        <f>I295+J295</f>
        <v>203150</v>
      </c>
    </row>
    <row r="296" spans="1:11" ht="105" hidden="1">
      <c r="A296" s="82"/>
      <c r="B296" s="82"/>
      <c r="C296" s="82">
        <v>8079</v>
      </c>
      <c r="D296" s="75" t="s">
        <v>255</v>
      </c>
      <c r="E296" s="58">
        <v>75000</v>
      </c>
      <c r="F296" s="58"/>
      <c r="G296" s="144">
        <f>E296+F296</f>
        <v>75000</v>
      </c>
      <c r="H296" s="143">
        <v>-75000</v>
      </c>
      <c r="I296" s="145">
        <f>G296+H296</f>
        <v>0</v>
      </c>
      <c r="J296" s="51"/>
      <c r="K296" s="51">
        <f>I296+J296</f>
        <v>0</v>
      </c>
    </row>
    <row r="297" spans="1:11" ht="14.25" hidden="1">
      <c r="A297" s="80">
        <v>758</v>
      </c>
      <c r="B297" s="80"/>
      <c r="C297" s="80"/>
      <c r="D297" s="76" t="s">
        <v>97</v>
      </c>
      <c r="E297" s="89">
        <f>E298</f>
        <v>100000</v>
      </c>
      <c r="F297" s="89">
        <f aca="true" t="shared" si="92" ref="F297:K298">F298</f>
        <v>0</v>
      </c>
      <c r="G297" s="89">
        <f t="shared" si="92"/>
        <v>100000</v>
      </c>
      <c r="H297" s="204">
        <f t="shared" si="92"/>
        <v>-80000</v>
      </c>
      <c r="I297" s="89">
        <f t="shared" si="92"/>
        <v>20000</v>
      </c>
      <c r="J297" s="89">
        <f t="shared" si="92"/>
        <v>0</v>
      </c>
      <c r="K297" s="89">
        <f t="shared" si="92"/>
        <v>20000</v>
      </c>
    </row>
    <row r="298" spans="1:11" ht="15" hidden="1">
      <c r="A298" s="82"/>
      <c r="B298" s="82">
        <v>75818</v>
      </c>
      <c r="C298" s="82"/>
      <c r="D298" s="75" t="s">
        <v>176</v>
      </c>
      <c r="E298" s="85">
        <f>E299</f>
        <v>100000</v>
      </c>
      <c r="F298" s="85">
        <f t="shared" si="92"/>
        <v>0</v>
      </c>
      <c r="G298" s="85">
        <f t="shared" si="92"/>
        <v>100000</v>
      </c>
      <c r="H298" s="205">
        <f t="shared" si="92"/>
        <v>-80000</v>
      </c>
      <c r="I298" s="85">
        <f t="shared" si="92"/>
        <v>20000</v>
      </c>
      <c r="J298" s="85">
        <f t="shared" si="92"/>
        <v>0</v>
      </c>
      <c r="K298" s="85">
        <f t="shared" si="92"/>
        <v>20000</v>
      </c>
    </row>
    <row r="299" spans="1:11" ht="15" hidden="1">
      <c r="A299" s="82"/>
      <c r="B299" s="82"/>
      <c r="C299" s="82">
        <v>4810</v>
      </c>
      <c r="D299" s="75" t="s">
        <v>177</v>
      </c>
      <c r="E299" s="85">
        <v>100000</v>
      </c>
      <c r="F299" s="51"/>
      <c r="G299" s="51">
        <f>E299+F299</f>
        <v>100000</v>
      </c>
      <c r="H299" s="123">
        <v>-80000</v>
      </c>
      <c r="I299" s="51">
        <f>G299+H299</f>
        <v>20000</v>
      </c>
      <c r="J299" s="51"/>
      <c r="K299" s="51">
        <f>I299+J299</f>
        <v>20000</v>
      </c>
    </row>
    <row r="300" spans="1:11" ht="14.25">
      <c r="A300" s="80">
        <v>801</v>
      </c>
      <c r="B300" s="80"/>
      <c r="C300" s="80"/>
      <c r="D300" s="76" t="s">
        <v>105</v>
      </c>
      <c r="E300" s="89">
        <f>E301+E324+E345+E362+E365+E368</f>
        <v>5606689</v>
      </c>
      <c r="F300" s="89">
        <f aca="true" t="shared" si="93" ref="F300:K300">F301+F324+F343+F345+F362+F365+F368</f>
        <v>-1159656</v>
      </c>
      <c r="G300" s="89">
        <f t="shared" si="93"/>
        <v>4447033</v>
      </c>
      <c r="H300" s="204">
        <f t="shared" si="93"/>
        <v>10000</v>
      </c>
      <c r="I300" s="89">
        <f t="shared" si="93"/>
        <v>4457033</v>
      </c>
      <c r="J300" s="89">
        <f t="shared" si="93"/>
        <v>1524</v>
      </c>
      <c r="K300" s="89">
        <f t="shared" si="93"/>
        <v>4458557</v>
      </c>
    </row>
    <row r="301" spans="1:11" ht="15">
      <c r="A301" s="82"/>
      <c r="B301" s="82">
        <v>80101</v>
      </c>
      <c r="C301" s="82"/>
      <c r="D301" s="75" t="s">
        <v>106</v>
      </c>
      <c r="E301" s="85">
        <f>SUM(E302:E323)</f>
        <v>3457058</v>
      </c>
      <c r="F301" s="85">
        <f aca="true" t="shared" si="94" ref="F301:K301">SUM(F302:F323)</f>
        <v>-1104756</v>
      </c>
      <c r="G301" s="85">
        <f t="shared" si="94"/>
        <v>2352302</v>
      </c>
      <c r="H301" s="205">
        <f t="shared" si="94"/>
        <v>10000</v>
      </c>
      <c r="I301" s="85">
        <f t="shared" si="94"/>
        <v>2362302</v>
      </c>
      <c r="J301" s="85">
        <f t="shared" si="94"/>
        <v>1524</v>
      </c>
      <c r="K301" s="85">
        <f t="shared" si="94"/>
        <v>2363826</v>
      </c>
    </row>
    <row r="302" spans="1:11" ht="45" hidden="1">
      <c r="A302" s="82"/>
      <c r="B302" s="82"/>
      <c r="C302" s="82">
        <v>2820</v>
      </c>
      <c r="D302" s="75" t="s">
        <v>178</v>
      </c>
      <c r="E302" s="58">
        <v>463000</v>
      </c>
      <c r="F302" s="58">
        <v>-30000</v>
      </c>
      <c r="G302" s="58">
        <f aca="true" t="shared" si="95" ref="G302:G323">E302+F302</f>
        <v>433000</v>
      </c>
      <c r="H302" s="148">
        <v>-40353</v>
      </c>
      <c r="I302" s="58">
        <f>G302+H302</f>
        <v>392647</v>
      </c>
      <c r="J302" s="51"/>
      <c r="K302" s="51">
        <f>I302+J302</f>
        <v>392647</v>
      </c>
    </row>
    <row r="303" spans="1:11" ht="30" hidden="1">
      <c r="A303" s="82"/>
      <c r="B303" s="82"/>
      <c r="C303" s="82">
        <v>3020</v>
      </c>
      <c r="D303" s="75" t="s">
        <v>159</v>
      </c>
      <c r="E303" s="85">
        <v>115141</v>
      </c>
      <c r="F303" s="51"/>
      <c r="G303" s="51">
        <f t="shared" si="95"/>
        <v>115141</v>
      </c>
      <c r="H303" s="123"/>
      <c r="I303" s="51">
        <f aca="true" t="shared" si="96" ref="I303:I323">G303+H303</f>
        <v>115141</v>
      </c>
      <c r="J303" s="51"/>
      <c r="K303" s="51">
        <f aca="true" t="shared" si="97" ref="K303:K323">I303+J303</f>
        <v>115141</v>
      </c>
    </row>
    <row r="304" spans="1:11" ht="15">
      <c r="A304" s="82"/>
      <c r="B304" s="82"/>
      <c r="C304" s="82">
        <v>3260</v>
      </c>
      <c r="D304" s="75" t="s">
        <v>180</v>
      </c>
      <c r="E304" s="85">
        <v>0</v>
      </c>
      <c r="F304" s="51"/>
      <c r="G304" s="51">
        <f t="shared" si="95"/>
        <v>0</v>
      </c>
      <c r="H304" s="123"/>
      <c r="I304" s="51">
        <f t="shared" si="96"/>
        <v>0</v>
      </c>
      <c r="J304" s="51">
        <v>1987</v>
      </c>
      <c r="K304" s="51">
        <f t="shared" si="97"/>
        <v>1987</v>
      </c>
    </row>
    <row r="305" spans="1:11" ht="15" hidden="1">
      <c r="A305" s="82"/>
      <c r="B305" s="82"/>
      <c r="C305" s="82">
        <v>4010</v>
      </c>
      <c r="D305" s="75" t="s">
        <v>151</v>
      </c>
      <c r="E305" s="85">
        <v>1279082</v>
      </c>
      <c r="F305" s="51">
        <v>-143000</v>
      </c>
      <c r="G305" s="51">
        <f t="shared" si="95"/>
        <v>1136082</v>
      </c>
      <c r="H305" s="123"/>
      <c r="I305" s="51">
        <f t="shared" si="96"/>
        <v>1136082</v>
      </c>
      <c r="J305" s="51"/>
      <c r="K305" s="51">
        <f t="shared" si="97"/>
        <v>1136082</v>
      </c>
    </row>
    <row r="306" spans="1:11" ht="15" hidden="1">
      <c r="A306" s="82"/>
      <c r="B306" s="82"/>
      <c r="C306" s="82">
        <v>4040</v>
      </c>
      <c r="D306" s="75" t="s">
        <v>152</v>
      </c>
      <c r="E306" s="85">
        <v>101814</v>
      </c>
      <c r="F306" s="51"/>
      <c r="G306" s="51">
        <f t="shared" si="95"/>
        <v>101814</v>
      </c>
      <c r="H306" s="123"/>
      <c r="I306" s="51">
        <f t="shared" si="96"/>
        <v>101814</v>
      </c>
      <c r="J306" s="51"/>
      <c r="K306" s="51">
        <f t="shared" si="97"/>
        <v>101814</v>
      </c>
    </row>
    <row r="307" spans="1:11" ht="15" hidden="1">
      <c r="A307" s="82"/>
      <c r="B307" s="82"/>
      <c r="C307" s="82">
        <v>4110</v>
      </c>
      <c r="D307" s="75" t="s">
        <v>153</v>
      </c>
      <c r="E307" s="85">
        <v>268002</v>
      </c>
      <c r="F307" s="51">
        <v>-25800</v>
      </c>
      <c r="G307" s="51">
        <f t="shared" si="95"/>
        <v>242202</v>
      </c>
      <c r="H307" s="123"/>
      <c r="I307" s="51">
        <f t="shared" si="96"/>
        <v>242202</v>
      </c>
      <c r="J307" s="51"/>
      <c r="K307" s="51">
        <f t="shared" si="97"/>
        <v>242202</v>
      </c>
    </row>
    <row r="308" spans="1:11" ht="15" hidden="1">
      <c r="A308" s="82"/>
      <c r="B308" s="82"/>
      <c r="C308" s="82">
        <v>4120</v>
      </c>
      <c r="D308" s="75" t="s">
        <v>154</v>
      </c>
      <c r="E308" s="85">
        <v>36498</v>
      </c>
      <c r="F308" s="51">
        <v>-3300</v>
      </c>
      <c r="G308" s="51">
        <f t="shared" si="95"/>
        <v>33198</v>
      </c>
      <c r="H308" s="123"/>
      <c r="I308" s="51">
        <f t="shared" si="96"/>
        <v>33198</v>
      </c>
      <c r="J308" s="51"/>
      <c r="K308" s="51">
        <f t="shared" si="97"/>
        <v>33198</v>
      </c>
    </row>
    <row r="309" spans="1:11" ht="30" hidden="1">
      <c r="A309" s="82"/>
      <c r="B309" s="82"/>
      <c r="C309" s="82">
        <v>4140</v>
      </c>
      <c r="D309" s="75" t="s">
        <v>181</v>
      </c>
      <c r="E309" s="85">
        <v>7448</v>
      </c>
      <c r="F309" s="51"/>
      <c r="G309" s="51">
        <f t="shared" si="95"/>
        <v>7448</v>
      </c>
      <c r="H309" s="123"/>
      <c r="I309" s="51">
        <f t="shared" si="96"/>
        <v>7448</v>
      </c>
      <c r="J309" s="51"/>
      <c r="K309" s="51">
        <f t="shared" si="97"/>
        <v>7448</v>
      </c>
    </row>
    <row r="310" spans="1:11" ht="15" hidden="1">
      <c r="A310" s="82"/>
      <c r="B310" s="82"/>
      <c r="C310" s="82">
        <v>4170</v>
      </c>
      <c r="D310" s="75" t="s">
        <v>160</v>
      </c>
      <c r="E310" s="90">
        <v>10150</v>
      </c>
      <c r="F310" s="51"/>
      <c r="G310" s="51">
        <f t="shared" si="95"/>
        <v>10150</v>
      </c>
      <c r="H310" s="123"/>
      <c r="I310" s="51">
        <f t="shared" si="96"/>
        <v>10150</v>
      </c>
      <c r="J310" s="51"/>
      <c r="K310" s="51">
        <f t="shared" si="97"/>
        <v>10150</v>
      </c>
    </row>
    <row r="311" spans="1:11" ht="15">
      <c r="A311" s="82"/>
      <c r="B311" s="82"/>
      <c r="C311" s="82">
        <v>4210</v>
      </c>
      <c r="D311" s="75" t="s">
        <v>138</v>
      </c>
      <c r="E311" s="85">
        <v>82454</v>
      </c>
      <c r="F311" s="51">
        <v>-45000</v>
      </c>
      <c r="G311" s="51">
        <f t="shared" si="95"/>
        <v>37454</v>
      </c>
      <c r="H311" s="123">
        <v>3600</v>
      </c>
      <c r="I311" s="51">
        <f t="shared" si="96"/>
        <v>41054</v>
      </c>
      <c r="J311" s="51">
        <v>-463</v>
      </c>
      <c r="K311" s="51">
        <f t="shared" si="97"/>
        <v>40591</v>
      </c>
    </row>
    <row r="312" spans="1:11" ht="30" hidden="1">
      <c r="A312" s="82"/>
      <c r="B312" s="82"/>
      <c r="C312" s="82">
        <v>4240</v>
      </c>
      <c r="D312" s="75" t="s">
        <v>182</v>
      </c>
      <c r="E312" s="85">
        <v>9676</v>
      </c>
      <c r="F312" s="51"/>
      <c r="G312" s="51">
        <f t="shared" si="95"/>
        <v>9676</v>
      </c>
      <c r="H312" s="123"/>
      <c r="I312" s="51">
        <f t="shared" si="96"/>
        <v>9676</v>
      </c>
      <c r="J312" s="51"/>
      <c r="K312" s="51">
        <f t="shared" si="97"/>
        <v>9676</v>
      </c>
    </row>
    <row r="313" spans="1:11" ht="15" hidden="1">
      <c r="A313" s="82"/>
      <c r="B313" s="82"/>
      <c r="C313" s="82">
        <v>4260</v>
      </c>
      <c r="D313" s="75" t="s">
        <v>161</v>
      </c>
      <c r="E313" s="85">
        <v>68001</v>
      </c>
      <c r="F313" s="51"/>
      <c r="G313" s="51">
        <f t="shared" si="95"/>
        <v>68001</v>
      </c>
      <c r="H313" s="123"/>
      <c r="I313" s="51">
        <f t="shared" si="96"/>
        <v>68001</v>
      </c>
      <c r="J313" s="51"/>
      <c r="K313" s="51">
        <f t="shared" si="97"/>
        <v>68001</v>
      </c>
    </row>
    <row r="314" spans="1:11" ht="15" hidden="1">
      <c r="A314" s="82"/>
      <c r="B314" s="82"/>
      <c r="C314" s="82">
        <v>4270</v>
      </c>
      <c r="D314" s="75" t="s">
        <v>139</v>
      </c>
      <c r="E314" s="85">
        <v>261155</v>
      </c>
      <c r="F314" s="51">
        <v>-240000</v>
      </c>
      <c r="G314" s="51">
        <f t="shared" si="95"/>
        <v>21155</v>
      </c>
      <c r="H314" s="123"/>
      <c r="I314" s="51">
        <f t="shared" si="96"/>
        <v>21155</v>
      </c>
      <c r="J314" s="51"/>
      <c r="K314" s="51">
        <f t="shared" si="97"/>
        <v>21155</v>
      </c>
    </row>
    <row r="315" spans="1:11" ht="45" hidden="1">
      <c r="A315" s="82"/>
      <c r="B315" s="82"/>
      <c r="C315" s="82">
        <v>4274</v>
      </c>
      <c r="D315" s="75" t="s">
        <v>183</v>
      </c>
      <c r="E315" s="85">
        <v>0</v>
      </c>
      <c r="F315" s="51"/>
      <c r="G315" s="51">
        <f t="shared" si="95"/>
        <v>0</v>
      </c>
      <c r="H315" s="123"/>
      <c r="I315" s="51">
        <f t="shared" si="96"/>
        <v>0</v>
      </c>
      <c r="J315" s="51"/>
      <c r="K315" s="51">
        <f t="shared" si="97"/>
        <v>0</v>
      </c>
    </row>
    <row r="316" spans="1:11" ht="15" hidden="1">
      <c r="A316" s="82"/>
      <c r="B316" s="82"/>
      <c r="C316" s="82">
        <v>4280</v>
      </c>
      <c r="D316" s="75" t="s">
        <v>162</v>
      </c>
      <c r="E316" s="85">
        <v>3373</v>
      </c>
      <c r="F316" s="51"/>
      <c r="G316" s="51">
        <f t="shared" si="95"/>
        <v>3373</v>
      </c>
      <c r="H316" s="123"/>
      <c r="I316" s="51">
        <f t="shared" si="96"/>
        <v>3373</v>
      </c>
      <c r="J316" s="51"/>
      <c r="K316" s="51">
        <f t="shared" si="97"/>
        <v>3373</v>
      </c>
    </row>
    <row r="317" spans="1:11" ht="15" hidden="1">
      <c r="A317" s="82"/>
      <c r="B317" s="82"/>
      <c r="C317" s="82">
        <v>4300</v>
      </c>
      <c r="D317" s="75" t="s">
        <v>140</v>
      </c>
      <c r="E317" s="85">
        <v>34778</v>
      </c>
      <c r="F317" s="51"/>
      <c r="G317" s="51">
        <f t="shared" si="95"/>
        <v>34778</v>
      </c>
      <c r="H317" s="123">
        <v>2900</v>
      </c>
      <c r="I317" s="51">
        <f t="shared" si="96"/>
        <v>37678</v>
      </c>
      <c r="J317" s="51"/>
      <c r="K317" s="51">
        <f t="shared" si="97"/>
        <v>37678</v>
      </c>
    </row>
    <row r="318" spans="1:11" ht="15" hidden="1">
      <c r="A318" s="82"/>
      <c r="B318" s="82"/>
      <c r="C318" s="82">
        <v>4350</v>
      </c>
      <c r="D318" s="75" t="s">
        <v>163</v>
      </c>
      <c r="E318" s="85">
        <v>3034</v>
      </c>
      <c r="F318" s="51"/>
      <c r="G318" s="51">
        <f t="shared" si="95"/>
        <v>3034</v>
      </c>
      <c r="H318" s="123">
        <v>-56</v>
      </c>
      <c r="I318" s="51">
        <f t="shared" si="96"/>
        <v>2978</v>
      </c>
      <c r="J318" s="51"/>
      <c r="K318" s="51">
        <f t="shared" si="97"/>
        <v>2978</v>
      </c>
    </row>
    <row r="319" spans="1:11" ht="15" hidden="1">
      <c r="A319" s="82"/>
      <c r="B319" s="82"/>
      <c r="C319" s="82">
        <v>4410</v>
      </c>
      <c r="D319" s="75" t="s">
        <v>155</v>
      </c>
      <c r="E319" s="85">
        <v>3790</v>
      </c>
      <c r="F319" s="51"/>
      <c r="G319" s="51">
        <f t="shared" si="95"/>
        <v>3790</v>
      </c>
      <c r="H319" s="123"/>
      <c r="I319" s="51">
        <f t="shared" si="96"/>
        <v>3790</v>
      </c>
      <c r="J319" s="51"/>
      <c r="K319" s="51">
        <f t="shared" si="97"/>
        <v>3790</v>
      </c>
    </row>
    <row r="320" spans="1:11" ht="15" hidden="1">
      <c r="A320" s="82"/>
      <c r="B320" s="82"/>
      <c r="C320" s="82">
        <v>4430</v>
      </c>
      <c r="D320" s="75" t="s">
        <v>146</v>
      </c>
      <c r="E320" s="85">
        <v>3545</v>
      </c>
      <c r="F320" s="51"/>
      <c r="G320" s="51">
        <f t="shared" si="95"/>
        <v>3545</v>
      </c>
      <c r="H320" s="123">
        <v>56</v>
      </c>
      <c r="I320" s="51">
        <f t="shared" si="96"/>
        <v>3601</v>
      </c>
      <c r="J320" s="51"/>
      <c r="K320" s="51">
        <f t="shared" si="97"/>
        <v>3601</v>
      </c>
    </row>
    <row r="321" spans="1:11" ht="30" hidden="1">
      <c r="A321" s="82"/>
      <c r="B321" s="82"/>
      <c r="C321" s="82">
        <v>4440</v>
      </c>
      <c r="D321" s="75" t="s">
        <v>156</v>
      </c>
      <c r="E321" s="85">
        <v>82291</v>
      </c>
      <c r="F321" s="51"/>
      <c r="G321" s="51">
        <f t="shared" si="95"/>
        <v>82291</v>
      </c>
      <c r="H321" s="123"/>
      <c r="I321" s="51">
        <f t="shared" si="96"/>
        <v>82291</v>
      </c>
      <c r="J321" s="51"/>
      <c r="K321" s="51">
        <f t="shared" si="97"/>
        <v>82291</v>
      </c>
    </row>
    <row r="322" spans="1:11" ht="15" hidden="1">
      <c r="A322" s="82"/>
      <c r="B322" s="82"/>
      <c r="C322" s="82">
        <v>4810</v>
      </c>
      <c r="D322" s="75" t="s">
        <v>177</v>
      </c>
      <c r="E322" s="85">
        <v>6170</v>
      </c>
      <c r="F322" s="51"/>
      <c r="G322" s="51">
        <f t="shared" si="95"/>
        <v>6170</v>
      </c>
      <c r="H322" s="123"/>
      <c r="I322" s="51">
        <f t="shared" si="96"/>
        <v>6170</v>
      </c>
      <c r="J322" s="51"/>
      <c r="K322" s="51">
        <f t="shared" si="97"/>
        <v>6170</v>
      </c>
    </row>
    <row r="323" spans="1:11" ht="30" hidden="1">
      <c r="A323" s="82"/>
      <c r="B323" s="82"/>
      <c r="C323" s="82">
        <v>6050</v>
      </c>
      <c r="D323" s="75" t="s">
        <v>184</v>
      </c>
      <c r="E323" s="85">
        <v>617656</v>
      </c>
      <c r="F323" s="51">
        <v>-617656</v>
      </c>
      <c r="G323" s="51">
        <f t="shared" si="95"/>
        <v>0</v>
      </c>
      <c r="H323" s="123">
        <v>43853</v>
      </c>
      <c r="I323" s="51">
        <f t="shared" si="96"/>
        <v>43853</v>
      </c>
      <c r="J323" s="51"/>
      <c r="K323" s="51">
        <f t="shared" si="97"/>
        <v>43853</v>
      </c>
    </row>
    <row r="324" spans="1:11" ht="15">
      <c r="A324" s="82"/>
      <c r="B324" s="82">
        <v>80104</v>
      </c>
      <c r="C324" s="82"/>
      <c r="D324" s="75" t="s">
        <v>111</v>
      </c>
      <c r="E324" s="85">
        <f>SUM(E325:E341)</f>
        <v>676904</v>
      </c>
      <c r="F324" s="85">
        <f>SUM(F325:F341)</f>
        <v>15500</v>
      </c>
      <c r="G324" s="85">
        <f>SUM(G325:G341)</f>
        <v>692404</v>
      </c>
      <c r="H324" s="205">
        <f>SUM(H325:H341)</f>
        <v>0</v>
      </c>
      <c r="I324" s="85">
        <f>SUM(I325:I341)</f>
        <v>692404</v>
      </c>
      <c r="J324" s="85">
        <f>SUM(J325:J342)</f>
        <v>0</v>
      </c>
      <c r="K324" s="85">
        <f>SUM(K325:K342)</f>
        <v>692404</v>
      </c>
    </row>
    <row r="325" spans="1:11" ht="30" hidden="1">
      <c r="A325" s="82"/>
      <c r="B325" s="82"/>
      <c r="C325" s="82">
        <v>2540</v>
      </c>
      <c r="D325" s="75" t="s">
        <v>239</v>
      </c>
      <c r="E325" s="58">
        <v>31407</v>
      </c>
      <c r="F325" s="58">
        <v>11000</v>
      </c>
      <c r="G325" s="58">
        <f aca="true" t="shared" si="98" ref="G325:G341">E325+F325</f>
        <v>42407</v>
      </c>
      <c r="H325" s="123"/>
      <c r="I325" s="51">
        <f>G325+H325</f>
        <v>42407</v>
      </c>
      <c r="J325" s="51"/>
      <c r="K325" s="51">
        <f>I325+J325</f>
        <v>42407</v>
      </c>
    </row>
    <row r="326" spans="1:11" ht="60" hidden="1">
      <c r="A326" s="82"/>
      <c r="B326" s="82"/>
      <c r="C326" s="82">
        <v>2310</v>
      </c>
      <c r="D326" s="75" t="s">
        <v>261</v>
      </c>
      <c r="E326" s="58"/>
      <c r="F326" s="58">
        <v>4500</v>
      </c>
      <c r="G326" s="58">
        <f t="shared" si="98"/>
        <v>4500</v>
      </c>
      <c r="H326" s="123"/>
      <c r="I326" s="51">
        <f aca="true" t="shared" si="99" ref="I326:I341">G326+H326</f>
        <v>4500</v>
      </c>
      <c r="J326" s="51"/>
      <c r="K326" s="51">
        <f aca="true" t="shared" si="100" ref="K326:K341">I326+J326</f>
        <v>4500</v>
      </c>
    </row>
    <row r="327" spans="1:11" ht="30" hidden="1">
      <c r="A327" s="82"/>
      <c r="B327" s="82"/>
      <c r="C327" s="82">
        <v>3020</v>
      </c>
      <c r="D327" s="75" t="s">
        <v>159</v>
      </c>
      <c r="E327" s="92">
        <v>33878</v>
      </c>
      <c r="F327" s="51"/>
      <c r="G327" s="51">
        <f t="shared" si="98"/>
        <v>33878</v>
      </c>
      <c r="H327" s="123"/>
      <c r="I327" s="51">
        <f t="shared" si="99"/>
        <v>33878</v>
      </c>
      <c r="J327" s="51"/>
      <c r="K327" s="51">
        <f t="shared" si="100"/>
        <v>33878</v>
      </c>
    </row>
    <row r="328" spans="1:11" ht="15">
      <c r="A328" s="82"/>
      <c r="B328" s="82"/>
      <c r="C328" s="82">
        <v>4010</v>
      </c>
      <c r="D328" s="75" t="s">
        <v>151</v>
      </c>
      <c r="E328" s="92">
        <v>350900</v>
      </c>
      <c r="F328" s="51"/>
      <c r="G328" s="51">
        <f t="shared" si="98"/>
        <v>350900</v>
      </c>
      <c r="H328" s="123"/>
      <c r="I328" s="51">
        <f t="shared" si="99"/>
        <v>350900</v>
      </c>
      <c r="J328" s="51">
        <v>-20000</v>
      </c>
      <c r="K328" s="51">
        <f t="shared" si="100"/>
        <v>330900</v>
      </c>
    </row>
    <row r="329" spans="1:11" ht="15" hidden="1">
      <c r="A329" s="82"/>
      <c r="B329" s="82"/>
      <c r="C329" s="82">
        <v>4040</v>
      </c>
      <c r="D329" s="75" t="s">
        <v>152</v>
      </c>
      <c r="E329" s="92">
        <v>28710</v>
      </c>
      <c r="F329" s="51"/>
      <c r="G329" s="51">
        <f t="shared" si="98"/>
        <v>28710</v>
      </c>
      <c r="H329" s="123"/>
      <c r="I329" s="51">
        <f t="shared" si="99"/>
        <v>28710</v>
      </c>
      <c r="J329" s="51"/>
      <c r="K329" s="51">
        <f t="shared" si="100"/>
        <v>28710</v>
      </c>
    </row>
    <row r="330" spans="1:11" ht="15">
      <c r="A330" s="82"/>
      <c r="B330" s="82"/>
      <c r="C330" s="82">
        <v>4110</v>
      </c>
      <c r="D330" s="75" t="s">
        <v>153</v>
      </c>
      <c r="E330" s="92">
        <v>74058</v>
      </c>
      <c r="F330" s="51"/>
      <c r="G330" s="51">
        <f t="shared" si="98"/>
        <v>74058</v>
      </c>
      <c r="H330" s="123"/>
      <c r="I330" s="51">
        <f t="shared" si="99"/>
        <v>74058</v>
      </c>
      <c r="J330" s="51">
        <v>-6000</v>
      </c>
      <c r="K330" s="51">
        <f t="shared" si="100"/>
        <v>68058</v>
      </c>
    </row>
    <row r="331" spans="1:11" ht="15">
      <c r="A331" s="82"/>
      <c r="B331" s="82"/>
      <c r="C331" s="82">
        <v>4120</v>
      </c>
      <c r="D331" s="75" t="s">
        <v>154</v>
      </c>
      <c r="E331" s="92">
        <v>10080</v>
      </c>
      <c r="F331" s="51"/>
      <c r="G331" s="51">
        <f t="shared" si="98"/>
        <v>10080</v>
      </c>
      <c r="H331" s="123"/>
      <c r="I331" s="51">
        <f t="shared" si="99"/>
        <v>10080</v>
      </c>
      <c r="J331" s="51">
        <v>-500</v>
      </c>
      <c r="K331" s="51">
        <f t="shared" si="100"/>
        <v>9580</v>
      </c>
    </row>
    <row r="332" spans="1:11" ht="15" hidden="1">
      <c r="A332" s="82"/>
      <c r="B332" s="82"/>
      <c r="C332" s="82">
        <v>4170</v>
      </c>
      <c r="D332" s="75" t="s">
        <v>160</v>
      </c>
      <c r="E332" s="92">
        <v>9135</v>
      </c>
      <c r="F332" s="51"/>
      <c r="G332" s="51">
        <f t="shared" si="98"/>
        <v>9135</v>
      </c>
      <c r="H332" s="123"/>
      <c r="I332" s="51">
        <f t="shared" si="99"/>
        <v>9135</v>
      </c>
      <c r="J332" s="51"/>
      <c r="K332" s="51">
        <f t="shared" si="100"/>
        <v>9135</v>
      </c>
    </row>
    <row r="333" spans="1:11" ht="15" hidden="1">
      <c r="A333" s="82"/>
      <c r="B333" s="82"/>
      <c r="C333" s="82">
        <v>4210</v>
      </c>
      <c r="D333" s="75" t="s">
        <v>138</v>
      </c>
      <c r="E333" s="92">
        <v>13766</v>
      </c>
      <c r="F333" s="51"/>
      <c r="G333" s="51">
        <f t="shared" si="98"/>
        <v>13766</v>
      </c>
      <c r="H333" s="123"/>
      <c r="I333" s="51">
        <f t="shared" si="99"/>
        <v>13766</v>
      </c>
      <c r="J333" s="51"/>
      <c r="K333" s="51">
        <f t="shared" si="100"/>
        <v>13766</v>
      </c>
    </row>
    <row r="334" spans="1:11" ht="15" hidden="1">
      <c r="A334" s="82"/>
      <c r="B334" s="82"/>
      <c r="C334" s="82">
        <v>4220</v>
      </c>
      <c r="D334" s="75" t="s">
        <v>185</v>
      </c>
      <c r="E334" s="85">
        <v>62800</v>
      </c>
      <c r="F334" s="51"/>
      <c r="G334" s="51">
        <f t="shared" si="98"/>
        <v>62800</v>
      </c>
      <c r="H334" s="123"/>
      <c r="I334" s="51">
        <f t="shared" si="99"/>
        <v>62800</v>
      </c>
      <c r="J334" s="51"/>
      <c r="K334" s="51">
        <f t="shared" si="100"/>
        <v>62800</v>
      </c>
    </row>
    <row r="335" spans="1:11" ht="15" hidden="1">
      <c r="A335" s="82"/>
      <c r="B335" s="82"/>
      <c r="C335" s="82">
        <v>4260</v>
      </c>
      <c r="D335" s="75" t="s">
        <v>161</v>
      </c>
      <c r="E335" s="85">
        <v>19010</v>
      </c>
      <c r="F335" s="51"/>
      <c r="G335" s="51">
        <f t="shared" si="98"/>
        <v>19010</v>
      </c>
      <c r="H335" s="123"/>
      <c r="I335" s="51">
        <f t="shared" si="99"/>
        <v>19010</v>
      </c>
      <c r="J335" s="51"/>
      <c r="K335" s="51">
        <f t="shared" si="100"/>
        <v>19010</v>
      </c>
    </row>
    <row r="336" spans="1:11" ht="15">
      <c r="A336" s="82"/>
      <c r="B336" s="82"/>
      <c r="C336" s="82">
        <v>4270</v>
      </c>
      <c r="D336" s="75" t="s">
        <v>139</v>
      </c>
      <c r="E336" s="85">
        <v>6378</v>
      </c>
      <c r="F336" s="51"/>
      <c r="G336" s="51">
        <f t="shared" si="98"/>
        <v>6378</v>
      </c>
      <c r="H336" s="123"/>
      <c r="I336" s="51">
        <f t="shared" si="99"/>
        <v>6378</v>
      </c>
      <c r="J336" s="51">
        <v>16500</v>
      </c>
      <c r="K336" s="51">
        <f t="shared" si="100"/>
        <v>22878</v>
      </c>
    </row>
    <row r="337" spans="1:11" ht="15" hidden="1">
      <c r="A337" s="82"/>
      <c r="B337" s="82"/>
      <c r="C337" s="82">
        <v>4280</v>
      </c>
      <c r="D337" s="75" t="s">
        <v>162</v>
      </c>
      <c r="E337" s="85">
        <v>1144</v>
      </c>
      <c r="F337" s="51"/>
      <c r="G337" s="51">
        <f t="shared" si="98"/>
        <v>1144</v>
      </c>
      <c r="H337" s="123"/>
      <c r="I337" s="51">
        <f t="shared" si="99"/>
        <v>1144</v>
      </c>
      <c r="J337" s="51"/>
      <c r="K337" s="51">
        <f t="shared" si="100"/>
        <v>1144</v>
      </c>
    </row>
    <row r="338" spans="1:11" ht="15" hidden="1">
      <c r="A338" s="82"/>
      <c r="B338" s="82"/>
      <c r="C338" s="82">
        <v>4300</v>
      </c>
      <c r="D338" s="75" t="s">
        <v>140</v>
      </c>
      <c r="E338" s="85">
        <v>10000</v>
      </c>
      <c r="F338" s="51"/>
      <c r="G338" s="51">
        <f t="shared" si="98"/>
        <v>10000</v>
      </c>
      <c r="H338" s="123"/>
      <c r="I338" s="51">
        <f t="shared" si="99"/>
        <v>10000</v>
      </c>
      <c r="J338" s="51"/>
      <c r="K338" s="51">
        <f t="shared" si="100"/>
        <v>10000</v>
      </c>
    </row>
    <row r="339" spans="1:11" ht="15" hidden="1">
      <c r="A339" s="82"/>
      <c r="B339" s="82"/>
      <c r="C339" s="82">
        <v>4410</v>
      </c>
      <c r="D339" s="75" t="s">
        <v>155</v>
      </c>
      <c r="E339" s="85">
        <v>795</v>
      </c>
      <c r="F339" s="51"/>
      <c r="G339" s="51">
        <f t="shared" si="98"/>
        <v>795</v>
      </c>
      <c r="H339" s="123"/>
      <c r="I339" s="51">
        <f t="shared" si="99"/>
        <v>795</v>
      </c>
      <c r="J339" s="51"/>
      <c r="K339" s="51">
        <f t="shared" si="100"/>
        <v>795</v>
      </c>
    </row>
    <row r="340" spans="1:11" ht="15" hidden="1">
      <c r="A340" s="82"/>
      <c r="B340" s="82"/>
      <c r="C340" s="82">
        <v>4430</v>
      </c>
      <c r="D340" s="75" t="s">
        <v>146</v>
      </c>
      <c r="E340" s="85">
        <v>984</v>
      </c>
      <c r="F340" s="51"/>
      <c r="G340" s="51">
        <f t="shared" si="98"/>
        <v>984</v>
      </c>
      <c r="H340" s="123"/>
      <c r="I340" s="51">
        <f t="shared" si="99"/>
        <v>984</v>
      </c>
      <c r="J340" s="51"/>
      <c r="K340" s="51">
        <f t="shared" si="100"/>
        <v>984</v>
      </c>
    </row>
    <row r="341" spans="1:11" ht="30" hidden="1">
      <c r="A341" s="82"/>
      <c r="B341" s="82"/>
      <c r="C341" s="82">
        <v>4440</v>
      </c>
      <c r="D341" s="75" t="s">
        <v>156</v>
      </c>
      <c r="E341" s="85">
        <v>23859</v>
      </c>
      <c r="F341" s="51"/>
      <c r="G341" s="51">
        <f t="shared" si="98"/>
        <v>23859</v>
      </c>
      <c r="H341" s="123"/>
      <c r="I341" s="51">
        <f t="shared" si="99"/>
        <v>23859</v>
      </c>
      <c r="J341" s="51"/>
      <c r="K341" s="51">
        <f t="shared" si="100"/>
        <v>23859</v>
      </c>
    </row>
    <row r="342" spans="1:11" ht="30">
      <c r="A342" s="82"/>
      <c r="B342" s="82"/>
      <c r="C342" s="82">
        <v>6050</v>
      </c>
      <c r="D342" s="75" t="s">
        <v>184</v>
      </c>
      <c r="E342" s="85"/>
      <c r="F342" s="51"/>
      <c r="G342" s="51"/>
      <c r="H342" s="123"/>
      <c r="I342" s="51"/>
      <c r="J342" s="51">
        <v>10000</v>
      </c>
      <c r="K342" s="51">
        <v>10000</v>
      </c>
    </row>
    <row r="343" spans="1:11" ht="15" hidden="1">
      <c r="A343" s="82"/>
      <c r="B343" s="82">
        <v>80105</v>
      </c>
      <c r="C343" s="82"/>
      <c r="D343" s="75" t="s">
        <v>260</v>
      </c>
      <c r="E343" s="85"/>
      <c r="F343" s="51">
        <f aca="true" t="shared" si="101" ref="F343:K343">F344</f>
        <v>12000</v>
      </c>
      <c r="G343" s="51">
        <f t="shared" si="101"/>
        <v>12000</v>
      </c>
      <c r="H343" s="217">
        <f t="shared" si="101"/>
        <v>0</v>
      </c>
      <c r="I343" s="51">
        <f t="shared" si="101"/>
        <v>12000</v>
      </c>
      <c r="J343" s="51">
        <f t="shared" si="101"/>
        <v>0</v>
      </c>
      <c r="K343" s="51">
        <f t="shared" si="101"/>
        <v>12000</v>
      </c>
    </row>
    <row r="344" spans="1:11" ht="60" hidden="1">
      <c r="A344" s="82"/>
      <c r="B344" s="82"/>
      <c r="C344" s="82">
        <v>2310</v>
      </c>
      <c r="D344" s="75" t="s">
        <v>261</v>
      </c>
      <c r="E344" s="85"/>
      <c r="F344" s="51">
        <v>12000</v>
      </c>
      <c r="G344" s="51">
        <f>F344+E344</f>
        <v>12000</v>
      </c>
      <c r="H344" s="123"/>
      <c r="I344" s="51">
        <f>G344+H344</f>
        <v>12000</v>
      </c>
      <c r="J344" s="51"/>
      <c r="K344" s="51">
        <f>I344+J344</f>
        <v>12000</v>
      </c>
    </row>
    <row r="345" spans="1:11" ht="15" hidden="1">
      <c r="A345" s="82"/>
      <c r="B345" s="82">
        <v>80110</v>
      </c>
      <c r="C345" s="82"/>
      <c r="D345" s="75" t="s">
        <v>186</v>
      </c>
      <c r="E345" s="85">
        <f>SUM(E346:E361)</f>
        <v>1016486</v>
      </c>
      <c r="F345" s="85">
        <f aca="true" t="shared" si="102" ref="F345:K345">SUM(F346:F361)</f>
        <v>-82400</v>
      </c>
      <c r="G345" s="85">
        <f t="shared" si="102"/>
        <v>934086</v>
      </c>
      <c r="H345" s="205">
        <f t="shared" si="102"/>
        <v>0</v>
      </c>
      <c r="I345" s="85">
        <f t="shared" si="102"/>
        <v>934086</v>
      </c>
      <c r="J345" s="85">
        <f t="shared" si="102"/>
        <v>0</v>
      </c>
      <c r="K345" s="85">
        <f t="shared" si="102"/>
        <v>934086</v>
      </c>
    </row>
    <row r="346" spans="1:11" ht="30" hidden="1">
      <c r="A346" s="82"/>
      <c r="B346" s="82"/>
      <c r="C346" s="82">
        <v>3020</v>
      </c>
      <c r="D346" s="75" t="s">
        <v>159</v>
      </c>
      <c r="E346" s="85">
        <v>54559</v>
      </c>
      <c r="F346" s="51"/>
      <c r="G346" s="51">
        <f aca="true" t="shared" si="103" ref="G346:G361">E346+F346</f>
        <v>54559</v>
      </c>
      <c r="H346" s="123"/>
      <c r="I346" s="51">
        <f>G346+H346</f>
        <v>54559</v>
      </c>
      <c r="J346" s="51"/>
      <c r="K346" s="51">
        <f>I346+J346</f>
        <v>54559</v>
      </c>
    </row>
    <row r="347" spans="1:11" ht="15" hidden="1">
      <c r="A347" s="82"/>
      <c r="B347" s="82"/>
      <c r="C347" s="82">
        <v>4010</v>
      </c>
      <c r="D347" s="75" t="s">
        <v>151</v>
      </c>
      <c r="E347" s="85">
        <v>626527</v>
      </c>
      <c r="F347" s="51">
        <v>-68400</v>
      </c>
      <c r="G347" s="51">
        <f t="shared" si="103"/>
        <v>558127</v>
      </c>
      <c r="H347" s="123"/>
      <c r="I347" s="51">
        <f aca="true" t="shared" si="104" ref="I347:I361">G347+H347</f>
        <v>558127</v>
      </c>
      <c r="J347" s="51"/>
      <c r="K347" s="51">
        <f aca="true" t="shared" si="105" ref="K347:K361">I347+J347</f>
        <v>558127</v>
      </c>
    </row>
    <row r="348" spans="1:11" ht="15" hidden="1">
      <c r="A348" s="82"/>
      <c r="B348" s="82"/>
      <c r="C348" s="82">
        <v>4040</v>
      </c>
      <c r="D348" s="75" t="s">
        <v>152</v>
      </c>
      <c r="E348" s="85">
        <v>49829</v>
      </c>
      <c r="F348" s="51"/>
      <c r="G348" s="51">
        <f t="shared" si="103"/>
        <v>49829</v>
      </c>
      <c r="H348" s="123"/>
      <c r="I348" s="51">
        <f t="shared" si="104"/>
        <v>49829</v>
      </c>
      <c r="J348" s="51"/>
      <c r="K348" s="51">
        <f t="shared" si="105"/>
        <v>49829</v>
      </c>
    </row>
    <row r="349" spans="1:11" ht="15" hidden="1">
      <c r="A349" s="82"/>
      <c r="B349" s="82"/>
      <c r="C349" s="82">
        <v>4110</v>
      </c>
      <c r="D349" s="75" t="s">
        <v>153</v>
      </c>
      <c r="E349" s="85">
        <v>131010</v>
      </c>
      <c r="F349" s="51">
        <v>-12300</v>
      </c>
      <c r="G349" s="51">
        <f t="shared" si="103"/>
        <v>118710</v>
      </c>
      <c r="H349" s="123"/>
      <c r="I349" s="51">
        <f t="shared" si="104"/>
        <v>118710</v>
      </c>
      <c r="J349" s="51"/>
      <c r="K349" s="51">
        <f t="shared" si="105"/>
        <v>118710</v>
      </c>
    </row>
    <row r="350" spans="1:11" ht="15" hidden="1">
      <c r="A350" s="82"/>
      <c r="B350" s="82"/>
      <c r="C350" s="82">
        <v>4120</v>
      </c>
      <c r="D350" s="75" t="s">
        <v>154</v>
      </c>
      <c r="E350" s="85">
        <v>17838</v>
      </c>
      <c r="F350" s="51">
        <v>-1700</v>
      </c>
      <c r="G350" s="51">
        <f t="shared" si="103"/>
        <v>16138</v>
      </c>
      <c r="H350" s="123"/>
      <c r="I350" s="51">
        <f t="shared" si="104"/>
        <v>16138</v>
      </c>
      <c r="J350" s="51"/>
      <c r="K350" s="51">
        <f t="shared" si="105"/>
        <v>16138</v>
      </c>
    </row>
    <row r="351" spans="1:11" ht="30" hidden="1">
      <c r="A351" s="82"/>
      <c r="B351" s="82"/>
      <c r="C351" s="82">
        <v>4140</v>
      </c>
      <c r="D351" s="75" t="s">
        <v>181</v>
      </c>
      <c r="E351" s="85">
        <v>3641</v>
      </c>
      <c r="F351" s="51"/>
      <c r="G351" s="51">
        <f t="shared" si="103"/>
        <v>3641</v>
      </c>
      <c r="H351" s="123"/>
      <c r="I351" s="51">
        <f t="shared" si="104"/>
        <v>3641</v>
      </c>
      <c r="J351" s="51"/>
      <c r="K351" s="51">
        <f t="shared" si="105"/>
        <v>3641</v>
      </c>
    </row>
    <row r="352" spans="1:11" ht="15" hidden="1">
      <c r="A352" s="82"/>
      <c r="B352" s="82"/>
      <c r="C352" s="82">
        <v>4210</v>
      </c>
      <c r="D352" s="75" t="s">
        <v>138</v>
      </c>
      <c r="E352" s="85">
        <v>22422</v>
      </c>
      <c r="F352" s="51"/>
      <c r="G352" s="51">
        <f t="shared" si="103"/>
        <v>22422</v>
      </c>
      <c r="H352" s="123"/>
      <c r="I352" s="51">
        <f t="shared" si="104"/>
        <v>22422</v>
      </c>
      <c r="J352" s="51"/>
      <c r="K352" s="51">
        <f t="shared" si="105"/>
        <v>22422</v>
      </c>
    </row>
    <row r="353" spans="1:11" ht="30" hidden="1">
      <c r="A353" s="82"/>
      <c r="B353" s="82"/>
      <c r="C353" s="82">
        <v>4240</v>
      </c>
      <c r="D353" s="75" t="s">
        <v>182</v>
      </c>
      <c r="E353" s="85">
        <v>4096</v>
      </c>
      <c r="F353" s="51"/>
      <c r="G353" s="51">
        <f t="shared" si="103"/>
        <v>4096</v>
      </c>
      <c r="H353" s="123"/>
      <c r="I353" s="51">
        <f t="shared" si="104"/>
        <v>4096</v>
      </c>
      <c r="J353" s="51"/>
      <c r="K353" s="51">
        <f t="shared" si="105"/>
        <v>4096</v>
      </c>
    </row>
    <row r="354" spans="1:11" ht="15" hidden="1">
      <c r="A354" s="82"/>
      <c r="B354" s="82"/>
      <c r="C354" s="82">
        <v>4260</v>
      </c>
      <c r="D354" s="75" t="s">
        <v>161</v>
      </c>
      <c r="E354" s="85">
        <v>29636</v>
      </c>
      <c r="F354" s="51"/>
      <c r="G354" s="51">
        <f t="shared" si="103"/>
        <v>29636</v>
      </c>
      <c r="H354" s="123"/>
      <c r="I354" s="51">
        <f t="shared" si="104"/>
        <v>29636</v>
      </c>
      <c r="J354" s="51"/>
      <c r="K354" s="51">
        <f t="shared" si="105"/>
        <v>29636</v>
      </c>
    </row>
    <row r="355" spans="1:11" ht="15" hidden="1">
      <c r="A355" s="82"/>
      <c r="B355" s="82"/>
      <c r="C355" s="82">
        <v>4270</v>
      </c>
      <c r="D355" s="75" t="s">
        <v>139</v>
      </c>
      <c r="E355" s="85">
        <v>5792</v>
      </c>
      <c r="F355" s="51"/>
      <c r="G355" s="51">
        <f t="shared" si="103"/>
        <v>5792</v>
      </c>
      <c r="H355" s="123"/>
      <c r="I355" s="51">
        <f t="shared" si="104"/>
        <v>5792</v>
      </c>
      <c r="J355" s="51"/>
      <c r="K355" s="51">
        <f t="shared" si="105"/>
        <v>5792</v>
      </c>
    </row>
    <row r="356" spans="1:11" ht="15" hidden="1">
      <c r="A356" s="82"/>
      <c r="B356" s="82"/>
      <c r="C356" s="82">
        <v>4280</v>
      </c>
      <c r="D356" s="75" t="s">
        <v>162</v>
      </c>
      <c r="E356" s="85">
        <v>1405</v>
      </c>
      <c r="F356" s="51"/>
      <c r="G356" s="51">
        <f t="shared" si="103"/>
        <v>1405</v>
      </c>
      <c r="H356" s="123"/>
      <c r="I356" s="51">
        <f t="shared" si="104"/>
        <v>1405</v>
      </c>
      <c r="J356" s="51"/>
      <c r="K356" s="51">
        <f t="shared" si="105"/>
        <v>1405</v>
      </c>
    </row>
    <row r="357" spans="1:11" ht="15" hidden="1">
      <c r="A357" s="82"/>
      <c r="B357" s="82"/>
      <c r="C357" s="82">
        <v>4300</v>
      </c>
      <c r="D357" s="75" t="s">
        <v>140</v>
      </c>
      <c r="E357" s="85">
        <v>26204</v>
      </c>
      <c r="F357" s="51"/>
      <c r="G357" s="51">
        <f t="shared" si="103"/>
        <v>26204</v>
      </c>
      <c r="H357" s="123"/>
      <c r="I357" s="51">
        <f t="shared" si="104"/>
        <v>26204</v>
      </c>
      <c r="J357" s="51"/>
      <c r="K357" s="51">
        <f t="shared" si="105"/>
        <v>26204</v>
      </c>
    </row>
    <row r="358" spans="1:11" ht="15" hidden="1">
      <c r="A358" s="82"/>
      <c r="B358" s="82"/>
      <c r="C358" s="82">
        <v>4350</v>
      </c>
      <c r="D358" s="75" t="s">
        <v>163</v>
      </c>
      <c r="E358" s="85">
        <v>1319</v>
      </c>
      <c r="F358" s="51"/>
      <c r="G358" s="51">
        <f t="shared" si="103"/>
        <v>1319</v>
      </c>
      <c r="H358" s="123"/>
      <c r="I358" s="51">
        <f t="shared" si="104"/>
        <v>1319</v>
      </c>
      <c r="J358" s="51"/>
      <c r="K358" s="51">
        <f t="shared" si="105"/>
        <v>1319</v>
      </c>
    </row>
    <row r="359" spans="1:11" ht="15" hidden="1">
      <c r="A359" s="82"/>
      <c r="B359" s="82"/>
      <c r="C359" s="82">
        <v>4410</v>
      </c>
      <c r="D359" s="75" t="s">
        <v>155</v>
      </c>
      <c r="E359" s="85">
        <v>1826</v>
      </c>
      <c r="F359" s="51"/>
      <c r="G359" s="51">
        <f t="shared" si="103"/>
        <v>1826</v>
      </c>
      <c r="H359" s="123"/>
      <c r="I359" s="51">
        <f t="shared" si="104"/>
        <v>1826</v>
      </c>
      <c r="J359" s="51"/>
      <c r="K359" s="51">
        <f t="shared" si="105"/>
        <v>1826</v>
      </c>
    </row>
    <row r="360" spans="1:11" ht="15" hidden="1">
      <c r="A360" s="82"/>
      <c r="B360" s="82"/>
      <c r="C360" s="82">
        <v>4430</v>
      </c>
      <c r="D360" s="75" t="s">
        <v>146</v>
      </c>
      <c r="E360" s="85">
        <v>1128</v>
      </c>
      <c r="F360" s="51"/>
      <c r="G360" s="51">
        <f t="shared" si="103"/>
        <v>1128</v>
      </c>
      <c r="H360" s="123"/>
      <c r="I360" s="51">
        <f t="shared" si="104"/>
        <v>1128</v>
      </c>
      <c r="J360" s="51"/>
      <c r="K360" s="51">
        <f t="shared" si="105"/>
        <v>1128</v>
      </c>
    </row>
    <row r="361" spans="1:11" ht="30" hidden="1">
      <c r="A361" s="82"/>
      <c r="B361" s="82"/>
      <c r="C361" s="82">
        <v>4440</v>
      </c>
      <c r="D361" s="75" t="s">
        <v>156</v>
      </c>
      <c r="E361" s="85">
        <v>39254</v>
      </c>
      <c r="F361" s="51"/>
      <c r="G361" s="51">
        <f t="shared" si="103"/>
        <v>39254</v>
      </c>
      <c r="H361" s="123"/>
      <c r="I361" s="51">
        <f t="shared" si="104"/>
        <v>39254</v>
      </c>
      <c r="J361" s="51"/>
      <c r="K361" s="51">
        <f t="shared" si="105"/>
        <v>39254</v>
      </c>
    </row>
    <row r="362" spans="1:11" ht="15" hidden="1">
      <c r="A362" s="82"/>
      <c r="B362" s="82">
        <v>80113</v>
      </c>
      <c r="C362" s="82"/>
      <c r="D362" s="75" t="s">
        <v>187</v>
      </c>
      <c r="E362" s="85">
        <f>SUM(E363:E364)</f>
        <v>316262</v>
      </c>
      <c r="F362" s="85">
        <f aca="true" t="shared" si="106" ref="F362:K362">SUM(F363:F364)</f>
        <v>0</v>
      </c>
      <c r="G362" s="85">
        <f t="shared" si="106"/>
        <v>316262</v>
      </c>
      <c r="H362" s="205">
        <f t="shared" si="106"/>
        <v>0</v>
      </c>
      <c r="I362" s="85">
        <f t="shared" si="106"/>
        <v>316262</v>
      </c>
      <c r="J362" s="85">
        <f t="shared" si="106"/>
        <v>0</v>
      </c>
      <c r="K362" s="85">
        <f t="shared" si="106"/>
        <v>316262</v>
      </c>
    </row>
    <row r="363" spans="1:11" ht="15" hidden="1">
      <c r="A363" s="82"/>
      <c r="B363" s="82"/>
      <c r="C363" s="82">
        <v>4210</v>
      </c>
      <c r="D363" s="75" t="s">
        <v>138</v>
      </c>
      <c r="E363" s="85">
        <v>22000</v>
      </c>
      <c r="F363" s="51"/>
      <c r="G363" s="51">
        <f>E363+F363</f>
        <v>22000</v>
      </c>
      <c r="H363" s="123"/>
      <c r="I363" s="51">
        <f>G363+H363</f>
        <v>22000</v>
      </c>
      <c r="J363" s="51"/>
      <c r="K363" s="51">
        <f>I363+J363</f>
        <v>22000</v>
      </c>
    </row>
    <row r="364" spans="1:11" ht="15" hidden="1">
      <c r="A364" s="82"/>
      <c r="B364" s="82"/>
      <c r="C364" s="82">
        <v>4300</v>
      </c>
      <c r="D364" s="75" t="s">
        <v>140</v>
      </c>
      <c r="E364" s="85">
        <v>294262</v>
      </c>
      <c r="F364" s="51"/>
      <c r="G364" s="51">
        <f>E364+F364</f>
        <v>294262</v>
      </c>
      <c r="H364" s="123"/>
      <c r="I364" s="51">
        <f>G364+H364</f>
        <v>294262</v>
      </c>
      <c r="J364" s="51"/>
      <c r="K364" s="51">
        <f>I364+J364</f>
        <v>294262</v>
      </c>
    </row>
    <row r="365" spans="1:11" ht="15" hidden="1">
      <c r="A365" s="82"/>
      <c r="B365" s="82">
        <v>80146</v>
      </c>
      <c r="C365" s="82"/>
      <c r="D365" s="75" t="s">
        <v>188</v>
      </c>
      <c r="E365" s="85">
        <f>E366+E367</f>
        <v>20479</v>
      </c>
      <c r="F365" s="85">
        <f aca="true" t="shared" si="107" ref="F365:K365">F366+F367</f>
        <v>0</v>
      </c>
      <c r="G365" s="85">
        <f t="shared" si="107"/>
        <v>20479</v>
      </c>
      <c r="H365" s="205">
        <f t="shared" si="107"/>
        <v>0</v>
      </c>
      <c r="I365" s="85">
        <f t="shared" si="107"/>
        <v>20479</v>
      </c>
      <c r="J365" s="85">
        <f t="shared" si="107"/>
        <v>0</v>
      </c>
      <c r="K365" s="85">
        <f t="shared" si="107"/>
        <v>20479</v>
      </c>
    </row>
    <row r="366" spans="1:11" ht="15" hidden="1">
      <c r="A366" s="82"/>
      <c r="B366" s="82"/>
      <c r="C366" s="82">
        <v>4300</v>
      </c>
      <c r="D366" s="75" t="s">
        <v>140</v>
      </c>
      <c r="E366" s="85">
        <v>19479</v>
      </c>
      <c r="F366" s="51"/>
      <c r="G366" s="51">
        <f>E366+F366</f>
        <v>19479</v>
      </c>
      <c r="H366" s="123">
        <v>-300</v>
      </c>
      <c r="I366" s="51">
        <f>G366+H366</f>
        <v>19179</v>
      </c>
      <c r="J366" s="51"/>
      <c r="K366" s="51">
        <f>I366+J366</f>
        <v>19179</v>
      </c>
    </row>
    <row r="367" spans="1:11" ht="15" hidden="1">
      <c r="A367" s="82"/>
      <c r="B367" s="82"/>
      <c r="C367" s="82">
        <v>4410</v>
      </c>
      <c r="D367" s="75" t="s">
        <v>155</v>
      </c>
      <c r="E367" s="85">
        <v>1000</v>
      </c>
      <c r="F367" s="51"/>
      <c r="G367" s="51">
        <f>E367+F367</f>
        <v>1000</v>
      </c>
      <c r="H367" s="123">
        <v>300</v>
      </c>
      <c r="I367" s="51">
        <f>G367+H367</f>
        <v>1300</v>
      </c>
      <c r="J367" s="51"/>
      <c r="K367" s="51">
        <f>I367+J367</f>
        <v>1300</v>
      </c>
    </row>
    <row r="368" spans="1:11" ht="15">
      <c r="A368" s="82"/>
      <c r="B368" s="82">
        <v>80195</v>
      </c>
      <c r="C368" s="82"/>
      <c r="D368" s="75" t="s">
        <v>16</v>
      </c>
      <c r="E368" s="85">
        <f>SUM(E369:E378)</f>
        <v>119500</v>
      </c>
      <c r="F368" s="85">
        <f aca="true" t="shared" si="108" ref="F368:K368">SUM(F369:F378)</f>
        <v>0</v>
      </c>
      <c r="G368" s="85">
        <f t="shared" si="108"/>
        <v>119500</v>
      </c>
      <c r="H368" s="205">
        <f t="shared" si="108"/>
        <v>0</v>
      </c>
      <c r="I368" s="85">
        <f t="shared" si="108"/>
        <v>119500</v>
      </c>
      <c r="J368" s="85">
        <f t="shared" si="108"/>
        <v>0</v>
      </c>
      <c r="K368" s="85">
        <f t="shared" si="108"/>
        <v>119500</v>
      </c>
    </row>
    <row r="369" spans="1:11" ht="30" hidden="1">
      <c r="A369" s="82"/>
      <c r="B369" s="82"/>
      <c r="C369" s="82">
        <v>3020</v>
      </c>
      <c r="D369" s="75" t="s">
        <v>159</v>
      </c>
      <c r="E369" s="85">
        <v>210</v>
      </c>
      <c r="F369" s="51"/>
      <c r="G369" s="51">
        <f aca="true" t="shared" si="109" ref="G369:G378">E369+F369</f>
        <v>210</v>
      </c>
      <c r="H369" s="123"/>
      <c r="I369" s="51">
        <f>G369+H369</f>
        <v>210</v>
      </c>
      <c r="J369" s="51"/>
      <c r="K369" s="51">
        <f>I369+J369</f>
        <v>210</v>
      </c>
    </row>
    <row r="370" spans="1:11" ht="15" hidden="1">
      <c r="A370" s="82"/>
      <c r="B370" s="82"/>
      <c r="C370" s="82">
        <v>4010</v>
      </c>
      <c r="D370" s="75" t="s">
        <v>151</v>
      </c>
      <c r="E370" s="85">
        <v>64000</v>
      </c>
      <c r="F370" s="51"/>
      <c r="G370" s="51">
        <f t="shared" si="109"/>
        <v>64000</v>
      </c>
      <c r="H370" s="123"/>
      <c r="I370" s="51">
        <f aca="true" t="shared" si="110" ref="I370:I378">G370+H370</f>
        <v>64000</v>
      </c>
      <c r="J370" s="51"/>
      <c r="K370" s="51">
        <f aca="true" t="shared" si="111" ref="K370:K378">I370+J370</f>
        <v>64000</v>
      </c>
    </row>
    <row r="371" spans="1:11" ht="15" hidden="1">
      <c r="A371" s="82"/>
      <c r="B371" s="82"/>
      <c r="C371" s="82">
        <v>4040</v>
      </c>
      <c r="D371" s="75" t="s">
        <v>152</v>
      </c>
      <c r="E371" s="85">
        <v>5300</v>
      </c>
      <c r="F371" s="51"/>
      <c r="G371" s="51">
        <f t="shared" si="109"/>
        <v>5300</v>
      </c>
      <c r="H371" s="123"/>
      <c r="I371" s="51">
        <f t="shared" si="110"/>
        <v>5300</v>
      </c>
      <c r="J371" s="51"/>
      <c r="K371" s="51">
        <f t="shared" si="111"/>
        <v>5300</v>
      </c>
    </row>
    <row r="372" spans="1:11" ht="15" hidden="1">
      <c r="A372" s="82"/>
      <c r="B372" s="82"/>
      <c r="C372" s="82">
        <v>4110</v>
      </c>
      <c r="D372" s="75" t="s">
        <v>153</v>
      </c>
      <c r="E372" s="85">
        <v>11940</v>
      </c>
      <c r="F372" s="51"/>
      <c r="G372" s="51">
        <f t="shared" si="109"/>
        <v>11940</v>
      </c>
      <c r="H372" s="123"/>
      <c r="I372" s="51">
        <f t="shared" si="110"/>
        <v>11940</v>
      </c>
      <c r="J372" s="51"/>
      <c r="K372" s="51">
        <f t="shared" si="111"/>
        <v>11940</v>
      </c>
    </row>
    <row r="373" spans="1:11" ht="15" hidden="1">
      <c r="A373" s="82"/>
      <c r="B373" s="82"/>
      <c r="C373" s="82">
        <v>4120</v>
      </c>
      <c r="D373" s="75" t="s">
        <v>154</v>
      </c>
      <c r="E373" s="85">
        <v>1700</v>
      </c>
      <c r="F373" s="51"/>
      <c r="G373" s="51">
        <f t="shared" si="109"/>
        <v>1700</v>
      </c>
      <c r="H373" s="123"/>
      <c r="I373" s="51">
        <f t="shared" si="110"/>
        <v>1700</v>
      </c>
      <c r="J373" s="51"/>
      <c r="K373" s="51">
        <f t="shared" si="111"/>
        <v>1700</v>
      </c>
    </row>
    <row r="374" spans="1:11" ht="15" hidden="1">
      <c r="A374" s="82"/>
      <c r="B374" s="82"/>
      <c r="C374" s="82">
        <v>4170</v>
      </c>
      <c r="D374" s="75" t="s">
        <v>160</v>
      </c>
      <c r="E374" s="85">
        <v>800</v>
      </c>
      <c r="F374" s="51"/>
      <c r="G374" s="51">
        <f t="shared" si="109"/>
        <v>800</v>
      </c>
      <c r="H374" s="123"/>
      <c r="I374" s="51">
        <f t="shared" si="110"/>
        <v>800</v>
      </c>
      <c r="J374" s="51"/>
      <c r="K374" s="51">
        <f t="shared" si="111"/>
        <v>800</v>
      </c>
    </row>
    <row r="375" spans="1:11" ht="15">
      <c r="A375" s="82"/>
      <c r="B375" s="82"/>
      <c r="C375" s="82">
        <v>4210</v>
      </c>
      <c r="D375" s="75" t="s">
        <v>138</v>
      </c>
      <c r="E375" s="85">
        <v>4700</v>
      </c>
      <c r="F375" s="51"/>
      <c r="G375" s="51">
        <f t="shared" si="109"/>
        <v>4700</v>
      </c>
      <c r="H375" s="123"/>
      <c r="I375" s="51">
        <f t="shared" si="110"/>
        <v>4700</v>
      </c>
      <c r="J375" s="51">
        <v>3000</v>
      </c>
      <c r="K375" s="51">
        <f t="shared" si="111"/>
        <v>7700</v>
      </c>
    </row>
    <row r="376" spans="1:11" ht="15" hidden="1">
      <c r="A376" s="82"/>
      <c r="B376" s="82"/>
      <c r="C376" s="82">
        <v>4300</v>
      </c>
      <c r="D376" s="75" t="s">
        <v>140</v>
      </c>
      <c r="E376" s="85">
        <v>1800</v>
      </c>
      <c r="F376" s="51"/>
      <c r="G376" s="51">
        <f t="shared" si="109"/>
        <v>1800</v>
      </c>
      <c r="H376" s="123"/>
      <c r="I376" s="51">
        <f t="shared" si="110"/>
        <v>1800</v>
      </c>
      <c r="J376" s="51"/>
      <c r="K376" s="51">
        <f t="shared" si="111"/>
        <v>1800</v>
      </c>
    </row>
    <row r="377" spans="1:11" ht="15" hidden="1">
      <c r="A377" s="82"/>
      <c r="B377" s="82"/>
      <c r="C377" s="82">
        <v>4410</v>
      </c>
      <c r="D377" s="75" t="s">
        <v>155</v>
      </c>
      <c r="E377" s="85">
        <v>700</v>
      </c>
      <c r="F377" s="51"/>
      <c r="G377" s="51">
        <f t="shared" si="109"/>
        <v>700</v>
      </c>
      <c r="H377" s="123"/>
      <c r="I377" s="51">
        <f t="shared" si="110"/>
        <v>700</v>
      </c>
      <c r="J377" s="51"/>
      <c r="K377" s="51">
        <f t="shared" si="111"/>
        <v>700</v>
      </c>
    </row>
    <row r="378" spans="1:11" ht="30">
      <c r="A378" s="82"/>
      <c r="B378" s="82"/>
      <c r="C378" s="82">
        <v>4440</v>
      </c>
      <c r="D378" s="75" t="s">
        <v>156</v>
      </c>
      <c r="E378" s="85">
        <v>28350</v>
      </c>
      <c r="F378" s="51"/>
      <c r="G378" s="51">
        <f t="shared" si="109"/>
        <v>28350</v>
      </c>
      <c r="H378" s="123"/>
      <c r="I378" s="51">
        <f t="shared" si="110"/>
        <v>28350</v>
      </c>
      <c r="J378" s="51">
        <v>-3000</v>
      </c>
      <c r="K378" s="51">
        <f t="shared" si="111"/>
        <v>25350</v>
      </c>
    </row>
    <row r="379" spans="1:11" ht="14.25" hidden="1">
      <c r="A379" s="80">
        <v>851</v>
      </c>
      <c r="B379" s="80"/>
      <c r="C379" s="80"/>
      <c r="D379" s="76" t="s">
        <v>189</v>
      </c>
      <c r="E379" s="89">
        <f>E380+E386</f>
        <v>304200</v>
      </c>
      <c r="F379" s="89">
        <f aca="true" t="shared" si="112" ref="F379:K379">F380+F386</f>
        <v>200000</v>
      </c>
      <c r="G379" s="89">
        <f t="shared" si="112"/>
        <v>504200</v>
      </c>
      <c r="H379" s="204">
        <f t="shared" si="112"/>
        <v>0</v>
      </c>
      <c r="I379" s="89">
        <f t="shared" si="112"/>
        <v>504200</v>
      </c>
      <c r="J379" s="89">
        <f t="shared" si="112"/>
        <v>0</v>
      </c>
      <c r="K379" s="89">
        <f t="shared" si="112"/>
        <v>504200</v>
      </c>
    </row>
    <row r="380" spans="1:11" ht="15" hidden="1">
      <c r="A380" s="82"/>
      <c r="B380" s="82">
        <v>85154</v>
      </c>
      <c r="C380" s="82"/>
      <c r="D380" s="75" t="s">
        <v>190</v>
      </c>
      <c r="E380" s="85">
        <f>SUM(E381:E385)</f>
        <v>84200</v>
      </c>
      <c r="F380" s="85">
        <f aca="true" t="shared" si="113" ref="F380:K380">SUM(F381:F385)</f>
        <v>0</v>
      </c>
      <c r="G380" s="85">
        <f t="shared" si="113"/>
        <v>84200</v>
      </c>
      <c r="H380" s="205">
        <f t="shared" si="113"/>
        <v>0</v>
      </c>
      <c r="I380" s="85">
        <f t="shared" si="113"/>
        <v>84200</v>
      </c>
      <c r="J380" s="85">
        <f t="shared" si="113"/>
        <v>0</v>
      </c>
      <c r="K380" s="85">
        <f t="shared" si="113"/>
        <v>84200</v>
      </c>
    </row>
    <row r="381" spans="1:11" ht="15" hidden="1">
      <c r="A381" s="82"/>
      <c r="B381" s="82"/>
      <c r="C381" s="82">
        <v>4170</v>
      </c>
      <c r="D381" s="75" t="s">
        <v>160</v>
      </c>
      <c r="E381" s="85">
        <v>15400</v>
      </c>
      <c r="F381" s="51"/>
      <c r="G381" s="51">
        <f>E381+F381</f>
        <v>15400</v>
      </c>
      <c r="H381" s="123"/>
      <c r="I381" s="51">
        <f>G381+H381</f>
        <v>15400</v>
      </c>
      <c r="J381" s="51"/>
      <c r="K381" s="51">
        <f>I381+J381</f>
        <v>15400</v>
      </c>
    </row>
    <row r="382" spans="1:11" ht="75" hidden="1">
      <c r="A382" s="82"/>
      <c r="B382" s="82"/>
      <c r="C382" s="82">
        <v>2830</v>
      </c>
      <c r="D382" s="75" t="s">
        <v>191</v>
      </c>
      <c r="E382" s="58">
        <v>2000</v>
      </c>
      <c r="F382" s="58"/>
      <c r="G382" s="58">
        <f>E382+F382</f>
        <v>2000</v>
      </c>
      <c r="H382" s="123"/>
      <c r="I382" s="51">
        <f>G382+H382</f>
        <v>2000</v>
      </c>
      <c r="J382" s="51"/>
      <c r="K382" s="51">
        <f>I382+J382</f>
        <v>2000</v>
      </c>
    </row>
    <row r="383" spans="1:11" ht="15" hidden="1">
      <c r="A383" s="82"/>
      <c r="B383" s="82"/>
      <c r="C383" s="82">
        <v>4210</v>
      </c>
      <c r="D383" s="75" t="s">
        <v>138</v>
      </c>
      <c r="E383" s="85">
        <v>20000</v>
      </c>
      <c r="F383" s="51"/>
      <c r="G383" s="51">
        <f>E383+F383</f>
        <v>20000</v>
      </c>
      <c r="H383" s="123"/>
      <c r="I383" s="51">
        <f>G383+H383</f>
        <v>20000</v>
      </c>
      <c r="J383" s="51"/>
      <c r="K383" s="51">
        <f>I383+J383</f>
        <v>20000</v>
      </c>
    </row>
    <row r="384" spans="1:11" ht="15" hidden="1">
      <c r="A384" s="82"/>
      <c r="B384" s="82"/>
      <c r="C384" s="82">
        <v>4300</v>
      </c>
      <c r="D384" s="75" t="s">
        <v>140</v>
      </c>
      <c r="E384" s="85">
        <v>45800</v>
      </c>
      <c r="F384" s="51"/>
      <c r="G384" s="51">
        <f>E384+F384</f>
        <v>45800</v>
      </c>
      <c r="H384" s="123"/>
      <c r="I384" s="51">
        <f>G384+H384</f>
        <v>45800</v>
      </c>
      <c r="J384" s="51"/>
      <c r="K384" s="51">
        <f>I384+J384</f>
        <v>45800</v>
      </c>
    </row>
    <row r="385" spans="1:11" ht="15" hidden="1">
      <c r="A385" s="82"/>
      <c r="B385" s="82"/>
      <c r="C385" s="82">
        <v>4410</v>
      </c>
      <c r="D385" s="75" t="s">
        <v>155</v>
      </c>
      <c r="E385" s="85">
        <v>1000</v>
      </c>
      <c r="F385" s="51"/>
      <c r="G385" s="51">
        <f>E385+F385</f>
        <v>1000</v>
      </c>
      <c r="H385" s="123"/>
      <c r="I385" s="51">
        <f>G385+H385</f>
        <v>1000</v>
      </c>
      <c r="J385" s="51"/>
      <c r="K385" s="51">
        <f>I385+J385</f>
        <v>1000</v>
      </c>
    </row>
    <row r="386" spans="1:11" ht="15" hidden="1">
      <c r="A386" s="82"/>
      <c r="B386" s="82">
        <v>85195</v>
      </c>
      <c r="C386" s="82"/>
      <c r="D386" s="75" t="s">
        <v>16</v>
      </c>
      <c r="E386" s="85">
        <f>SUM(E387:E389)</f>
        <v>220000</v>
      </c>
      <c r="F386" s="85">
        <f aca="true" t="shared" si="114" ref="F386:K386">SUM(F387:F389)</f>
        <v>200000</v>
      </c>
      <c r="G386" s="85">
        <f t="shared" si="114"/>
        <v>420000</v>
      </c>
      <c r="H386" s="205">
        <f t="shared" si="114"/>
        <v>0</v>
      </c>
      <c r="I386" s="85">
        <f t="shared" si="114"/>
        <v>420000</v>
      </c>
      <c r="J386" s="85">
        <f t="shared" si="114"/>
        <v>0</v>
      </c>
      <c r="K386" s="85">
        <f t="shared" si="114"/>
        <v>420000</v>
      </c>
    </row>
    <row r="387" spans="1:11" ht="15" hidden="1">
      <c r="A387" s="82"/>
      <c r="B387" s="82"/>
      <c r="C387" s="82">
        <v>4210</v>
      </c>
      <c r="D387" s="75" t="s">
        <v>138</v>
      </c>
      <c r="E387" s="85">
        <v>12000</v>
      </c>
      <c r="F387" s="51"/>
      <c r="G387" s="51">
        <f>E387+F387</f>
        <v>12000</v>
      </c>
      <c r="H387" s="123"/>
      <c r="I387" s="51">
        <f>G387+H387</f>
        <v>12000</v>
      </c>
      <c r="J387" s="51"/>
      <c r="K387" s="51">
        <f>I387+J387</f>
        <v>12000</v>
      </c>
    </row>
    <row r="388" spans="1:11" ht="15" hidden="1">
      <c r="A388" s="82"/>
      <c r="B388" s="82"/>
      <c r="C388" s="82">
        <v>4270</v>
      </c>
      <c r="D388" s="75" t="s">
        <v>192</v>
      </c>
      <c r="E388" s="85">
        <v>8000</v>
      </c>
      <c r="F388" s="51"/>
      <c r="G388" s="51">
        <f>E388+F388</f>
        <v>8000</v>
      </c>
      <c r="H388" s="123"/>
      <c r="I388" s="51">
        <f>G388+H388</f>
        <v>8000</v>
      </c>
      <c r="J388" s="51"/>
      <c r="K388" s="51">
        <f>I388+J388</f>
        <v>8000</v>
      </c>
    </row>
    <row r="389" spans="1:11" ht="30" hidden="1">
      <c r="A389" s="82"/>
      <c r="B389" s="82"/>
      <c r="C389" s="82">
        <v>6050</v>
      </c>
      <c r="D389" s="75" t="s">
        <v>141</v>
      </c>
      <c r="E389" s="85">
        <v>200000</v>
      </c>
      <c r="F389" s="51">
        <v>200000</v>
      </c>
      <c r="G389" s="51">
        <f>E389+F389</f>
        <v>400000</v>
      </c>
      <c r="H389" s="123"/>
      <c r="I389" s="51">
        <f>G389+H389</f>
        <v>400000</v>
      </c>
      <c r="J389" s="51"/>
      <c r="K389" s="51">
        <f>I389+J389</f>
        <v>400000</v>
      </c>
    </row>
    <row r="390" spans="1:11" ht="14.25">
      <c r="A390" s="80">
        <v>852</v>
      </c>
      <c r="B390" s="80"/>
      <c r="C390" s="80"/>
      <c r="D390" s="76" t="s">
        <v>112</v>
      </c>
      <c r="E390" s="89">
        <f>E393+E401+E403+E405+E408+E427+E430</f>
        <v>1769995</v>
      </c>
      <c r="F390" s="89">
        <f aca="true" t="shared" si="115" ref="F390:K390">F393+F401+F403+F405+F408+F427+F430+F391</f>
        <v>-196054</v>
      </c>
      <c r="G390" s="89">
        <f t="shared" si="115"/>
        <v>1573941</v>
      </c>
      <c r="H390" s="204">
        <f t="shared" si="115"/>
        <v>10888</v>
      </c>
      <c r="I390" s="89">
        <f t="shared" si="115"/>
        <v>1584829</v>
      </c>
      <c r="J390" s="89">
        <f t="shared" si="115"/>
        <v>-151</v>
      </c>
      <c r="K390" s="89">
        <f t="shared" si="115"/>
        <v>1584678</v>
      </c>
    </row>
    <row r="391" spans="1:11" ht="15">
      <c r="A391" s="80"/>
      <c r="B391" s="82">
        <v>85202</v>
      </c>
      <c r="C391" s="80"/>
      <c r="D391" s="75" t="s">
        <v>266</v>
      </c>
      <c r="E391" s="89"/>
      <c r="F391" s="85">
        <f aca="true" t="shared" si="116" ref="F391:K391">F392</f>
        <v>9600</v>
      </c>
      <c r="G391" s="85">
        <f t="shared" si="116"/>
        <v>9600</v>
      </c>
      <c r="H391" s="205">
        <f t="shared" si="116"/>
        <v>0</v>
      </c>
      <c r="I391" s="85">
        <f t="shared" si="116"/>
        <v>9600</v>
      </c>
      <c r="J391" s="85">
        <f t="shared" si="116"/>
        <v>4145</v>
      </c>
      <c r="K391" s="85">
        <f t="shared" si="116"/>
        <v>13745</v>
      </c>
    </row>
    <row r="392" spans="1:11" ht="15">
      <c r="A392" s="80"/>
      <c r="B392" s="80"/>
      <c r="C392" s="82">
        <v>3110</v>
      </c>
      <c r="D392" s="75" t="s">
        <v>194</v>
      </c>
      <c r="E392" s="89"/>
      <c r="F392" s="85">
        <v>9600</v>
      </c>
      <c r="G392" s="85">
        <f>E392+F392</f>
        <v>9600</v>
      </c>
      <c r="H392" s="204"/>
      <c r="I392" s="85">
        <f>G392+H392</f>
        <v>9600</v>
      </c>
      <c r="J392" s="85">
        <v>4145</v>
      </c>
      <c r="K392" s="85">
        <f>I392+J392</f>
        <v>13745</v>
      </c>
    </row>
    <row r="393" spans="1:11" ht="45" hidden="1">
      <c r="A393" s="82"/>
      <c r="B393" s="82">
        <v>85212</v>
      </c>
      <c r="C393" s="82"/>
      <c r="D393" s="75" t="s">
        <v>193</v>
      </c>
      <c r="E393" s="85">
        <f aca="true" t="shared" si="117" ref="E393:K393">SUM(E394:E400)</f>
        <v>1177000</v>
      </c>
      <c r="F393" s="85">
        <f t="shared" si="117"/>
        <v>-223500</v>
      </c>
      <c r="G393" s="85">
        <f t="shared" si="117"/>
        <v>953500</v>
      </c>
      <c r="H393" s="205">
        <f t="shared" si="117"/>
        <v>0</v>
      </c>
      <c r="I393" s="85">
        <f t="shared" si="117"/>
        <v>953500</v>
      </c>
      <c r="J393" s="85">
        <f t="shared" si="117"/>
        <v>0</v>
      </c>
      <c r="K393" s="85">
        <f t="shared" si="117"/>
        <v>953500</v>
      </c>
    </row>
    <row r="394" spans="1:11" ht="15" hidden="1">
      <c r="A394" s="82"/>
      <c r="B394" s="82"/>
      <c r="C394" s="82">
        <v>3110</v>
      </c>
      <c r="D394" s="75" t="s">
        <v>194</v>
      </c>
      <c r="E394" s="85">
        <v>1128690</v>
      </c>
      <c r="F394" s="51">
        <v>-216795</v>
      </c>
      <c r="G394" s="51">
        <f aca="true" t="shared" si="118" ref="G394:G400">E394+F394</f>
        <v>911895</v>
      </c>
      <c r="H394" s="123"/>
      <c r="I394" s="51">
        <f>G394+H394</f>
        <v>911895</v>
      </c>
      <c r="J394" s="51"/>
      <c r="K394" s="51">
        <f>I394+J394</f>
        <v>911895</v>
      </c>
    </row>
    <row r="395" spans="1:11" ht="15" hidden="1">
      <c r="A395" s="82"/>
      <c r="B395" s="82"/>
      <c r="C395" s="82">
        <v>4010</v>
      </c>
      <c r="D395" s="75" t="s">
        <v>151</v>
      </c>
      <c r="E395" s="85">
        <v>21366</v>
      </c>
      <c r="F395" s="51">
        <v>-4057</v>
      </c>
      <c r="G395" s="51">
        <f t="shared" si="118"/>
        <v>17309</v>
      </c>
      <c r="H395" s="123"/>
      <c r="I395" s="51">
        <f aca="true" t="shared" si="119" ref="I395:I400">G395+H395</f>
        <v>17309</v>
      </c>
      <c r="J395" s="51"/>
      <c r="K395" s="51">
        <f aca="true" t="shared" si="120" ref="K395:K400">I395+J395</f>
        <v>17309</v>
      </c>
    </row>
    <row r="396" spans="1:11" ht="15" hidden="1">
      <c r="A396" s="82"/>
      <c r="B396" s="82"/>
      <c r="C396" s="82">
        <v>4110</v>
      </c>
      <c r="D396" s="75" t="s">
        <v>153</v>
      </c>
      <c r="E396" s="85">
        <v>16886</v>
      </c>
      <c r="F396" s="51">
        <v>-738</v>
      </c>
      <c r="G396" s="51">
        <f t="shared" si="118"/>
        <v>16148</v>
      </c>
      <c r="H396" s="123"/>
      <c r="I396" s="51">
        <f t="shared" si="119"/>
        <v>16148</v>
      </c>
      <c r="J396" s="51"/>
      <c r="K396" s="51">
        <f t="shared" si="120"/>
        <v>16148</v>
      </c>
    </row>
    <row r="397" spans="1:11" ht="15" hidden="1">
      <c r="A397" s="82"/>
      <c r="B397" s="82"/>
      <c r="C397" s="82">
        <v>4120</v>
      </c>
      <c r="D397" s="75" t="s">
        <v>154</v>
      </c>
      <c r="E397" s="85">
        <v>524</v>
      </c>
      <c r="F397" s="51">
        <v>-99</v>
      </c>
      <c r="G397" s="51">
        <f t="shared" si="118"/>
        <v>425</v>
      </c>
      <c r="H397" s="123"/>
      <c r="I397" s="51">
        <f t="shared" si="119"/>
        <v>425</v>
      </c>
      <c r="J397" s="51"/>
      <c r="K397" s="51">
        <f t="shared" si="120"/>
        <v>425</v>
      </c>
    </row>
    <row r="398" spans="1:11" ht="15" hidden="1">
      <c r="A398" s="82"/>
      <c r="B398" s="82"/>
      <c r="C398" s="82">
        <v>4210</v>
      </c>
      <c r="D398" s="75" t="s">
        <v>138</v>
      </c>
      <c r="E398" s="85">
        <v>3234</v>
      </c>
      <c r="F398" s="51">
        <v>-614</v>
      </c>
      <c r="G398" s="51">
        <f t="shared" si="118"/>
        <v>2620</v>
      </c>
      <c r="H398" s="123"/>
      <c r="I398" s="51">
        <f t="shared" si="119"/>
        <v>2620</v>
      </c>
      <c r="J398" s="51"/>
      <c r="K398" s="51">
        <f t="shared" si="120"/>
        <v>2620</v>
      </c>
    </row>
    <row r="399" spans="1:11" ht="15" hidden="1">
      <c r="A399" s="82"/>
      <c r="B399" s="82"/>
      <c r="C399" s="82">
        <v>4260</v>
      </c>
      <c r="D399" s="75" t="s">
        <v>161</v>
      </c>
      <c r="E399" s="85">
        <v>300</v>
      </c>
      <c r="F399" s="51"/>
      <c r="G399" s="51">
        <f t="shared" si="118"/>
        <v>300</v>
      </c>
      <c r="H399" s="123"/>
      <c r="I399" s="51">
        <f t="shared" si="119"/>
        <v>300</v>
      </c>
      <c r="J399" s="51"/>
      <c r="K399" s="51">
        <f t="shared" si="120"/>
        <v>300</v>
      </c>
    </row>
    <row r="400" spans="1:11" ht="15" hidden="1">
      <c r="A400" s="82"/>
      <c r="B400" s="82"/>
      <c r="C400" s="82">
        <v>4300</v>
      </c>
      <c r="D400" s="75" t="s">
        <v>140</v>
      </c>
      <c r="E400" s="85">
        <v>6000</v>
      </c>
      <c r="F400" s="51">
        <v>-1197</v>
      </c>
      <c r="G400" s="51">
        <f t="shared" si="118"/>
        <v>4803</v>
      </c>
      <c r="H400" s="123"/>
      <c r="I400" s="51">
        <f t="shared" si="119"/>
        <v>4803</v>
      </c>
      <c r="J400" s="51"/>
      <c r="K400" s="51">
        <f t="shared" si="120"/>
        <v>4803</v>
      </c>
    </row>
    <row r="401" spans="1:11" ht="60" hidden="1">
      <c r="A401" s="82"/>
      <c r="B401" s="82">
        <v>85213</v>
      </c>
      <c r="C401" s="82"/>
      <c r="D401" s="75" t="s">
        <v>114</v>
      </c>
      <c r="E401" s="85">
        <f aca="true" t="shared" si="121" ref="E401:K401">E402</f>
        <v>7400</v>
      </c>
      <c r="F401" s="85">
        <f t="shared" si="121"/>
        <v>0</v>
      </c>
      <c r="G401" s="85">
        <f t="shared" si="121"/>
        <v>7400</v>
      </c>
      <c r="H401" s="205">
        <f t="shared" si="121"/>
        <v>0</v>
      </c>
      <c r="I401" s="85">
        <f t="shared" si="121"/>
        <v>7400</v>
      </c>
      <c r="J401" s="85">
        <f t="shared" si="121"/>
        <v>0</v>
      </c>
      <c r="K401" s="85">
        <f t="shared" si="121"/>
        <v>7400</v>
      </c>
    </row>
    <row r="402" spans="1:11" ht="15" hidden="1">
      <c r="A402" s="82"/>
      <c r="B402" s="82"/>
      <c r="C402" s="82">
        <v>4130</v>
      </c>
      <c r="D402" s="75" t="s">
        <v>195</v>
      </c>
      <c r="E402" s="85">
        <v>7400</v>
      </c>
      <c r="F402" s="51"/>
      <c r="G402" s="51">
        <f>E402+F402</f>
        <v>7400</v>
      </c>
      <c r="H402" s="125"/>
      <c r="I402" s="85">
        <f>G402+H402</f>
        <v>7400</v>
      </c>
      <c r="J402" s="85"/>
      <c r="K402" s="85">
        <f>I402+J402</f>
        <v>7400</v>
      </c>
    </row>
    <row r="403" spans="1:11" ht="30">
      <c r="A403" s="82"/>
      <c r="B403" s="82">
        <v>85214</v>
      </c>
      <c r="C403" s="82"/>
      <c r="D403" s="31" t="s">
        <v>237</v>
      </c>
      <c r="E403" s="85">
        <f>E404</f>
        <v>184100</v>
      </c>
      <c r="F403" s="85">
        <f aca="true" t="shared" si="122" ref="F403:K403">F404</f>
        <v>-9600</v>
      </c>
      <c r="G403" s="85">
        <f t="shared" si="122"/>
        <v>174500</v>
      </c>
      <c r="H403" s="205">
        <f t="shared" si="122"/>
        <v>0</v>
      </c>
      <c r="I403" s="85">
        <f t="shared" si="122"/>
        <v>174500</v>
      </c>
      <c r="J403" s="85">
        <f t="shared" si="122"/>
        <v>7599</v>
      </c>
      <c r="K403" s="85">
        <f t="shared" si="122"/>
        <v>182099</v>
      </c>
    </row>
    <row r="404" spans="1:11" ht="15">
      <c r="A404" s="82"/>
      <c r="B404" s="82"/>
      <c r="C404" s="82">
        <v>3110</v>
      </c>
      <c r="D404" s="75" t="s">
        <v>194</v>
      </c>
      <c r="E404" s="85">
        <v>184100</v>
      </c>
      <c r="F404" s="51">
        <v>-9600</v>
      </c>
      <c r="G404" s="51">
        <f>E404+F404</f>
        <v>174500</v>
      </c>
      <c r="H404" s="123"/>
      <c r="I404" s="51">
        <f>G404+H404</f>
        <v>174500</v>
      </c>
      <c r="J404" s="51">
        <v>7599</v>
      </c>
      <c r="K404" s="51">
        <f>I404+J404</f>
        <v>182099</v>
      </c>
    </row>
    <row r="405" spans="1:11" ht="15">
      <c r="A405" s="82"/>
      <c r="B405" s="82">
        <v>85215</v>
      </c>
      <c r="C405" s="82"/>
      <c r="D405" s="75" t="s">
        <v>196</v>
      </c>
      <c r="E405" s="85">
        <f>SUM(E406:E407)</f>
        <v>108350</v>
      </c>
      <c r="F405" s="85">
        <f aca="true" t="shared" si="123" ref="F405:K405">SUM(F406:F407)</f>
        <v>0</v>
      </c>
      <c r="G405" s="85">
        <f t="shared" si="123"/>
        <v>108350</v>
      </c>
      <c r="H405" s="205">
        <f t="shared" si="123"/>
        <v>0</v>
      </c>
      <c r="I405" s="85">
        <f t="shared" si="123"/>
        <v>108350</v>
      </c>
      <c r="J405" s="85">
        <f t="shared" si="123"/>
        <v>-8145</v>
      </c>
      <c r="K405" s="85">
        <f t="shared" si="123"/>
        <v>100205</v>
      </c>
    </row>
    <row r="406" spans="1:11" ht="15">
      <c r="A406" s="82"/>
      <c r="B406" s="82"/>
      <c r="C406" s="82">
        <v>3110</v>
      </c>
      <c r="D406" s="75" t="s">
        <v>194</v>
      </c>
      <c r="E406" s="85">
        <v>107570</v>
      </c>
      <c r="F406" s="51">
        <v>-300</v>
      </c>
      <c r="G406" s="51">
        <f>E406+F406</f>
        <v>107270</v>
      </c>
      <c r="H406" s="123"/>
      <c r="I406" s="51">
        <f>G406+H406</f>
        <v>107270</v>
      </c>
      <c r="J406" s="51">
        <v>-8145</v>
      </c>
      <c r="K406" s="51">
        <f>I406+J406</f>
        <v>99125</v>
      </c>
    </row>
    <row r="407" spans="1:11" ht="15" hidden="1">
      <c r="A407" s="82"/>
      <c r="B407" s="82"/>
      <c r="C407" s="82">
        <v>4300</v>
      </c>
      <c r="D407" s="75" t="s">
        <v>140</v>
      </c>
      <c r="E407" s="85">
        <v>780</v>
      </c>
      <c r="F407" s="51">
        <v>300</v>
      </c>
      <c r="G407" s="51">
        <f>E407+F407</f>
        <v>1080</v>
      </c>
      <c r="H407" s="123"/>
      <c r="I407" s="51">
        <f>G407+H407</f>
        <v>1080</v>
      </c>
      <c r="J407" s="51"/>
      <c r="K407" s="51">
        <f>I407+J407</f>
        <v>1080</v>
      </c>
    </row>
    <row r="408" spans="1:11" ht="15">
      <c r="A408" s="82"/>
      <c r="B408" s="82">
        <v>85219</v>
      </c>
      <c r="C408" s="82"/>
      <c r="D408" s="75" t="s">
        <v>115</v>
      </c>
      <c r="E408" s="85">
        <f aca="true" t="shared" si="124" ref="E408:K408">SUM(E409:E426)</f>
        <v>237045</v>
      </c>
      <c r="F408" s="85">
        <f t="shared" si="124"/>
        <v>27446</v>
      </c>
      <c r="G408" s="85">
        <f t="shared" si="124"/>
        <v>264491</v>
      </c>
      <c r="H408" s="205">
        <f t="shared" si="124"/>
        <v>6000</v>
      </c>
      <c r="I408" s="85">
        <f t="shared" si="124"/>
        <v>270491</v>
      </c>
      <c r="J408" s="85">
        <f t="shared" si="124"/>
        <v>-3750</v>
      </c>
      <c r="K408" s="85">
        <f t="shared" si="124"/>
        <v>266741</v>
      </c>
    </row>
    <row r="409" spans="1:11" ht="30" hidden="1">
      <c r="A409" s="82"/>
      <c r="B409" s="82"/>
      <c r="C409" s="82">
        <v>3020</v>
      </c>
      <c r="D409" s="75" t="s">
        <v>159</v>
      </c>
      <c r="E409" s="85">
        <v>345</v>
      </c>
      <c r="F409" s="51"/>
      <c r="G409" s="51">
        <f aca="true" t="shared" si="125" ref="G409:G426">E409+F409</f>
        <v>345</v>
      </c>
      <c r="H409" s="123"/>
      <c r="I409" s="51">
        <f>G409+H409</f>
        <v>345</v>
      </c>
      <c r="J409" s="51"/>
      <c r="K409" s="51">
        <f>I409+J409</f>
        <v>345</v>
      </c>
    </row>
    <row r="410" spans="1:11" ht="15">
      <c r="A410" s="82"/>
      <c r="B410" s="82"/>
      <c r="C410" s="82">
        <v>4010</v>
      </c>
      <c r="D410" s="75" t="s">
        <v>151</v>
      </c>
      <c r="E410" s="85">
        <v>146743</v>
      </c>
      <c r="F410" s="51">
        <v>19295</v>
      </c>
      <c r="G410" s="51">
        <f t="shared" si="125"/>
        <v>166038</v>
      </c>
      <c r="H410" s="123">
        <v>6000</v>
      </c>
      <c r="I410" s="51">
        <f aca="true" t="shared" si="126" ref="I410:I426">G410+H410</f>
        <v>172038</v>
      </c>
      <c r="J410" s="51">
        <v>-6000</v>
      </c>
      <c r="K410" s="51">
        <f aca="true" t="shared" si="127" ref="K410:K426">I410+J410</f>
        <v>166038</v>
      </c>
    </row>
    <row r="411" spans="1:11" ht="15">
      <c r="A411" s="82"/>
      <c r="B411" s="82"/>
      <c r="C411" s="82">
        <v>4040</v>
      </c>
      <c r="D411" s="75" t="s">
        <v>152</v>
      </c>
      <c r="E411" s="85">
        <v>11616</v>
      </c>
      <c r="F411" s="51"/>
      <c r="G411" s="51">
        <f t="shared" si="125"/>
        <v>11616</v>
      </c>
      <c r="H411" s="123"/>
      <c r="I411" s="51">
        <f t="shared" si="126"/>
        <v>11616</v>
      </c>
      <c r="J411" s="51">
        <v>-800</v>
      </c>
      <c r="K411" s="51">
        <f t="shared" si="127"/>
        <v>10816</v>
      </c>
    </row>
    <row r="412" spans="1:11" ht="15">
      <c r="A412" s="82"/>
      <c r="B412" s="82"/>
      <c r="C412" s="82">
        <v>4110</v>
      </c>
      <c r="D412" s="75" t="s">
        <v>153</v>
      </c>
      <c r="E412" s="85">
        <v>28307</v>
      </c>
      <c r="F412" s="51">
        <v>4056</v>
      </c>
      <c r="G412" s="51">
        <f t="shared" si="125"/>
        <v>32363</v>
      </c>
      <c r="H412" s="123"/>
      <c r="I412" s="51">
        <f t="shared" si="126"/>
        <v>32363</v>
      </c>
      <c r="J412" s="51">
        <v>2250</v>
      </c>
      <c r="K412" s="51">
        <f t="shared" si="127"/>
        <v>34613</v>
      </c>
    </row>
    <row r="413" spans="1:11" ht="15" hidden="1">
      <c r="A413" s="82"/>
      <c r="B413" s="82"/>
      <c r="C413" s="82">
        <v>4120</v>
      </c>
      <c r="D413" s="75" t="s">
        <v>154</v>
      </c>
      <c r="E413" s="85">
        <v>3812</v>
      </c>
      <c r="F413" s="51">
        <v>545</v>
      </c>
      <c r="G413" s="51">
        <f t="shared" si="125"/>
        <v>4357</v>
      </c>
      <c r="H413" s="123"/>
      <c r="I413" s="51">
        <f t="shared" si="126"/>
        <v>4357</v>
      </c>
      <c r="J413" s="51"/>
      <c r="K413" s="51">
        <f t="shared" si="127"/>
        <v>4357</v>
      </c>
    </row>
    <row r="414" spans="1:11" ht="15" hidden="1">
      <c r="A414" s="82"/>
      <c r="B414" s="82"/>
      <c r="C414" s="82">
        <v>4170</v>
      </c>
      <c r="D414" s="75" t="s">
        <v>160</v>
      </c>
      <c r="E414" s="85">
        <v>0</v>
      </c>
      <c r="F414" s="51"/>
      <c r="G414" s="51">
        <f t="shared" si="125"/>
        <v>0</v>
      </c>
      <c r="H414" s="123"/>
      <c r="I414" s="51">
        <f t="shared" si="126"/>
        <v>0</v>
      </c>
      <c r="J414" s="51"/>
      <c r="K414" s="51">
        <f t="shared" si="127"/>
        <v>0</v>
      </c>
    </row>
    <row r="415" spans="1:11" ht="15" hidden="1">
      <c r="A415" s="82"/>
      <c r="B415" s="82"/>
      <c r="C415" s="82">
        <v>4170</v>
      </c>
      <c r="D415" s="75" t="s">
        <v>160</v>
      </c>
      <c r="E415" s="85"/>
      <c r="F415" s="51">
        <v>3000</v>
      </c>
      <c r="G415" s="51">
        <f t="shared" si="125"/>
        <v>3000</v>
      </c>
      <c r="H415" s="123"/>
      <c r="I415" s="51">
        <f t="shared" si="126"/>
        <v>3000</v>
      </c>
      <c r="J415" s="51"/>
      <c r="K415" s="51">
        <f t="shared" si="127"/>
        <v>3000</v>
      </c>
    </row>
    <row r="416" spans="1:11" ht="15">
      <c r="A416" s="82"/>
      <c r="B416" s="82"/>
      <c r="C416" s="82">
        <v>4210</v>
      </c>
      <c r="D416" s="75" t="s">
        <v>138</v>
      </c>
      <c r="E416" s="85">
        <v>15089</v>
      </c>
      <c r="F416" s="51"/>
      <c r="G416" s="51">
        <f t="shared" si="125"/>
        <v>15089</v>
      </c>
      <c r="H416" s="123"/>
      <c r="I416" s="51">
        <f t="shared" si="126"/>
        <v>15089</v>
      </c>
      <c r="J416" s="51">
        <v>500</v>
      </c>
      <c r="K416" s="51">
        <f t="shared" si="127"/>
        <v>15589</v>
      </c>
    </row>
    <row r="417" spans="1:11" ht="15">
      <c r="A417" s="82"/>
      <c r="B417" s="82"/>
      <c r="C417" s="82">
        <v>4260</v>
      </c>
      <c r="D417" s="75" t="s">
        <v>161</v>
      </c>
      <c r="E417" s="85">
        <v>4213</v>
      </c>
      <c r="F417" s="51"/>
      <c r="G417" s="51">
        <f t="shared" si="125"/>
        <v>4213</v>
      </c>
      <c r="H417" s="123"/>
      <c r="I417" s="51">
        <f t="shared" si="126"/>
        <v>4213</v>
      </c>
      <c r="J417" s="51">
        <v>1800</v>
      </c>
      <c r="K417" s="51">
        <f t="shared" si="127"/>
        <v>6013</v>
      </c>
    </row>
    <row r="418" spans="1:11" ht="15">
      <c r="A418" s="82"/>
      <c r="B418" s="82"/>
      <c r="C418" s="82">
        <v>4270</v>
      </c>
      <c r="D418" s="75" t="s">
        <v>192</v>
      </c>
      <c r="E418" s="85">
        <v>2400</v>
      </c>
      <c r="F418" s="51">
        <v>-53</v>
      </c>
      <c r="G418" s="51">
        <f t="shared" si="125"/>
        <v>2347</v>
      </c>
      <c r="H418" s="123"/>
      <c r="I418" s="51">
        <f t="shared" si="126"/>
        <v>2347</v>
      </c>
      <c r="J418" s="51">
        <v>-1000</v>
      </c>
      <c r="K418" s="51">
        <f t="shared" si="127"/>
        <v>1347</v>
      </c>
    </row>
    <row r="419" spans="1:11" ht="15">
      <c r="A419" s="82"/>
      <c r="B419" s="82"/>
      <c r="C419" s="82">
        <v>4280</v>
      </c>
      <c r="D419" s="75" t="s">
        <v>162</v>
      </c>
      <c r="E419" s="85">
        <v>513</v>
      </c>
      <c r="F419" s="51"/>
      <c r="G419" s="51">
        <f t="shared" si="125"/>
        <v>513</v>
      </c>
      <c r="H419" s="123"/>
      <c r="I419" s="51">
        <f t="shared" si="126"/>
        <v>513</v>
      </c>
      <c r="J419" s="51">
        <v>-280</v>
      </c>
      <c r="K419" s="51">
        <f t="shared" si="127"/>
        <v>233</v>
      </c>
    </row>
    <row r="420" spans="1:11" ht="15" hidden="1">
      <c r="A420" s="82"/>
      <c r="B420" s="82"/>
      <c r="C420" s="82">
        <v>4300</v>
      </c>
      <c r="D420" s="75" t="s">
        <v>140</v>
      </c>
      <c r="E420" s="85">
        <v>11322</v>
      </c>
      <c r="F420" s="51"/>
      <c r="G420" s="51">
        <f t="shared" si="125"/>
        <v>11322</v>
      </c>
      <c r="H420" s="123"/>
      <c r="I420" s="51">
        <f t="shared" si="126"/>
        <v>11322</v>
      </c>
      <c r="J420" s="51"/>
      <c r="K420" s="51">
        <f t="shared" si="127"/>
        <v>11322</v>
      </c>
    </row>
    <row r="421" spans="1:11" ht="15" hidden="1">
      <c r="A421" s="82"/>
      <c r="B421" s="82"/>
      <c r="C421" s="82">
        <v>4350</v>
      </c>
      <c r="D421" s="75" t="s">
        <v>163</v>
      </c>
      <c r="E421" s="85">
        <v>1746</v>
      </c>
      <c r="F421" s="51"/>
      <c r="G421" s="51">
        <f t="shared" si="125"/>
        <v>1746</v>
      </c>
      <c r="H421" s="123"/>
      <c r="I421" s="51">
        <f t="shared" si="126"/>
        <v>1746</v>
      </c>
      <c r="J421" s="51"/>
      <c r="K421" s="51">
        <f t="shared" si="127"/>
        <v>1746</v>
      </c>
    </row>
    <row r="422" spans="1:11" ht="15" hidden="1">
      <c r="A422" s="82"/>
      <c r="B422" s="82"/>
      <c r="C422" s="82">
        <v>4410</v>
      </c>
      <c r="D422" s="75" t="s">
        <v>155</v>
      </c>
      <c r="E422" s="85">
        <v>1469</v>
      </c>
      <c r="F422" s="51"/>
      <c r="G422" s="51">
        <f t="shared" si="125"/>
        <v>1469</v>
      </c>
      <c r="H422" s="123"/>
      <c r="I422" s="51">
        <f t="shared" si="126"/>
        <v>1469</v>
      </c>
      <c r="J422" s="51"/>
      <c r="K422" s="51">
        <f t="shared" si="127"/>
        <v>1469</v>
      </c>
    </row>
    <row r="423" spans="1:11" ht="15" hidden="1">
      <c r="A423" s="82"/>
      <c r="B423" s="82"/>
      <c r="C423" s="82">
        <v>4430</v>
      </c>
      <c r="D423" s="75" t="s">
        <v>146</v>
      </c>
      <c r="E423" s="85">
        <v>428</v>
      </c>
      <c r="F423" s="51"/>
      <c r="G423" s="51">
        <f t="shared" si="125"/>
        <v>428</v>
      </c>
      <c r="H423" s="123"/>
      <c r="I423" s="51">
        <f t="shared" si="126"/>
        <v>428</v>
      </c>
      <c r="J423" s="51"/>
      <c r="K423" s="51">
        <f t="shared" si="127"/>
        <v>428</v>
      </c>
    </row>
    <row r="424" spans="1:11" ht="30" hidden="1">
      <c r="A424" s="82"/>
      <c r="B424" s="82"/>
      <c r="C424" s="82">
        <v>4440</v>
      </c>
      <c r="D424" s="75" t="s">
        <v>156</v>
      </c>
      <c r="E424" s="85">
        <v>4042</v>
      </c>
      <c r="F424" s="51">
        <v>550</v>
      </c>
      <c r="G424" s="51">
        <f t="shared" si="125"/>
        <v>4592</v>
      </c>
      <c r="H424" s="123"/>
      <c r="I424" s="51">
        <f t="shared" si="126"/>
        <v>4592</v>
      </c>
      <c r="J424" s="51"/>
      <c r="K424" s="51">
        <f t="shared" si="127"/>
        <v>4592</v>
      </c>
    </row>
    <row r="425" spans="1:11" ht="15" hidden="1">
      <c r="A425" s="82"/>
      <c r="B425" s="82"/>
      <c r="C425" s="73">
        <v>4580</v>
      </c>
      <c r="D425" s="75" t="s">
        <v>39</v>
      </c>
      <c r="E425" s="85"/>
      <c r="F425" s="51">
        <v>53</v>
      </c>
      <c r="G425" s="51">
        <f t="shared" si="125"/>
        <v>53</v>
      </c>
      <c r="H425" s="123"/>
      <c r="I425" s="51">
        <f t="shared" si="126"/>
        <v>53</v>
      </c>
      <c r="J425" s="51"/>
      <c r="K425" s="51">
        <f t="shared" si="127"/>
        <v>53</v>
      </c>
    </row>
    <row r="426" spans="1:11" ht="30">
      <c r="A426" s="82"/>
      <c r="B426" s="82"/>
      <c r="C426" s="82">
        <v>6060</v>
      </c>
      <c r="D426" s="75" t="s">
        <v>165</v>
      </c>
      <c r="E426" s="85">
        <v>5000</v>
      </c>
      <c r="F426" s="51"/>
      <c r="G426" s="51">
        <f t="shared" si="125"/>
        <v>5000</v>
      </c>
      <c r="H426" s="123"/>
      <c r="I426" s="51">
        <f t="shared" si="126"/>
        <v>5000</v>
      </c>
      <c r="J426" s="51">
        <v>-220</v>
      </c>
      <c r="K426" s="51">
        <f t="shared" si="127"/>
        <v>4780</v>
      </c>
    </row>
    <row r="427" spans="1:11" ht="30" hidden="1">
      <c r="A427" s="82"/>
      <c r="B427" s="82">
        <v>85228</v>
      </c>
      <c r="C427" s="82"/>
      <c r="D427" s="75" t="s">
        <v>197</v>
      </c>
      <c r="E427" s="85">
        <f>SUM(E428:E429)</f>
        <v>17520</v>
      </c>
      <c r="F427" s="85">
        <f aca="true" t="shared" si="128" ref="F427:K427">SUM(F428:F429)</f>
        <v>0</v>
      </c>
      <c r="G427" s="85">
        <f t="shared" si="128"/>
        <v>17520</v>
      </c>
      <c r="H427" s="205">
        <f t="shared" si="128"/>
        <v>0</v>
      </c>
      <c r="I427" s="85">
        <f t="shared" si="128"/>
        <v>17520</v>
      </c>
      <c r="J427" s="85">
        <f t="shared" si="128"/>
        <v>0</v>
      </c>
      <c r="K427" s="85">
        <f t="shared" si="128"/>
        <v>17520</v>
      </c>
    </row>
    <row r="428" spans="1:11" ht="15" hidden="1">
      <c r="A428" s="82"/>
      <c r="B428" s="82"/>
      <c r="C428" s="82">
        <v>4110</v>
      </c>
      <c r="D428" s="75" t="s">
        <v>153</v>
      </c>
      <c r="E428" s="85">
        <v>2450</v>
      </c>
      <c r="F428" s="51"/>
      <c r="G428" s="51">
        <f>E428+F428</f>
        <v>2450</v>
      </c>
      <c r="H428" s="123"/>
      <c r="I428" s="51">
        <f>G428+H428</f>
        <v>2450</v>
      </c>
      <c r="J428" s="51"/>
      <c r="K428" s="51">
        <f>I428+J428</f>
        <v>2450</v>
      </c>
    </row>
    <row r="429" spans="1:11" ht="15" hidden="1">
      <c r="A429" s="82"/>
      <c r="B429" s="82"/>
      <c r="C429" s="82">
        <v>4170</v>
      </c>
      <c r="D429" s="75" t="s">
        <v>160</v>
      </c>
      <c r="E429" s="85">
        <v>15070</v>
      </c>
      <c r="F429" s="51"/>
      <c r="G429" s="51">
        <f>E429+F429</f>
        <v>15070</v>
      </c>
      <c r="H429" s="123"/>
      <c r="I429" s="51">
        <f>G429+H429</f>
        <v>15070</v>
      </c>
      <c r="J429" s="51"/>
      <c r="K429" s="51">
        <f>I429+J429</f>
        <v>15070</v>
      </c>
    </row>
    <row r="430" spans="1:11" ht="15" hidden="1">
      <c r="A430" s="82"/>
      <c r="B430" s="82">
        <v>85295</v>
      </c>
      <c r="C430" s="82"/>
      <c r="D430" s="75" t="s">
        <v>16</v>
      </c>
      <c r="E430" s="85">
        <f>SUM(E431:E432)</f>
        <v>38580</v>
      </c>
      <c r="F430" s="85">
        <f aca="true" t="shared" si="129" ref="F430:K430">SUM(F431:F432)</f>
        <v>0</v>
      </c>
      <c r="G430" s="85">
        <f t="shared" si="129"/>
        <v>38580</v>
      </c>
      <c r="H430" s="205">
        <f t="shared" si="129"/>
        <v>4888</v>
      </c>
      <c r="I430" s="85">
        <f t="shared" si="129"/>
        <v>43468</v>
      </c>
      <c r="J430" s="85">
        <f t="shared" si="129"/>
        <v>0</v>
      </c>
      <c r="K430" s="85">
        <f t="shared" si="129"/>
        <v>43468</v>
      </c>
    </row>
    <row r="431" spans="1:11" ht="15" hidden="1">
      <c r="A431" s="82"/>
      <c r="B431" s="82"/>
      <c r="C431" s="82">
        <v>3110</v>
      </c>
      <c r="D431" s="75" t="s">
        <v>198</v>
      </c>
      <c r="E431" s="85">
        <v>32896</v>
      </c>
      <c r="F431" s="51"/>
      <c r="G431" s="51">
        <f>E431+F431</f>
        <v>32896</v>
      </c>
      <c r="H431" s="123">
        <v>4888</v>
      </c>
      <c r="I431" s="51">
        <f>G431+H431</f>
        <v>37784</v>
      </c>
      <c r="J431" s="51"/>
      <c r="K431" s="51">
        <f>I431+J431</f>
        <v>37784</v>
      </c>
    </row>
    <row r="432" spans="1:11" ht="15" hidden="1">
      <c r="A432" s="82"/>
      <c r="B432" s="82"/>
      <c r="C432" s="82">
        <v>4300</v>
      </c>
      <c r="D432" s="75" t="s">
        <v>140</v>
      </c>
      <c r="E432" s="85">
        <v>5684</v>
      </c>
      <c r="F432" s="51"/>
      <c r="G432" s="51">
        <f>E432+F432</f>
        <v>5684</v>
      </c>
      <c r="H432" s="123"/>
      <c r="I432" s="51">
        <f>G432+H432</f>
        <v>5684</v>
      </c>
      <c r="J432" s="51"/>
      <c r="K432" s="51">
        <f>I432+J432</f>
        <v>5684</v>
      </c>
    </row>
    <row r="433" spans="1:11" ht="14.25" hidden="1">
      <c r="A433" s="80">
        <v>854</v>
      </c>
      <c r="B433" s="80"/>
      <c r="C433" s="80"/>
      <c r="D433" s="76" t="s">
        <v>117</v>
      </c>
      <c r="E433" s="89">
        <f>E434+E446+E448+E450</f>
        <v>328892</v>
      </c>
      <c r="F433" s="89">
        <f aca="true" t="shared" si="130" ref="F433:K433">F434+F446+F448+F450</f>
        <v>57005</v>
      </c>
      <c r="G433" s="89">
        <f t="shared" si="130"/>
        <v>385897</v>
      </c>
      <c r="H433" s="204">
        <f t="shared" si="130"/>
        <v>15021</v>
      </c>
      <c r="I433" s="89">
        <f t="shared" si="130"/>
        <v>400918</v>
      </c>
      <c r="J433" s="89">
        <f t="shared" si="130"/>
        <v>0</v>
      </c>
      <c r="K433" s="89">
        <f t="shared" si="130"/>
        <v>400918</v>
      </c>
    </row>
    <row r="434" spans="1:11" ht="15" hidden="1">
      <c r="A434" s="82"/>
      <c r="B434" s="82">
        <v>85401</v>
      </c>
      <c r="C434" s="82"/>
      <c r="D434" s="75" t="s">
        <v>199</v>
      </c>
      <c r="E434" s="85">
        <f>SUM(E435:E445)</f>
        <v>222222</v>
      </c>
      <c r="F434" s="51"/>
      <c r="G434" s="51">
        <f>SUM(G435:G445)</f>
        <v>222222</v>
      </c>
      <c r="H434" s="217">
        <f>SUM(H435:H445)</f>
        <v>0</v>
      </c>
      <c r="I434" s="51">
        <f>SUM(I435:I445)</f>
        <v>222222</v>
      </c>
      <c r="J434" s="51">
        <f>SUM(J435:J445)</f>
        <v>0</v>
      </c>
      <c r="K434" s="51">
        <f>SUM(K435:K445)</f>
        <v>222222</v>
      </c>
    </row>
    <row r="435" spans="1:11" ht="30" hidden="1">
      <c r="A435" s="82"/>
      <c r="B435" s="82"/>
      <c r="C435" s="82">
        <v>3020</v>
      </c>
      <c r="D435" s="75" t="s">
        <v>159</v>
      </c>
      <c r="E435" s="85">
        <v>5556</v>
      </c>
      <c r="F435" s="51"/>
      <c r="G435" s="51">
        <f aca="true" t="shared" si="131" ref="G435:G447">E435+F435</f>
        <v>5556</v>
      </c>
      <c r="H435" s="123"/>
      <c r="I435" s="51">
        <f>G435+H435</f>
        <v>5556</v>
      </c>
      <c r="J435" s="51"/>
      <c r="K435" s="51">
        <f>I435+J435</f>
        <v>5556</v>
      </c>
    </row>
    <row r="436" spans="1:11" ht="15" hidden="1">
      <c r="A436" s="82"/>
      <c r="B436" s="82"/>
      <c r="C436" s="82">
        <v>4010</v>
      </c>
      <c r="D436" s="75" t="s">
        <v>151</v>
      </c>
      <c r="E436" s="85">
        <v>152974</v>
      </c>
      <c r="F436" s="51"/>
      <c r="G436" s="51">
        <f t="shared" si="131"/>
        <v>152974</v>
      </c>
      <c r="H436" s="123"/>
      <c r="I436" s="51">
        <f aca="true" t="shared" si="132" ref="I436:I445">G436+H436</f>
        <v>152974</v>
      </c>
      <c r="J436" s="51"/>
      <c r="K436" s="51">
        <f aca="true" t="shared" si="133" ref="K436:K445">I436+J436</f>
        <v>152974</v>
      </c>
    </row>
    <row r="437" spans="1:11" ht="15" hidden="1">
      <c r="A437" s="82"/>
      <c r="B437" s="82"/>
      <c r="C437" s="82">
        <v>4040</v>
      </c>
      <c r="D437" s="75" t="s">
        <v>152</v>
      </c>
      <c r="E437" s="85">
        <v>11959</v>
      </c>
      <c r="F437" s="51"/>
      <c r="G437" s="51">
        <f t="shared" si="131"/>
        <v>11959</v>
      </c>
      <c r="H437" s="123"/>
      <c r="I437" s="51">
        <f t="shared" si="132"/>
        <v>11959</v>
      </c>
      <c r="J437" s="51"/>
      <c r="K437" s="51">
        <f t="shared" si="133"/>
        <v>11959</v>
      </c>
    </row>
    <row r="438" spans="1:11" ht="15" hidden="1">
      <c r="A438" s="82"/>
      <c r="B438" s="82"/>
      <c r="C438" s="82">
        <v>4110</v>
      </c>
      <c r="D438" s="75" t="s">
        <v>153</v>
      </c>
      <c r="E438" s="85">
        <v>30667</v>
      </c>
      <c r="F438" s="51"/>
      <c r="G438" s="51">
        <f t="shared" si="131"/>
        <v>30667</v>
      </c>
      <c r="H438" s="123"/>
      <c r="I438" s="51">
        <f t="shared" si="132"/>
        <v>30667</v>
      </c>
      <c r="J438" s="51"/>
      <c r="K438" s="51">
        <f t="shared" si="133"/>
        <v>30667</v>
      </c>
    </row>
    <row r="439" spans="1:11" ht="15" hidden="1">
      <c r="A439" s="82"/>
      <c r="B439" s="82"/>
      <c r="C439" s="82">
        <v>4120</v>
      </c>
      <c r="D439" s="75" t="s">
        <v>154</v>
      </c>
      <c r="E439" s="85">
        <v>4175</v>
      </c>
      <c r="F439" s="51"/>
      <c r="G439" s="51">
        <f t="shared" si="131"/>
        <v>4175</v>
      </c>
      <c r="H439" s="123"/>
      <c r="I439" s="51">
        <f t="shared" si="132"/>
        <v>4175</v>
      </c>
      <c r="J439" s="51"/>
      <c r="K439" s="51">
        <f t="shared" si="133"/>
        <v>4175</v>
      </c>
    </row>
    <row r="440" spans="1:11" ht="30" hidden="1">
      <c r="A440" s="82"/>
      <c r="B440" s="82"/>
      <c r="C440" s="82">
        <v>4140</v>
      </c>
      <c r="D440" s="75" t="s">
        <v>181</v>
      </c>
      <c r="E440" s="85">
        <v>852</v>
      </c>
      <c r="F440" s="51"/>
      <c r="G440" s="51">
        <f t="shared" si="131"/>
        <v>852</v>
      </c>
      <c r="H440" s="123"/>
      <c r="I440" s="51">
        <f t="shared" si="132"/>
        <v>852</v>
      </c>
      <c r="J440" s="51"/>
      <c r="K440" s="51">
        <f t="shared" si="133"/>
        <v>852</v>
      </c>
    </row>
    <row r="441" spans="1:11" ht="15" hidden="1">
      <c r="A441" s="82"/>
      <c r="B441" s="82"/>
      <c r="C441" s="82">
        <v>4210</v>
      </c>
      <c r="D441" s="75" t="s">
        <v>138</v>
      </c>
      <c r="E441" s="85">
        <v>4420</v>
      </c>
      <c r="F441" s="51"/>
      <c r="G441" s="51">
        <f t="shared" si="131"/>
        <v>4420</v>
      </c>
      <c r="H441" s="123"/>
      <c r="I441" s="51">
        <f t="shared" si="132"/>
        <v>4420</v>
      </c>
      <c r="J441" s="51"/>
      <c r="K441" s="51">
        <f t="shared" si="133"/>
        <v>4420</v>
      </c>
    </row>
    <row r="442" spans="1:11" ht="15" hidden="1">
      <c r="A442" s="82"/>
      <c r="B442" s="82"/>
      <c r="C442" s="82">
        <v>4260</v>
      </c>
      <c r="D442" s="75" t="s">
        <v>161</v>
      </c>
      <c r="E442" s="85">
        <v>1451</v>
      </c>
      <c r="F442" s="51"/>
      <c r="G442" s="51">
        <f t="shared" si="131"/>
        <v>1451</v>
      </c>
      <c r="H442" s="123"/>
      <c r="I442" s="51">
        <f t="shared" si="132"/>
        <v>1451</v>
      </c>
      <c r="J442" s="51"/>
      <c r="K442" s="51">
        <f t="shared" si="133"/>
        <v>1451</v>
      </c>
    </row>
    <row r="443" spans="1:11" ht="15" hidden="1">
      <c r="A443" s="82"/>
      <c r="B443" s="82"/>
      <c r="C443" s="82">
        <v>4300</v>
      </c>
      <c r="D443" s="75" t="s">
        <v>140</v>
      </c>
      <c r="E443" s="85">
        <v>1280</v>
      </c>
      <c r="F443" s="51"/>
      <c r="G443" s="51">
        <f t="shared" si="131"/>
        <v>1280</v>
      </c>
      <c r="H443" s="123"/>
      <c r="I443" s="51">
        <f t="shared" si="132"/>
        <v>1280</v>
      </c>
      <c r="J443" s="51"/>
      <c r="K443" s="51">
        <f t="shared" si="133"/>
        <v>1280</v>
      </c>
    </row>
    <row r="444" spans="1:11" ht="15" hidden="1">
      <c r="A444" s="82"/>
      <c r="B444" s="82"/>
      <c r="C444" s="82">
        <v>4410</v>
      </c>
      <c r="D444" s="75" t="s">
        <v>155</v>
      </c>
      <c r="E444" s="85">
        <v>1916</v>
      </c>
      <c r="F444" s="51"/>
      <c r="G444" s="51">
        <f t="shared" si="131"/>
        <v>1916</v>
      </c>
      <c r="H444" s="123"/>
      <c r="I444" s="51">
        <f t="shared" si="132"/>
        <v>1916</v>
      </c>
      <c r="J444" s="51"/>
      <c r="K444" s="51">
        <f t="shared" si="133"/>
        <v>1916</v>
      </c>
    </row>
    <row r="445" spans="1:11" ht="30" hidden="1">
      <c r="A445" s="82"/>
      <c r="B445" s="82"/>
      <c r="C445" s="82">
        <v>4440</v>
      </c>
      <c r="D445" s="75" t="s">
        <v>156</v>
      </c>
      <c r="E445" s="85">
        <v>6972</v>
      </c>
      <c r="F445" s="51"/>
      <c r="G445" s="51">
        <f t="shared" si="131"/>
        <v>6972</v>
      </c>
      <c r="H445" s="123"/>
      <c r="I445" s="51">
        <f t="shared" si="132"/>
        <v>6972</v>
      </c>
      <c r="J445" s="51"/>
      <c r="K445" s="51">
        <f t="shared" si="133"/>
        <v>6972</v>
      </c>
    </row>
    <row r="446" spans="1:11" ht="15" hidden="1">
      <c r="A446" s="82"/>
      <c r="B446" s="82">
        <v>85415</v>
      </c>
      <c r="C446" s="82"/>
      <c r="D446" s="75" t="s">
        <v>118</v>
      </c>
      <c r="E446" s="85">
        <f>E447</f>
        <v>0</v>
      </c>
      <c r="F446" s="51">
        <f>F447</f>
        <v>5005</v>
      </c>
      <c r="G446" s="51">
        <f t="shared" si="131"/>
        <v>5005</v>
      </c>
      <c r="H446" s="217">
        <f>H447</f>
        <v>15021</v>
      </c>
      <c r="I446" s="51">
        <f>I447</f>
        <v>20026</v>
      </c>
      <c r="J446" s="51">
        <f>J447</f>
        <v>0</v>
      </c>
      <c r="K446" s="51">
        <f>K447</f>
        <v>20026</v>
      </c>
    </row>
    <row r="447" spans="1:11" ht="15" hidden="1">
      <c r="A447" s="82"/>
      <c r="B447" s="82"/>
      <c r="C447" s="82">
        <v>3240</v>
      </c>
      <c r="D447" s="75" t="s">
        <v>179</v>
      </c>
      <c r="E447" s="85"/>
      <c r="F447" s="51">
        <v>5005</v>
      </c>
      <c r="G447" s="51">
        <f t="shared" si="131"/>
        <v>5005</v>
      </c>
      <c r="H447" s="123">
        <v>15021</v>
      </c>
      <c r="I447" s="51">
        <f>G447+H447</f>
        <v>20026</v>
      </c>
      <c r="J447" s="51"/>
      <c r="K447" s="51">
        <f>I447+J447</f>
        <v>20026</v>
      </c>
    </row>
    <row r="448" spans="1:11" ht="15" hidden="1">
      <c r="A448" s="82"/>
      <c r="B448" s="82">
        <v>85446</v>
      </c>
      <c r="C448" s="82"/>
      <c r="D448" s="75" t="s">
        <v>188</v>
      </c>
      <c r="E448" s="85">
        <f>E449</f>
        <v>670</v>
      </c>
      <c r="F448" s="85">
        <f aca="true" t="shared" si="134" ref="F448:K448">F449</f>
        <v>0</v>
      </c>
      <c r="G448" s="85">
        <f t="shared" si="134"/>
        <v>670</v>
      </c>
      <c r="H448" s="205">
        <f t="shared" si="134"/>
        <v>0</v>
      </c>
      <c r="I448" s="85">
        <f t="shared" si="134"/>
        <v>670</v>
      </c>
      <c r="J448" s="85">
        <f t="shared" si="134"/>
        <v>0</v>
      </c>
      <c r="K448" s="85">
        <f t="shared" si="134"/>
        <v>670</v>
      </c>
    </row>
    <row r="449" spans="1:11" ht="15" hidden="1">
      <c r="A449" s="82"/>
      <c r="B449" s="82"/>
      <c r="C449" s="82">
        <v>4300</v>
      </c>
      <c r="D449" s="75" t="s">
        <v>140</v>
      </c>
      <c r="E449" s="85">
        <v>670</v>
      </c>
      <c r="F449" s="51"/>
      <c r="G449" s="51">
        <f>E449+F449</f>
        <v>670</v>
      </c>
      <c r="H449" s="123"/>
      <c r="I449" s="51">
        <f>G449+H449</f>
        <v>670</v>
      </c>
      <c r="J449" s="51"/>
      <c r="K449" s="51">
        <f>I449+J449</f>
        <v>670</v>
      </c>
    </row>
    <row r="450" spans="1:11" ht="15" hidden="1">
      <c r="A450" s="82"/>
      <c r="B450" s="82">
        <v>85495</v>
      </c>
      <c r="C450" s="82"/>
      <c r="D450" s="75" t="s">
        <v>16</v>
      </c>
      <c r="E450" s="85">
        <f>SUM(E451:E454)</f>
        <v>106000</v>
      </c>
      <c r="F450" s="85">
        <f aca="true" t="shared" si="135" ref="F450:K450">SUM(F451:F454)</f>
        <v>52000</v>
      </c>
      <c r="G450" s="85">
        <f t="shared" si="135"/>
        <v>158000</v>
      </c>
      <c r="H450" s="205">
        <f t="shared" si="135"/>
        <v>0</v>
      </c>
      <c r="I450" s="85">
        <f t="shared" si="135"/>
        <v>158000</v>
      </c>
      <c r="J450" s="85">
        <f t="shared" si="135"/>
        <v>0</v>
      </c>
      <c r="K450" s="85">
        <f t="shared" si="135"/>
        <v>158000</v>
      </c>
    </row>
    <row r="451" spans="1:11" ht="15" hidden="1">
      <c r="A451" s="82"/>
      <c r="B451" s="82"/>
      <c r="C451" s="82">
        <v>4170</v>
      </c>
      <c r="D451" s="75" t="s">
        <v>160</v>
      </c>
      <c r="E451" s="85">
        <v>0</v>
      </c>
      <c r="F451" s="51"/>
      <c r="G451" s="51">
        <f>E451+F451</f>
        <v>0</v>
      </c>
      <c r="H451" s="123"/>
      <c r="I451" s="51"/>
      <c r="J451" s="51"/>
      <c r="K451" s="51"/>
    </row>
    <row r="452" spans="1:11" ht="15" hidden="1">
      <c r="A452" s="82"/>
      <c r="B452" s="82"/>
      <c r="C452" s="82">
        <v>4210</v>
      </c>
      <c r="D452" s="75" t="s">
        <v>138</v>
      </c>
      <c r="E452" s="85">
        <v>0</v>
      </c>
      <c r="F452" s="51"/>
      <c r="G452" s="51">
        <f>E452+F452</f>
        <v>0</v>
      </c>
      <c r="H452" s="123"/>
      <c r="I452" s="51"/>
      <c r="J452" s="51"/>
      <c r="K452" s="51"/>
    </row>
    <row r="453" spans="1:11" ht="15" hidden="1">
      <c r="A453" s="82"/>
      <c r="B453" s="82"/>
      <c r="C453" s="82">
        <v>4300</v>
      </c>
      <c r="D453" s="75" t="s">
        <v>140</v>
      </c>
      <c r="E453" s="85">
        <v>0</v>
      </c>
      <c r="F453" s="51"/>
      <c r="G453" s="51">
        <f>E453+F453</f>
        <v>0</v>
      </c>
      <c r="H453" s="123"/>
      <c r="I453" s="51"/>
      <c r="J453" s="51"/>
      <c r="K453" s="51"/>
    </row>
    <row r="454" spans="1:11" ht="15" hidden="1">
      <c r="A454" s="82"/>
      <c r="B454" s="82"/>
      <c r="C454" s="82">
        <v>4220</v>
      </c>
      <c r="D454" s="75" t="s">
        <v>185</v>
      </c>
      <c r="E454" s="85">
        <v>106000</v>
      </c>
      <c r="F454" s="51">
        <v>52000</v>
      </c>
      <c r="G454" s="51">
        <f>E454+F454</f>
        <v>158000</v>
      </c>
      <c r="H454" s="123"/>
      <c r="I454" s="51">
        <f>G454+H454</f>
        <v>158000</v>
      </c>
      <c r="J454" s="51"/>
      <c r="K454" s="51">
        <f>I454+J454</f>
        <v>158000</v>
      </c>
    </row>
    <row r="455" spans="1:11" ht="28.5">
      <c r="A455" s="80">
        <v>900</v>
      </c>
      <c r="B455" s="80"/>
      <c r="C455" s="80"/>
      <c r="D455" s="76" t="s">
        <v>119</v>
      </c>
      <c r="E455" s="89">
        <f>E456+E459+E462+E465+E467+E471+E474</f>
        <v>1125108</v>
      </c>
      <c r="F455" s="89">
        <f aca="true" t="shared" si="136" ref="F455:K455">F456+F459+F462+F465+F467+F471+F474</f>
        <v>53440</v>
      </c>
      <c r="G455" s="89">
        <f t="shared" si="136"/>
        <v>1178548</v>
      </c>
      <c r="H455" s="204">
        <f t="shared" si="136"/>
        <v>12566</v>
      </c>
      <c r="I455" s="89">
        <f t="shared" si="136"/>
        <v>1191114</v>
      </c>
      <c r="J455" s="89">
        <f t="shared" si="136"/>
        <v>380000</v>
      </c>
      <c r="K455" s="89">
        <f t="shared" si="136"/>
        <v>1571114</v>
      </c>
    </row>
    <row r="456" spans="1:11" ht="15" hidden="1">
      <c r="A456" s="82"/>
      <c r="B456" s="82">
        <v>90001</v>
      </c>
      <c r="C456" s="82"/>
      <c r="D456" s="75" t="s">
        <v>200</v>
      </c>
      <c r="E456" s="85">
        <f>SUM(E457:E458)</f>
        <v>10120</v>
      </c>
      <c r="F456" s="85">
        <f aca="true" t="shared" si="137" ref="F456:K456">SUM(F457:F458)</f>
        <v>0</v>
      </c>
      <c r="G456" s="85">
        <f t="shared" si="137"/>
        <v>10120</v>
      </c>
      <c r="H456" s="205">
        <f t="shared" si="137"/>
        <v>-6120</v>
      </c>
      <c r="I456" s="85">
        <f t="shared" si="137"/>
        <v>4000</v>
      </c>
      <c r="J456" s="85">
        <f t="shared" si="137"/>
        <v>0</v>
      </c>
      <c r="K456" s="85">
        <f t="shared" si="137"/>
        <v>4000</v>
      </c>
    </row>
    <row r="457" spans="1:11" ht="15" hidden="1">
      <c r="A457" s="82"/>
      <c r="B457" s="82"/>
      <c r="C457" s="82">
        <v>4300</v>
      </c>
      <c r="D457" s="75" t="s">
        <v>140</v>
      </c>
      <c r="E457" s="85">
        <v>5060</v>
      </c>
      <c r="F457" s="51"/>
      <c r="G457" s="51">
        <f>E457+F457</f>
        <v>5060</v>
      </c>
      <c r="H457" s="123">
        <v>-1060</v>
      </c>
      <c r="I457" s="51">
        <f>G457+H457</f>
        <v>4000</v>
      </c>
      <c r="J457" s="51"/>
      <c r="K457" s="51">
        <f>I457+J457</f>
        <v>4000</v>
      </c>
    </row>
    <row r="458" spans="1:11" ht="15" hidden="1">
      <c r="A458" s="82"/>
      <c r="B458" s="82"/>
      <c r="C458" s="82">
        <v>4430</v>
      </c>
      <c r="D458" s="75" t="s">
        <v>146</v>
      </c>
      <c r="E458" s="85">
        <v>5060</v>
      </c>
      <c r="F458" s="51"/>
      <c r="G458" s="51">
        <f>E458+F458</f>
        <v>5060</v>
      </c>
      <c r="H458" s="123">
        <v>-5060</v>
      </c>
      <c r="I458" s="51">
        <f>G458+H458</f>
        <v>0</v>
      </c>
      <c r="J458" s="51"/>
      <c r="K458" s="51">
        <f>I458+J458</f>
        <v>0</v>
      </c>
    </row>
    <row r="459" spans="1:11" ht="15">
      <c r="A459" s="82"/>
      <c r="B459" s="82">
        <v>90003</v>
      </c>
      <c r="C459" s="82"/>
      <c r="D459" s="75" t="s">
        <v>201</v>
      </c>
      <c r="E459" s="85">
        <f>SUM(E460:E461)</f>
        <v>17150</v>
      </c>
      <c r="F459" s="85">
        <f aca="true" t="shared" si="138" ref="F459:K459">SUM(F460:F461)</f>
        <v>0</v>
      </c>
      <c r="G459" s="85">
        <f t="shared" si="138"/>
        <v>17150</v>
      </c>
      <c r="H459" s="205">
        <f t="shared" si="138"/>
        <v>6120</v>
      </c>
      <c r="I459" s="85">
        <f t="shared" si="138"/>
        <v>23270</v>
      </c>
      <c r="J459" s="85">
        <f t="shared" si="138"/>
        <v>10000</v>
      </c>
      <c r="K459" s="85">
        <f t="shared" si="138"/>
        <v>33270</v>
      </c>
    </row>
    <row r="460" spans="1:11" ht="15">
      <c r="A460" s="82"/>
      <c r="B460" s="82"/>
      <c r="C460" s="82">
        <v>4210</v>
      </c>
      <c r="D460" s="75" t="s">
        <v>138</v>
      </c>
      <c r="E460" s="85">
        <v>3150</v>
      </c>
      <c r="F460" s="51"/>
      <c r="G460" s="51">
        <f>E460+F460</f>
        <v>3150</v>
      </c>
      <c r="H460" s="123"/>
      <c r="I460" s="51">
        <f>G460+H460</f>
        <v>3150</v>
      </c>
      <c r="J460" s="51">
        <v>10000</v>
      </c>
      <c r="K460" s="51">
        <f>I460+J460</f>
        <v>13150</v>
      </c>
    </row>
    <row r="461" spans="1:11" ht="15" hidden="1">
      <c r="A461" s="82"/>
      <c r="B461" s="82"/>
      <c r="C461" s="82">
        <v>4300</v>
      </c>
      <c r="D461" s="75" t="s">
        <v>140</v>
      </c>
      <c r="E461" s="85">
        <v>14000</v>
      </c>
      <c r="F461" s="51"/>
      <c r="G461" s="51">
        <f>E461+F461</f>
        <v>14000</v>
      </c>
      <c r="H461" s="123">
        <v>6120</v>
      </c>
      <c r="I461" s="51">
        <f>G461+H461</f>
        <v>20120</v>
      </c>
      <c r="J461" s="51"/>
      <c r="K461" s="51">
        <f>I461+J461</f>
        <v>20120</v>
      </c>
    </row>
    <row r="462" spans="1:11" ht="15">
      <c r="A462" s="82"/>
      <c r="B462" s="82">
        <v>90004</v>
      </c>
      <c r="C462" s="82"/>
      <c r="D462" s="75" t="s">
        <v>202</v>
      </c>
      <c r="E462" s="85">
        <f>SUM(E463:E464)</f>
        <v>13850</v>
      </c>
      <c r="F462" s="85">
        <f aca="true" t="shared" si="139" ref="F462:K462">SUM(F463:F464)</f>
        <v>0</v>
      </c>
      <c r="G462" s="85">
        <f t="shared" si="139"/>
        <v>13850</v>
      </c>
      <c r="H462" s="205">
        <f t="shared" si="139"/>
        <v>0</v>
      </c>
      <c r="I462" s="85">
        <f t="shared" si="139"/>
        <v>13850</v>
      </c>
      <c r="J462" s="85">
        <f t="shared" si="139"/>
        <v>5000</v>
      </c>
      <c r="K462" s="85">
        <f t="shared" si="139"/>
        <v>18850</v>
      </c>
    </row>
    <row r="463" spans="1:11" ht="15" hidden="1">
      <c r="A463" s="82"/>
      <c r="B463" s="82"/>
      <c r="C463" s="82">
        <v>4210</v>
      </c>
      <c r="D463" s="75" t="s">
        <v>138</v>
      </c>
      <c r="E463" s="85">
        <v>4150</v>
      </c>
      <c r="F463" s="51"/>
      <c r="G463" s="51">
        <f>E463+F463</f>
        <v>4150</v>
      </c>
      <c r="H463" s="123"/>
      <c r="I463" s="51">
        <f>G463+H463</f>
        <v>4150</v>
      </c>
      <c r="J463" s="51"/>
      <c r="K463" s="51">
        <f>I463+J463</f>
        <v>4150</v>
      </c>
    </row>
    <row r="464" spans="1:11" ht="15">
      <c r="A464" s="82"/>
      <c r="B464" s="82"/>
      <c r="C464" s="82">
        <v>4300</v>
      </c>
      <c r="D464" s="75" t="s">
        <v>140</v>
      </c>
      <c r="E464" s="85">
        <v>9700</v>
      </c>
      <c r="F464" s="51"/>
      <c r="G464" s="51">
        <f>E464+F464</f>
        <v>9700</v>
      </c>
      <c r="H464" s="123"/>
      <c r="I464" s="51">
        <f>G464+H464</f>
        <v>9700</v>
      </c>
      <c r="J464" s="51">
        <v>5000</v>
      </c>
      <c r="K464" s="51">
        <f>I464+J464</f>
        <v>14700</v>
      </c>
    </row>
    <row r="465" spans="1:11" ht="15" hidden="1">
      <c r="A465" s="82"/>
      <c r="B465" s="82">
        <v>90013</v>
      </c>
      <c r="C465" s="82"/>
      <c r="D465" s="75" t="s">
        <v>203</v>
      </c>
      <c r="E465" s="85">
        <f>E466</f>
        <v>0</v>
      </c>
      <c r="F465" s="51"/>
      <c r="G465" s="51">
        <f>E465+F465</f>
        <v>0</v>
      </c>
      <c r="H465" s="123"/>
      <c r="I465" s="51"/>
      <c r="J465" s="51"/>
      <c r="K465" s="51"/>
    </row>
    <row r="466" spans="1:11" ht="75" hidden="1">
      <c r="A466" s="82"/>
      <c r="B466" s="82"/>
      <c r="C466" s="82">
        <v>6300</v>
      </c>
      <c r="D466" s="75" t="s">
        <v>204</v>
      </c>
      <c r="E466" s="85">
        <v>0</v>
      </c>
      <c r="F466" s="51"/>
      <c r="G466" s="51">
        <f>E466+F466</f>
        <v>0</v>
      </c>
      <c r="H466" s="123"/>
      <c r="I466" s="51"/>
      <c r="J466" s="51"/>
      <c r="K466" s="51"/>
    </row>
    <row r="467" spans="1:11" ht="15">
      <c r="A467" s="82"/>
      <c r="B467" s="82">
        <v>90015</v>
      </c>
      <c r="C467" s="82"/>
      <c r="D467" s="75" t="s">
        <v>205</v>
      </c>
      <c r="E467" s="85">
        <f>SUM(E468:E470)</f>
        <v>274800</v>
      </c>
      <c r="F467" s="85">
        <f aca="true" t="shared" si="140" ref="F467:K467">SUM(F468:F470)</f>
        <v>0</v>
      </c>
      <c r="G467" s="85">
        <f t="shared" si="140"/>
        <v>274800</v>
      </c>
      <c r="H467" s="205">
        <f t="shared" si="140"/>
        <v>0</v>
      </c>
      <c r="I467" s="85">
        <f t="shared" si="140"/>
        <v>274800</v>
      </c>
      <c r="J467" s="85">
        <f t="shared" si="140"/>
        <v>350000</v>
      </c>
      <c r="K467" s="85">
        <f t="shared" si="140"/>
        <v>624800</v>
      </c>
    </row>
    <row r="468" spans="1:11" ht="15" hidden="1">
      <c r="A468" s="82"/>
      <c r="B468" s="82"/>
      <c r="C468" s="82">
        <v>4260</v>
      </c>
      <c r="D468" s="75" t="s">
        <v>161</v>
      </c>
      <c r="E468" s="85">
        <v>111900</v>
      </c>
      <c r="F468" s="51"/>
      <c r="G468" s="51">
        <f>E468+F468</f>
        <v>111900</v>
      </c>
      <c r="H468" s="123"/>
      <c r="I468" s="51">
        <f>G468+H468</f>
        <v>111900</v>
      </c>
      <c r="J468" s="51"/>
      <c r="K468" s="51">
        <f>I468+J468</f>
        <v>111900</v>
      </c>
    </row>
    <row r="469" spans="1:11" ht="15" hidden="1">
      <c r="A469" s="82"/>
      <c r="B469" s="82"/>
      <c r="C469" s="82">
        <v>4270</v>
      </c>
      <c r="D469" s="75" t="s">
        <v>139</v>
      </c>
      <c r="E469" s="85">
        <v>162900</v>
      </c>
      <c r="F469" s="51"/>
      <c r="G469" s="51">
        <f>E469+F469</f>
        <v>162900</v>
      </c>
      <c r="H469" s="123"/>
      <c r="I469" s="51">
        <f>G469+H469</f>
        <v>162900</v>
      </c>
      <c r="J469" s="51"/>
      <c r="K469" s="51">
        <f>I469+J469</f>
        <v>162900</v>
      </c>
    </row>
    <row r="470" spans="1:11" ht="16.5" customHeight="1">
      <c r="A470" s="82"/>
      <c r="B470" s="82"/>
      <c r="C470" s="82">
        <v>6050</v>
      </c>
      <c r="D470" s="75" t="s">
        <v>130</v>
      </c>
      <c r="E470" s="85"/>
      <c r="F470" s="51"/>
      <c r="G470" s="51">
        <f>E470+F470</f>
        <v>0</v>
      </c>
      <c r="H470" s="123"/>
      <c r="I470" s="51"/>
      <c r="J470" s="51">
        <v>350000</v>
      </c>
      <c r="K470" s="51">
        <f>I470+J470</f>
        <v>350000</v>
      </c>
    </row>
    <row r="471" spans="1:11" ht="15" hidden="1">
      <c r="A471" s="82"/>
      <c r="B471" s="82">
        <v>90017</v>
      </c>
      <c r="C471" s="82"/>
      <c r="D471" s="75" t="s">
        <v>206</v>
      </c>
      <c r="E471" s="85">
        <f>SUM(E472:E473)</f>
        <v>678788</v>
      </c>
      <c r="F471" s="85">
        <f aca="true" t="shared" si="141" ref="F471:K471">SUM(F472:F473)</f>
        <v>50565</v>
      </c>
      <c r="G471" s="85">
        <f t="shared" si="141"/>
        <v>729353</v>
      </c>
      <c r="H471" s="205">
        <f t="shared" si="141"/>
        <v>4000</v>
      </c>
      <c r="I471" s="85">
        <f t="shared" si="141"/>
        <v>733353</v>
      </c>
      <c r="J471" s="85">
        <f t="shared" si="141"/>
        <v>0</v>
      </c>
      <c r="K471" s="85">
        <f t="shared" si="141"/>
        <v>733353</v>
      </c>
    </row>
    <row r="472" spans="1:11" ht="30" hidden="1">
      <c r="A472" s="82"/>
      <c r="B472" s="82"/>
      <c r="C472" s="82">
        <v>2650</v>
      </c>
      <c r="D472" s="75" t="s">
        <v>207</v>
      </c>
      <c r="E472" s="85">
        <v>578788</v>
      </c>
      <c r="F472" s="51">
        <v>50565</v>
      </c>
      <c r="G472" s="51">
        <f>E472+F472</f>
        <v>629353</v>
      </c>
      <c r="H472" s="123">
        <v>-129700</v>
      </c>
      <c r="I472" s="51">
        <f>G472+H472</f>
        <v>499653</v>
      </c>
      <c r="J472" s="51"/>
      <c r="K472" s="51">
        <f>I472+J472</f>
        <v>499653</v>
      </c>
    </row>
    <row r="473" spans="1:11" ht="60" hidden="1">
      <c r="A473" s="82"/>
      <c r="B473" s="82"/>
      <c r="C473" s="82">
        <v>6210</v>
      </c>
      <c r="D473" s="75" t="s">
        <v>208</v>
      </c>
      <c r="E473" s="85">
        <v>100000</v>
      </c>
      <c r="F473" s="51"/>
      <c r="G473" s="51">
        <f>E473+F473</f>
        <v>100000</v>
      </c>
      <c r="H473" s="123">
        <v>133700</v>
      </c>
      <c r="I473" s="51">
        <f>G473+H473</f>
        <v>233700</v>
      </c>
      <c r="J473" s="51"/>
      <c r="K473" s="51">
        <f>I473+J473</f>
        <v>233700</v>
      </c>
    </row>
    <row r="474" spans="1:11" ht="15">
      <c r="A474" s="82"/>
      <c r="B474" s="82">
        <v>90095</v>
      </c>
      <c r="C474" s="82"/>
      <c r="D474" s="75" t="s">
        <v>16</v>
      </c>
      <c r="E474" s="85">
        <f>SUM(E478:E481)</f>
        <v>130400</v>
      </c>
      <c r="F474" s="85">
        <f aca="true" t="shared" si="142" ref="F474:K474">SUM(F475:F482)</f>
        <v>2875</v>
      </c>
      <c r="G474" s="85">
        <f t="shared" si="142"/>
        <v>133275</v>
      </c>
      <c r="H474" s="205">
        <f t="shared" si="142"/>
        <v>8566</v>
      </c>
      <c r="I474" s="85">
        <f t="shared" si="142"/>
        <v>141841</v>
      </c>
      <c r="J474" s="85">
        <f t="shared" si="142"/>
        <v>15000</v>
      </c>
      <c r="K474" s="85">
        <f t="shared" si="142"/>
        <v>156841</v>
      </c>
    </row>
    <row r="475" spans="1:11" ht="15" hidden="1">
      <c r="A475" s="82"/>
      <c r="B475" s="82"/>
      <c r="C475" s="82">
        <v>4110</v>
      </c>
      <c r="D475" s="75" t="s">
        <v>153</v>
      </c>
      <c r="E475" s="85"/>
      <c r="F475" s="85">
        <v>415</v>
      </c>
      <c r="G475" s="51">
        <f aca="true" t="shared" si="143" ref="G475:G482">E475+F475</f>
        <v>415</v>
      </c>
      <c r="H475" s="125"/>
      <c r="I475" s="85">
        <f>G475+H475</f>
        <v>415</v>
      </c>
      <c r="J475" s="85"/>
      <c r="K475" s="85">
        <f>I475+J475</f>
        <v>415</v>
      </c>
    </row>
    <row r="476" spans="1:11" ht="15" hidden="1">
      <c r="A476" s="82"/>
      <c r="B476" s="82"/>
      <c r="C476" s="82">
        <v>4120</v>
      </c>
      <c r="D476" s="75" t="s">
        <v>154</v>
      </c>
      <c r="E476" s="85"/>
      <c r="F476" s="85">
        <v>60</v>
      </c>
      <c r="G476" s="51">
        <f t="shared" si="143"/>
        <v>60</v>
      </c>
      <c r="H476" s="125"/>
      <c r="I476" s="85">
        <f aca="true" t="shared" si="144" ref="I476:I482">G476+H476</f>
        <v>60</v>
      </c>
      <c r="J476" s="85"/>
      <c r="K476" s="85">
        <f aca="true" t="shared" si="145" ref="K476:K482">I476+J476</f>
        <v>60</v>
      </c>
    </row>
    <row r="477" spans="1:11" ht="15" hidden="1">
      <c r="A477" s="82"/>
      <c r="B477" s="82"/>
      <c r="C477" s="82">
        <v>4170</v>
      </c>
      <c r="D477" s="75" t="s">
        <v>160</v>
      </c>
      <c r="E477" s="85"/>
      <c r="F477" s="85">
        <v>2400</v>
      </c>
      <c r="G477" s="51">
        <f t="shared" si="143"/>
        <v>2400</v>
      </c>
      <c r="H477" s="125"/>
      <c r="I477" s="85">
        <f t="shared" si="144"/>
        <v>2400</v>
      </c>
      <c r="J477" s="85"/>
      <c r="K477" s="85">
        <f t="shared" si="145"/>
        <v>2400</v>
      </c>
    </row>
    <row r="478" spans="1:11" ht="15" hidden="1">
      <c r="A478" s="82"/>
      <c r="B478" s="82"/>
      <c r="C478" s="82">
        <v>4210</v>
      </c>
      <c r="D478" s="75" t="s">
        <v>138</v>
      </c>
      <c r="E478" s="85">
        <v>24500</v>
      </c>
      <c r="F478" s="51"/>
      <c r="G478" s="51">
        <f t="shared" si="143"/>
        <v>24500</v>
      </c>
      <c r="H478" s="123">
        <v>6066</v>
      </c>
      <c r="I478" s="85">
        <f t="shared" si="144"/>
        <v>30566</v>
      </c>
      <c r="J478" s="51"/>
      <c r="K478" s="85">
        <f t="shared" si="145"/>
        <v>30566</v>
      </c>
    </row>
    <row r="479" spans="1:11" ht="15">
      <c r="A479" s="82"/>
      <c r="B479" s="82"/>
      <c r="C479" s="82">
        <v>4260</v>
      </c>
      <c r="D479" s="75" t="s">
        <v>161</v>
      </c>
      <c r="E479" s="85">
        <v>28000</v>
      </c>
      <c r="F479" s="51"/>
      <c r="G479" s="51">
        <f t="shared" si="143"/>
        <v>28000</v>
      </c>
      <c r="H479" s="123"/>
      <c r="I479" s="85">
        <f t="shared" si="144"/>
        <v>28000</v>
      </c>
      <c r="J479" s="51">
        <v>15000</v>
      </c>
      <c r="K479" s="85">
        <f t="shared" si="145"/>
        <v>43000</v>
      </c>
    </row>
    <row r="480" spans="1:11" ht="15" hidden="1">
      <c r="A480" s="82"/>
      <c r="B480" s="82"/>
      <c r="C480" s="82">
        <v>4270</v>
      </c>
      <c r="D480" s="75" t="s">
        <v>139</v>
      </c>
      <c r="E480" s="85">
        <v>27400</v>
      </c>
      <c r="F480" s="51"/>
      <c r="G480" s="51">
        <f t="shared" si="143"/>
        <v>27400</v>
      </c>
      <c r="H480" s="123">
        <v>2500</v>
      </c>
      <c r="I480" s="85">
        <f t="shared" si="144"/>
        <v>29900</v>
      </c>
      <c r="J480" s="51"/>
      <c r="K480" s="85">
        <f t="shared" si="145"/>
        <v>29900</v>
      </c>
    </row>
    <row r="481" spans="1:11" ht="15" hidden="1">
      <c r="A481" s="82"/>
      <c r="B481" s="82"/>
      <c r="C481" s="82">
        <v>4300</v>
      </c>
      <c r="D481" s="75" t="s">
        <v>140</v>
      </c>
      <c r="E481" s="85">
        <v>50500</v>
      </c>
      <c r="F481" s="51">
        <v>-300</v>
      </c>
      <c r="G481" s="51">
        <f t="shared" si="143"/>
        <v>50200</v>
      </c>
      <c r="H481" s="123"/>
      <c r="I481" s="85">
        <f t="shared" si="144"/>
        <v>50200</v>
      </c>
      <c r="J481" s="51"/>
      <c r="K481" s="85">
        <f t="shared" si="145"/>
        <v>50200</v>
      </c>
    </row>
    <row r="482" spans="1:11" ht="15" hidden="1">
      <c r="A482" s="82"/>
      <c r="B482" s="82"/>
      <c r="C482" s="82">
        <v>4430</v>
      </c>
      <c r="D482" s="75" t="s">
        <v>146</v>
      </c>
      <c r="E482" s="85"/>
      <c r="F482" s="51">
        <v>300</v>
      </c>
      <c r="G482" s="51">
        <f t="shared" si="143"/>
        <v>300</v>
      </c>
      <c r="H482" s="123"/>
      <c r="I482" s="85">
        <f t="shared" si="144"/>
        <v>300</v>
      </c>
      <c r="J482" s="51"/>
      <c r="K482" s="85">
        <f t="shared" si="145"/>
        <v>300</v>
      </c>
    </row>
    <row r="483" spans="1:11" ht="28.5" hidden="1">
      <c r="A483" s="80">
        <v>921</v>
      </c>
      <c r="B483" s="80"/>
      <c r="C483" s="80"/>
      <c r="D483" s="76" t="s">
        <v>209</v>
      </c>
      <c r="E483" s="89">
        <f>E484+E486+E488+E491</f>
        <v>468192</v>
      </c>
      <c r="F483" s="89">
        <f aca="true" t="shared" si="146" ref="F483:K483">F484+F486+F488+F491</f>
        <v>0</v>
      </c>
      <c r="G483" s="89">
        <f t="shared" si="146"/>
        <v>468192</v>
      </c>
      <c r="H483" s="204">
        <f t="shared" si="146"/>
        <v>30167</v>
      </c>
      <c r="I483" s="89">
        <f t="shared" si="146"/>
        <v>498359</v>
      </c>
      <c r="J483" s="89">
        <f t="shared" si="146"/>
        <v>0</v>
      </c>
      <c r="K483" s="89">
        <f t="shared" si="146"/>
        <v>498359</v>
      </c>
    </row>
    <row r="484" spans="1:11" ht="15" hidden="1">
      <c r="A484" s="82"/>
      <c r="B484" s="82">
        <v>92114</v>
      </c>
      <c r="C484" s="82"/>
      <c r="D484" s="75" t="s">
        <v>210</v>
      </c>
      <c r="E484" s="85">
        <f>E485</f>
        <v>360192</v>
      </c>
      <c r="F484" s="85">
        <f aca="true" t="shared" si="147" ref="F484:K484">F485</f>
        <v>0</v>
      </c>
      <c r="G484" s="85">
        <f t="shared" si="147"/>
        <v>360192</v>
      </c>
      <c r="H484" s="205">
        <f t="shared" si="147"/>
        <v>5100</v>
      </c>
      <c r="I484" s="85">
        <f t="shared" si="147"/>
        <v>365292</v>
      </c>
      <c r="J484" s="85">
        <f t="shared" si="147"/>
        <v>0</v>
      </c>
      <c r="K484" s="85">
        <f t="shared" si="147"/>
        <v>365292</v>
      </c>
    </row>
    <row r="485" spans="1:11" ht="30" hidden="1">
      <c r="A485" s="82"/>
      <c r="B485" s="82"/>
      <c r="C485" s="82">
        <v>2480</v>
      </c>
      <c r="D485" s="75" t="s">
        <v>211</v>
      </c>
      <c r="E485" s="85">
        <v>360192</v>
      </c>
      <c r="F485" s="51"/>
      <c r="G485" s="51">
        <f>E485+F485</f>
        <v>360192</v>
      </c>
      <c r="H485" s="123">
        <v>5100</v>
      </c>
      <c r="I485" s="51">
        <f>G485+H485</f>
        <v>365292</v>
      </c>
      <c r="J485" s="51"/>
      <c r="K485" s="51">
        <f>I485+J485</f>
        <v>365292</v>
      </c>
    </row>
    <row r="486" spans="1:11" ht="15" hidden="1">
      <c r="A486" s="82"/>
      <c r="B486" s="82">
        <v>92116</v>
      </c>
      <c r="C486" s="82"/>
      <c r="D486" s="75" t="s">
        <v>212</v>
      </c>
      <c r="E486" s="85">
        <f>E487</f>
        <v>108000</v>
      </c>
      <c r="F486" s="85">
        <f aca="true" t="shared" si="148" ref="F486:K486">F487</f>
        <v>0</v>
      </c>
      <c r="G486" s="85">
        <f t="shared" si="148"/>
        <v>108000</v>
      </c>
      <c r="H486" s="205">
        <f t="shared" si="148"/>
        <v>0</v>
      </c>
      <c r="I486" s="85">
        <f t="shared" si="148"/>
        <v>108000</v>
      </c>
      <c r="J486" s="85">
        <f t="shared" si="148"/>
        <v>0</v>
      </c>
      <c r="K486" s="85">
        <f t="shared" si="148"/>
        <v>108000</v>
      </c>
    </row>
    <row r="487" spans="1:11" ht="30" hidden="1">
      <c r="A487" s="82"/>
      <c r="B487" s="82"/>
      <c r="C487" s="82">
        <v>2480</v>
      </c>
      <c r="D487" s="75" t="s">
        <v>211</v>
      </c>
      <c r="E487" s="85">
        <v>108000</v>
      </c>
      <c r="F487" s="51"/>
      <c r="G487" s="51">
        <f aca="true" t="shared" si="149" ref="G487:G494">E487+F487</f>
        <v>108000</v>
      </c>
      <c r="H487" s="123"/>
      <c r="I487" s="51">
        <f>G487+H487</f>
        <v>108000</v>
      </c>
      <c r="J487" s="51"/>
      <c r="K487" s="51">
        <f>I487+J487</f>
        <v>108000</v>
      </c>
    </row>
    <row r="488" spans="1:11" ht="15" hidden="1">
      <c r="A488" s="82"/>
      <c r="B488" s="82">
        <v>92120</v>
      </c>
      <c r="C488" s="82"/>
      <c r="D488" s="75" t="s">
        <v>213</v>
      </c>
      <c r="E488" s="85">
        <f>SUM(E489:E490)</f>
        <v>0</v>
      </c>
      <c r="F488" s="51"/>
      <c r="G488" s="51">
        <f t="shared" si="149"/>
        <v>0</v>
      </c>
      <c r="H488" s="123"/>
      <c r="I488" s="51"/>
      <c r="J488" s="51"/>
      <c r="K488" s="51"/>
    </row>
    <row r="489" spans="1:11" ht="45" hidden="1">
      <c r="A489" s="82"/>
      <c r="B489" s="82"/>
      <c r="C489" s="82">
        <v>2580</v>
      </c>
      <c r="D489" s="75" t="s">
        <v>214</v>
      </c>
      <c r="E489" s="85">
        <v>0</v>
      </c>
      <c r="F489" s="51"/>
      <c r="G489" s="51">
        <f t="shared" si="149"/>
        <v>0</v>
      </c>
      <c r="H489" s="123"/>
      <c r="I489" s="51"/>
      <c r="J489" s="51"/>
      <c r="K489" s="51"/>
    </row>
    <row r="490" spans="1:11" ht="15" hidden="1">
      <c r="A490" s="82"/>
      <c r="B490" s="82"/>
      <c r="C490" s="82">
        <v>4300</v>
      </c>
      <c r="D490" s="75" t="s">
        <v>140</v>
      </c>
      <c r="E490" s="85">
        <v>0</v>
      </c>
      <c r="F490" s="51"/>
      <c r="G490" s="51">
        <f t="shared" si="149"/>
        <v>0</v>
      </c>
      <c r="H490" s="123"/>
      <c r="I490" s="51"/>
      <c r="J490" s="51"/>
      <c r="K490" s="51"/>
    </row>
    <row r="491" spans="1:11" ht="15" hidden="1">
      <c r="A491" s="82"/>
      <c r="B491" s="82">
        <v>92195</v>
      </c>
      <c r="C491" s="82"/>
      <c r="D491" s="75" t="s">
        <v>16</v>
      </c>
      <c r="E491" s="85">
        <f>SUM(E492:E494)</f>
        <v>0</v>
      </c>
      <c r="F491" s="51"/>
      <c r="G491" s="51">
        <f t="shared" si="149"/>
        <v>0</v>
      </c>
      <c r="H491" s="123">
        <f>SUM(H492:H494)</f>
        <v>25067</v>
      </c>
      <c r="I491" s="51">
        <f>SUM(I492:I494)</f>
        <v>25067</v>
      </c>
      <c r="J491" s="51">
        <f>SUM(J492:J494)</f>
        <v>0</v>
      </c>
      <c r="K491" s="51">
        <f>SUM(K492:K494)</f>
        <v>25067</v>
      </c>
    </row>
    <row r="492" spans="1:11" ht="15" hidden="1">
      <c r="A492" s="82"/>
      <c r="B492" s="82"/>
      <c r="C492" s="82">
        <v>4170</v>
      </c>
      <c r="D492" s="75" t="s">
        <v>160</v>
      </c>
      <c r="E492" s="85">
        <v>0</v>
      </c>
      <c r="F492" s="51"/>
      <c r="G492" s="51">
        <f t="shared" si="149"/>
        <v>0</v>
      </c>
      <c r="H492" s="123">
        <v>5000</v>
      </c>
      <c r="I492" s="51">
        <f>G492+H492</f>
        <v>5000</v>
      </c>
      <c r="J492" s="51"/>
      <c r="K492" s="51">
        <f>I492+J492</f>
        <v>5000</v>
      </c>
    </row>
    <row r="493" spans="1:11" ht="15" hidden="1">
      <c r="A493" s="82"/>
      <c r="B493" s="82"/>
      <c r="C493" s="82">
        <v>4210</v>
      </c>
      <c r="D493" s="75" t="s">
        <v>138</v>
      </c>
      <c r="E493" s="85">
        <v>0</v>
      </c>
      <c r="F493" s="51"/>
      <c r="G493" s="51">
        <f t="shared" si="149"/>
        <v>0</v>
      </c>
      <c r="H493" s="123">
        <v>10000</v>
      </c>
      <c r="I493" s="51">
        <f>G493+H493</f>
        <v>10000</v>
      </c>
      <c r="J493" s="51"/>
      <c r="K493" s="51">
        <f>I493+J493</f>
        <v>10000</v>
      </c>
    </row>
    <row r="494" spans="1:11" ht="15" hidden="1">
      <c r="A494" s="82"/>
      <c r="B494" s="82"/>
      <c r="C494" s="82">
        <v>4300</v>
      </c>
      <c r="D494" s="75" t="s">
        <v>140</v>
      </c>
      <c r="E494" s="85">
        <v>0</v>
      </c>
      <c r="F494" s="51"/>
      <c r="G494" s="51">
        <f t="shared" si="149"/>
        <v>0</v>
      </c>
      <c r="H494" s="123">
        <v>10067</v>
      </c>
      <c r="I494" s="51">
        <f>G494+H494</f>
        <v>10067</v>
      </c>
      <c r="J494" s="51"/>
      <c r="K494" s="51">
        <f>I494+J494</f>
        <v>10067</v>
      </c>
    </row>
    <row r="495" spans="1:11" ht="14.25" hidden="1">
      <c r="A495" s="80">
        <v>926</v>
      </c>
      <c r="B495" s="80"/>
      <c r="C495" s="80"/>
      <c r="D495" s="76" t="s">
        <v>125</v>
      </c>
      <c r="E495" s="89">
        <f>E496+E500</f>
        <v>1849760</v>
      </c>
      <c r="F495" s="89">
        <f aca="true" t="shared" si="150" ref="F495:K495">F496+F500</f>
        <v>802000</v>
      </c>
      <c r="G495" s="89">
        <f t="shared" si="150"/>
        <v>2651760</v>
      </c>
      <c r="H495" s="204">
        <f t="shared" si="150"/>
        <v>4262</v>
      </c>
      <c r="I495" s="89">
        <f t="shared" si="150"/>
        <v>2656022</v>
      </c>
      <c r="J495" s="89">
        <f t="shared" si="150"/>
        <v>0</v>
      </c>
      <c r="K495" s="89">
        <f t="shared" si="150"/>
        <v>2656022</v>
      </c>
    </row>
    <row r="496" spans="1:11" ht="15" hidden="1">
      <c r="A496" s="82"/>
      <c r="B496" s="82">
        <v>92601</v>
      </c>
      <c r="C496" s="82"/>
      <c r="D496" s="75" t="s">
        <v>126</v>
      </c>
      <c r="E496" s="85">
        <f>SUM(E497:E499)</f>
        <v>1750000</v>
      </c>
      <c r="F496" s="85">
        <f aca="true" t="shared" si="151" ref="F496:K496">SUM(F497:F499)</f>
        <v>802000</v>
      </c>
      <c r="G496" s="85">
        <f t="shared" si="151"/>
        <v>2552000</v>
      </c>
      <c r="H496" s="205">
        <f t="shared" si="151"/>
        <v>0</v>
      </c>
      <c r="I496" s="85">
        <f t="shared" si="151"/>
        <v>2552000</v>
      </c>
      <c r="J496" s="85">
        <f t="shared" si="151"/>
        <v>0</v>
      </c>
      <c r="K496" s="85">
        <f t="shared" si="151"/>
        <v>2552000</v>
      </c>
    </row>
    <row r="497" spans="1:11" ht="30" hidden="1">
      <c r="A497" s="82"/>
      <c r="B497" s="82"/>
      <c r="C497" s="82">
        <v>6050</v>
      </c>
      <c r="D497" s="75" t="s">
        <v>130</v>
      </c>
      <c r="E497" s="85">
        <v>1500000</v>
      </c>
      <c r="F497" s="51">
        <v>802000</v>
      </c>
      <c r="G497" s="51">
        <f>E497+F497</f>
        <v>2302000</v>
      </c>
      <c r="H497" s="123"/>
      <c r="I497" s="51">
        <f>G497+H497</f>
        <v>2302000</v>
      </c>
      <c r="J497" s="51"/>
      <c r="K497" s="51">
        <f>I497+J496:J497</f>
        <v>2302000</v>
      </c>
    </row>
    <row r="498" spans="1:11" ht="90" hidden="1">
      <c r="A498" s="82"/>
      <c r="B498" s="82"/>
      <c r="C498" s="82">
        <v>6058</v>
      </c>
      <c r="D498" s="75" t="s">
        <v>142</v>
      </c>
      <c r="E498" s="85">
        <v>187000</v>
      </c>
      <c r="F498" s="51"/>
      <c r="G498" s="51">
        <f>E498+F498</f>
        <v>187000</v>
      </c>
      <c r="H498" s="123"/>
      <c r="I498" s="51">
        <f>G498+H498</f>
        <v>187000</v>
      </c>
      <c r="J498" s="51"/>
      <c r="K498" s="51">
        <f>I498+J497:J498</f>
        <v>187000</v>
      </c>
    </row>
    <row r="499" spans="1:11" ht="105" hidden="1">
      <c r="A499" s="82"/>
      <c r="B499" s="82"/>
      <c r="C499" s="82">
        <v>6059</v>
      </c>
      <c r="D499" s="75" t="s">
        <v>143</v>
      </c>
      <c r="E499" s="85">
        <v>63000</v>
      </c>
      <c r="F499" s="51"/>
      <c r="G499" s="51">
        <f>E499+F499</f>
        <v>63000</v>
      </c>
      <c r="H499" s="123"/>
      <c r="I499" s="51">
        <f>G499+H499</f>
        <v>63000</v>
      </c>
      <c r="J499" s="51"/>
      <c r="K499" s="51">
        <f>I499+J498:J499</f>
        <v>63000</v>
      </c>
    </row>
    <row r="500" spans="1:11" ht="15" hidden="1">
      <c r="A500" s="82"/>
      <c r="B500" s="82">
        <v>92695</v>
      </c>
      <c r="C500" s="82"/>
      <c r="D500" s="75" t="s">
        <v>16</v>
      </c>
      <c r="E500" s="85">
        <f>SUM(E502:E507)</f>
        <v>99760</v>
      </c>
      <c r="F500" s="85">
        <f aca="true" t="shared" si="152" ref="F500:K500">SUM(F501:F507)</f>
        <v>0</v>
      </c>
      <c r="G500" s="85">
        <f t="shared" si="152"/>
        <v>99760</v>
      </c>
      <c r="H500" s="205">
        <f t="shared" si="152"/>
        <v>4262</v>
      </c>
      <c r="I500" s="85">
        <f t="shared" si="152"/>
        <v>104022</v>
      </c>
      <c r="J500" s="85">
        <f t="shared" si="152"/>
        <v>0</v>
      </c>
      <c r="K500" s="85">
        <f t="shared" si="152"/>
        <v>104022</v>
      </c>
    </row>
    <row r="501" spans="1:11" ht="45" hidden="1">
      <c r="A501" s="82"/>
      <c r="B501" s="82"/>
      <c r="C501" s="82">
        <v>2820</v>
      </c>
      <c r="D501" s="75" t="s">
        <v>178</v>
      </c>
      <c r="E501" s="58"/>
      <c r="F501" s="58">
        <v>28150</v>
      </c>
      <c r="G501" s="58">
        <f>F501</f>
        <v>28150</v>
      </c>
      <c r="H501" s="125">
        <v>52250</v>
      </c>
      <c r="I501" s="85">
        <f>G501+H501</f>
        <v>80400</v>
      </c>
      <c r="J501" s="85"/>
      <c r="K501" s="85">
        <f>I501+J501</f>
        <v>80400</v>
      </c>
    </row>
    <row r="502" spans="1:11" ht="75" hidden="1">
      <c r="A502" s="82"/>
      <c r="B502" s="82"/>
      <c r="C502" s="82">
        <v>2830</v>
      </c>
      <c r="D502" s="75" t="s">
        <v>215</v>
      </c>
      <c r="E502" s="58">
        <v>80400</v>
      </c>
      <c r="F502" s="58">
        <v>-28150</v>
      </c>
      <c r="G502" s="58">
        <f aca="true" t="shared" si="153" ref="G502:G508">E502+F502</f>
        <v>52250</v>
      </c>
      <c r="H502" s="123">
        <v>-52250</v>
      </c>
      <c r="I502" s="85">
        <f aca="true" t="shared" si="154" ref="I502:I507">G502+H502</f>
        <v>0</v>
      </c>
      <c r="J502" s="51"/>
      <c r="K502" s="85">
        <f aca="true" t="shared" si="155" ref="K502:K508">I502+J502</f>
        <v>0</v>
      </c>
    </row>
    <row r="503" spans="1:11" ht="15" hidden="1">
      <c r="A503" s="82"/>
      <c r="B503" s="82"/>
      <c r="C503" s="82">
        <v>4170</v>
      </c>
      <c r="D503" s="75" t="s">
        <v>160</v>
      </c>
      <c r="E503" s="85">
        <v>0</v>
      </c>
      <c r="F503" s="51"/>
      <c r="G503" s="51">
        <f t="shared" si="153"/>
        <v>0</v>
      </c>
      <c r="H503" s="123"/>
      <c r="I503" s="85">
        <f t="shared" si="154"/>
        <v>0</v>
      </c>
      <c r="J503" s="51"/>
      <c r="K503" s="85">
        <f t="shared" si="155"/>
        <v>0</v>
      </c>
    </row>
    <row r="504" spans="1:11" ht="15" hidden="1">
      <c r="A504" s="82"/>
      <c r="B504" s="82"/>
      <c r="C504" s="82">
        <v>4210</v>
      </c>
      <c r="D504" s="75" t="s">
        <v>138</v>
      </c>
      <c r="E504" s="85">
        <v>11000</v>
      </c>
      <c r="F504" s="51"/>
      <c r="G504" s="51">
        <f t="shared" si="153"/>
        <v>11000</v>
      </c>
      <c r="H504" s="123">
        <v>4262</v>
      </c>
      <c r="I504" s="85">
        <f t="shared" si="154"/>
        <v>15262</v>
      </c>
      <c r="J504" s="51"/>
      <c r="K504" s="85">
        <f t="shared" si="155"/>
        <v>15262</v>
      </c>
    </row>
    <row r="505" spans="1:11" ht="15" hidden="1">
      <c r="A505" s="82"/>
      <c r="B505" s="82"/>
      <c r="C505" s="82">
        <v>4260</v>
      </c>
      <c r="D505" s="75" t="s">
        <v>161</v>
      </c>
      <c r="E505" s="85">
        <v>4100</v>
      </c>
      <c r="F505" s="51"/>
      <c r="G505" s="51">
        <f t="shared" si="153"/>
        <v>4100</v>
      </c>
      <c r="H505" s="123"/>
      <c r="I505" s="85">
        <f t="shared" si="154"/>
        <v>4100</v>
      </c>
      <c r="J505" s="51"/>
      <c r="K505" s="85">
        <f t="shared" si="155"/>
        <v>4100</v>
      </c>
    </row>
    <row r="506" spans="1:11" ht="15" hidden="1">
      <c r="A506" s="82"/>
      <c r="B506" s="82"/>
      <c r="C506" s="82">
        <v>4300</v>
      </c>
      <c r="D506" s="75" t="s">
        <v>140</v>
      </c>
      <c r="E506" s="85">
        <v>4000</v>
      </c>
      <c r="F506" s="51"/>
      <c r="G506" s="51">
        <f t="shared" si="153"/>
        <v>4000</v>
      </c>
      <c r="H506" s="123"/>
      <c r="I506" s="85">
        <f t="shared" si="154"/>
        <v>4000</v>
      </c>
      <c r="J506" s="51"/>
      <c r="K506" s="85">
        <f t="shared" si="155"/>
        <v>4000</v>
      </c>
    </row>
    <row r="507" spans="1:11" ht="15" hidden="1">
      <c r="A507" s="82"/>
      <c r="B507" s="82"/>
      <c r="C507" s="82">
        <v>4430</v>
      </c>
      <c r="D507" s="75" t="s">
        <v>146</v>
      </c>
      <c r="E507" s="85">
        <v>260</v>
      </c>
      <c r="F507" s="51"/>
      <c r="G507" s="51">
        <f t="shared" si="153"/>
        <v>260</v>
      </c>
      <c r="H507" s="123"/>
      <c r="I507" s="85">
        <f t="shared" si="154"/>
        <v>260</v>
      </c>
      <c r="J507" s="51"/>
      <c r="K507" s="85">
        <f t="shared" si="155"/>
        <v>260</v>
      </c>
    </row>
    <row r="508" spans="1:11" ht="15" hidden="1">
      <c r="A508" s="82"/>
      <c r="B508" s="82"/>
      <c r="C508" s="82">
        <v>4810</v>
      </c>
      <c r="D508" s="75" t="s">
        <v>177</v>
      </c>
      <c r="E508" s="85"/>
      <c r="F508" s="51"/>
      <c r="G508" s="51">
        <f t="shared" si="153"/>
        <v>0</v>
      </c>
      <c r="H508" s="123"/>
      <c r="I508" s="51"/>
      <c r="J508" s="51"/>
      <c r="K508" s="85">
        <f t="shared" si="155"/>
        <v>0</v>
      </c>
    </row>
    <row r="509" spans="1:11" ht="15">
      <c r="A509" s="82"/>
      <c r="B509" s="82"/>
      <c r="C509" s="82"/>
      <c r="D509" s="75" t="s">
        <v>216</v>
      </c>
      <c r="E509" s="91">
        <f aca="true" t="shared" si="156" ref="E509:K509">E191+E201+E214+E217+E223+E230+E266+E270+E283+E292+E297+E300+E379+E390+E433+E455+E483+E495</f>
        <v>15884476</v>
      </c>
      <c r="F509" s="91">
        <f t="shared" si="156"/>
        <v>-83296</v>
      </c>
      <c r="G509" s="91">
        <f t="shared" si="156"/>
        <v>15840300</v>
      </c>
      <c r="H509" s="199">
        <f t="shared" si="156"/>
        <v>28962</v>
      </c>
      <c r="I509" s="91">
        <f t="shared" si="156"/>
        <v>15869262</v>
      </c>
      <c r="J509" s="91">
        <f t="shared" si="156"/>
        <v>36181</v>
      </c>
      <c r="K509" s="91">
        <f t="shared" si="156"/>
        <v>15905443</v>
      </c>
    </row>
    <row r="510" spans="1:11" ht="15">
      <c r="A510" s="74"/>
      <c r="B510" s="74"/>
      <c r="C510" s="74"/>
      <c r="D510" s="74"/>
      <c r="E510" s="22"/>
      <c r="F510" s="123"/>
      <c r="G510" s="123"/>
      <c r="H510" s="123"/>
      <c r="I510" s="123"/>
      <c r="J510" s="123"/>
      <c r="K510" s="123"/>
    </row>
    <row r="511" spans="1:11" ht="12.75">
      <c r="A511" s="74"/>
      <c r="B511" s="74"/>
      <c r="C511" s="74"/>
      <c r="D511" s="74"/>
      <c r="E511" s="22"/>
      <c r="F511" s="22"/>
      <c r="G511" s="22"/>
      <c r="H511" s="22"/>
      <c r="I511" s="22"/>
      <c r="J511" s="22"/>
      <c r="K511" s="22"/>
    </row>
    <row r="512" spans="1:11" ht="12.75">
      <c r="A512" s="74"/>
      <c r="B512" s="74"/>
      <c r="C512" s="74"/>
      <c r="D512" s="74"/>
      <c r="E512" s="22"/>
      <c r="F512" s="9"/>
      <c r="G512" s="9"/>
      <c r="H512" s="9"/>
      <c r="I512" s="9"/>
      <c r="J512" s="9"/>
      <c r="K512" s="9"/>
    </row>
    <row r="513" spans="1:11" ht="14.25">
      <c r="A513" s="74"/>
      <c r="B513" s="74"/>
      <c r="C513" s="73"/>
      <c r="D513" s="267" t="s">
        <v>245</v>
      </c>
      <c r="E513" s="268"/>
      <c r="F513" s="268"/>
      <c r="G513" s="268"/>
      <c r="H513" s="268"/>
      <c r="I513" s="268"/>
      <c r="J513" s="268"/>
      <c r="K513" s="268"/>
    </row>
    <row r="514" spans="1:11" ht="14.25">
      <c r="A514" s="74"/>
      <c r="B514" s="74"/>
      <c r="C514" s="73"/>
      <c r="E514" s="52"/>
      <c r="F514" s="12"/>
      <c r="G514" s="12"/>
      <c r="H514" s="12"/>
      <c r="I514" s="12"/>
      <c r="J514" s="12"/>
      <c r="K514" s="12"/>
    </row>
    <row r="515" spans="1:11" ht="14.25">
      <c r="A515" s="74"/>
      <c r="B515" s="74"/>
      <c r="C515" s="73"/>
      <c r="E515" s="52"/>
      <c r="F515" s="12"/>
      <c r="G515" s="12"/>
      <c r="H515" s="12"/>
      <c r="I515" s="12"/>
      <c r="J515" s="12"/>
      <c r="K515" s="12"/>
    </row>
    <row r="516" spans="1:11" ht="14.25">
      <c r="A516" s="74"/>
      <c r="B516" s="74"/>
      <c r="C516" s="73"/>
      <c r="D516" s="267" t="s">
        <v>246</v>
      </c>
      <c r="E516" s="268"/>
      <c r="F516" s="268"/>
      <c r="G516" s="268"/>
      <c r="H516" s="268"/>
      <c r="I516" s="268"/>
      <c r="J516" s="268"/>
      <c r="K516" s="268"/>
    </row>
    <row r="517" spans="1:11" ht="14.25">
      <c r="A517" s="74"/>
      <c r="B517" s="74"/>
      <c r="C517" s="73"/>
      <c r="D517" s="130"/>
      <c r="E517" s="131"/>
      <c r="F517" s="131"/>
      <c r="G517" s="131"/>
      <c r="H517" s="131"/>
      <c r="I517" s="131"/>
      <c r="J517" s="131"/>
      <c r="K517" s="131"/>
    </row>
    <row r="518" spans="1:11" ht="14.25">
      <c r="A518" s="74"/>
      <c r="B518" s="74"/>
      <c r="C518" s="73"/>
      <c r="D518" s="130"/>
      <c r="E518" s="131"/>
      <c r="F518" s="131"/>
      <c r="G518" s="131"/>
      <c r="H518" s="131"/>
      <c r="I518" s="131"/>
      <c r="J518" s="131"/>
      <c r="K518" s="131"/>
    </row>
    <row r="519" spans="1:11" ht="14.25">
      <c r="A519" s="74"/>
      <c r="B519" s="74"/>
      <c r="C519" s="73"/>
      <c r="D519" s="130"/>
      <c r="E519" s="131"/>
      <c r="F519" s="131"/>
      <c r="G519" s="131"/>
      <c r="H519" s="131"/>
      <c r="I519" s="131"/>
      <c r="J519" s="131"/>
      <c r="K519" s="131"/>
    </row>
    <row r="520" spans="1:11" ht="14.25">
      <c r="A520" s="74"/>
      <c r="B520" s="74"/>
      <c r="C520" s="73"/>
      <c r="D520" s="130"/>
      <c r="E520" s="131"/>
      <c r="F520" s="131"/>
      <c r="G520" s="131"/>
      <c r="H520" s="131"/>
      <c r="I520" s="131"/>
      <c r="J520" s="131"/>
      <c r="K520" s="131"/>
    </row>
    <row r="521" spans="1:11" ht="14.25">
      <c r="A521" s="74"/>
      <c r="B521" s="74"/>
      <c r="C521" s="73"/>
      <c r="D521" s="130"/>
      <c r="E521" s="131"/>
      <c r="F521" s="131"/>
      <c r="G521" s="131"/>
      <c r="H521" s="131"/>
      <c r="I521" s="131"/>
      <c r="J521" s="131"/>
      <c r="K521" s="131"/>
    </row>
    <row r="522" spans="1:11" ht="14.25">
      <c r="A522" s="74"/>
      <c r="B522" s="74"/>
      <c r="C522" s="73"/>
      <c r="D522" s="130"/>
      <c r="E522" s="131"/>
      <c r="F522" s="131"/>
      <c r="G522" s="131"/>
      <c r="H522" s="131"/>
      <c r="I522" s="131"/>
      <c r="J522" s="131"/>
      <c r="K522" s="131"/>
    </row>
    <row r="523" spans="1:11" ht="14.25">
      <c r="A523" s="74"/>
      <c r="B523" s="74"/>
      <c r="C523" s="73"/>
      <c r="D523" s="130"/>
      <c r="E523" s="131"/>
      <c r="F523" s="131"/>
      <c r="G523" s="131"/>
      <c r="H523" s="131"/>
      <c r="I523" s="131"/>
      <c r="J523" s="131"/>
      <c r="K523" s="131"/>
    </row>
    <row r="524" spans="1:11" ht="14.25">
      <c r="A524" s="74"/>
      <c r="B524" s="74"/>
      <c r="C524" s="73"/>
      <c r="D524" s="130"/>
      <c r="E524" s="131"/>
      <c r="F524" s="131"/>
      <c r="G524" s="131"/>
      <c r="H524" s="131"/>
      <c r="I524" s="131"/>
      <c r="J524" s="131"/>
      <c r="K524" s="131"/>
    </row>
    <row r="525" spans="1:11" ht="14.25">
      <c r="A525" s="74"/>
      <c r="B525" s="74"/>
      <c r="C525" s="73"/>
      <c r="D525" s="130"/>
      <c r="E525" s="131"/>
      <c r="F525" s="131"/>
      <c r="G525" s="131"/>
      <c r="H525" s="131"/>
      <c r="I525" s="131"/>
      <c r="J525" s="131"/>
      <c r="K525" s="131"/>
    </row>
    <row r="526" spans="1:11" ht="14.25">
      <c r="A526" s="74"/>
      <c r="B526" s="74"/>
      <c r="C526" s="73"/>
      <c r="D526" s="130"/>
      <c r="E526" s="131"/>
      <c r="F526" s="131"/>
      <c r="G526" s="131"/>
      <c r="H526" s="131"/>
      <c r="I526" s="131"/>
      <c r="J526" s="131"/>
      <c r="K526" s="131"/>
    </row>
    <row r="527" spans="1:11" ht="14.25">
      <c r="A527" s="74"/>
      <c r="B527" s="74"/>
      <c r="C527" s="73"/>
      <c r="D527" s="130"/>
      <c r="E527" s="131"/>
      <c r="F527" s="131"/>
      <c r="G527" s="131"/>
      <c r="H527" s="131"/>
      <c r="I527" s="131"/>
      <c r="J527" s="131"/>
      <c r="K527" s="131"/>
    </row>
    <row r="528" spans="1:11" ht="14.25">
      <c r="A528" s="74"/>
      <c r="B528" s="74"/>
      <c r="C528" s="73"/>
      <c r="D528" s="130"/>
      <c r="E528" s="131"/>
      <c r="F528" s="131"/>
      <c r="G528" s="131"/>
      <c r="H528" s="131"/>
      <c r="I528" s="131"/>
      <c r="J528" s="131"/>
      <c r="K528" s="131"/>
    </row>
    <row r="529" spans="1:11" ht="14.25">
      <c r="A529" s="74"/>
      <c r="B529" s="74"/>
      <c r="C529" s="73"/>
      <c r="D529" s="130"/>
      <c r="E529" s="131"/>
      <c r="F529" s="131"/>
      <c r="G529" s="131"/>
      <c r="H529" s="131"/>
      <c r="I529" s="131"/>
      <c r="J529" s="131"/>
      <c r="K529" s="131"/>
    </row>
    <row r="530" spans="1:11" ht="14.25">
      <c r="A530" s="74"/>
      <c r="B530" s="74"/>
      <c r="C530" s="73"/>
      <c r="D530" s="130"/>
      <c r="E530" s="131"/>
      <c r="F530" s="131"/>
      <c r="G530" s="131"/>
      <c r="H530" s="131"/>
      <c r="I530" s="131"/>
      <c r="J530" s="131"/>
      <c r="K530" s="131"/>
    </row>
    <row r="531" spans="1:11" ht="14.25">
      <c r="A531" s="74"/>
      <c r="B531" s="74"/>
      <c r="C531" s="73"/>
      <c r="D531" s="130"/>
      <c r="E531" s="131"/>
      <c r="F531" s="131"/>
      <c r="G531" s="131"/>
      <c r="H531" s="131"/>
      <c r="I531" s="131"/>
      <c r="J531" s="131"/>
      <c r="K531" s="131"/>
    </row>
    <row r="532" spans="1:11" ht="14.25">
      <c r="A532" s="74"/>
      <c r="B532" s="74"/>
      <c r="C532" s="73"/>
      <c r="D532" s="130"/>
      <c r="E532" s="131"/>
      <c r="F532" s="131"/>
      <c r="G532" s="131"/>
      <c r="H532" s="131"/>
      <c r="I532" s="131"/>
      <c r="J532" s="131"/>
      <c r="K532" s="131"/>
    </row>
    <row r="533" spans="1:11" ht="14.25">
      <c r="A533" s="74"/>
      <c r="B533" s="74"/>
      <c r="C533" s="73"/>
      <c r="D533" s="130"/>
      <c r="E533" s="131"/>
      <c r="F533" s="131"/>
      <c r="G533" s="131"/>
      <c r="H533" s="131"/>
      <c r="I533" s="131"/>
      <c r="J533" s="131"/>
      <c r="K533" s="131"/>
    </row>
    <row r="534" spans="1:11" ht="14.25">
      <c r="A534" s="74"/>
      <c r="B534" s="74"/>
      <c r="C534" s="73"/>
      <c r="D534" s="130"/>
      <c r="E534" s="131"/>
      <c r="F534" s="131"/>
      <c r="G534" s="131"/>
      <c r="H534" s="131"/>
      <c r="I534" s="131"/>
      <c r="J534" s="131"/>
      <c r="K534" s="131"/>
    </row>
    <row r="535" spans="1:11" ht="14.25">
      <c r="A535" s="74"/>
      <c r="B535" s="74"/>
      <c r="C535" s="73"/>
      <c r="D535" s="130"/>
      <c r="E535" s="131"/>
      <c r="F535" s="131"/>
      <c r="G535" s="131"/>
      <c r="H535" s="131"/>
      <c r="I535" s="131"/>
      <c r="J535" s="131"/>
      <c r="K535" s="131"/>
    </row>
    <row r="536" spans="1:11" ht="14.25">
      <c r="A536" s="74"/>
      <c r="B536" s="74"/>
      <c r="C536" s="73"/>
      <c r="D536" s="130"/>
      <c r="E536" s="131"/>
      <c r="F536" s="131"/>
      <c r="G536" s="131"/>
      <c r="H536" s="131"/>
      <c r="I536" s="131"/>
      <c r="J536" s="131"/>
      <c r="K536" s="131"/>
    </row>
    <row r="537" spans="1:11" ht="14.25">
      <c r="A537" s="74"/>
      <c r="B537" s="74"/>
      <c r="C537" s="73"/>
      <c r="D537" s="130"/>
      <c r="E537" s="131"/>
      <c r="F537" s="131"/>
      <c r="G537" s="131"/>
      <c r="H537" s="131"/>
      <c r="I537" s="131"/>
      <c r="J537" s="131"/>
      <c r="K537" s="131"/>
    </row>
    <row r="538" spans="1:11" ht="14.25">
      <c r="A538" s="74"/>
      <c r="B538" s="74"/>
      <c r="C538" s="73"/>
      <c r="D538" s="130"/>
      <c r="E538" s="131"/>
      <c r="F538" s="131"/>
      <c r="G538" s="131"/>
      <c r="H538" s="131"/>
      <c r="I538" s="131"/>
      <c r="J538" s="131"/>
      <c r="K538" s="131"/>
    </row>
    <row r="539" spans="1:11" ht="14.25">
      <c r="A539" s="74"/>
      <c r="B539" s="74"/>
      <c r="C539" s="73"/>
      <c r="D539" s="130"/>
      <c r="E539" s="131"/>
      <c r="F539" s="131"/>
      <c r="G539" s="131"/>
      <c r="H539" s="131"/>
      <c r="I539" s="131"/>
      <c r="J539" s="131"/>
      <c r="K539" s="131"/>
    </row>
    <row r="540" spans="1:11" ht="14.25">
      <c r="A540" s="74"/>
      <c r="B540" s="74"/>
      <c r="C540" s="73"/>
      <c r="D540" s="130"/>
      <c r="E540" s="131"/>
      <c r="F540" s="131"/>
      <c r="G540" s="131"/>
      <c r="H540" s="131"/>
      <c r="I540" s="131"/>
      <c r="J540" s="131"/>
      <c r="K540" s="131"/>
    </row>
  </sheetData>
  <mergeCells count="12">
    <mergeCell ref="D146:K146"/>
    <mergeCell ref="D149:K149"/>
    <mergeCell ref="D1:I1"/>
    <mergeCell ref="D2:K2"/>
    <mergeCell ref="D3:K3"/>
    <mergeCell ref="D4:K4"/>
    <mergeCell ref="D513:K513"/>
    <mergeCell ref="D516:K516"/>
    <mergeCell ref="D180:I180"/>
    <mergeCell ref="D181:K181"/>
    <mergeCell ref="D182:K182"/>
    <mergeCell ref="D183:K183"/>
  </mergeCells>
  <printOptions/>
  <pageMargins left="0.75" right="0.38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24"/>
  <sheetViews>
    <sheetView workbookViewId="0" topLeftCell="A145">
      <selection activeCell="D162" sqref="D162"/>
    </sheetView>
  </sheetViews>
  <sheetFormatPr defaultColWidth="9.140625" defaultRowHeight="12.75"/>
  <cols>
    <col min="1" max="1" width="4.421875" style="0" customWidth="1"/>
    <col min="2" max="2" width="5.8515625" style="0" customWidth="1"/>
    <col min="3" max="3" width="5.28125" style="0" customWidth="1"/>
    <col min="4" max="4" width="42.28125" style="0" customWidth="1"/>
    <col min="5" max="5" width="12.8515625" style="0" hidden="1" customWidth="1"/>
    <col min="6" max="6" width="0.13671875" style="0" hidden="1" customWidth="1"/>
    <col min="7" max="7" width="12.57421875" style="0" customWidth="1"/>
    <col min="9" max="9" width="10.421875" style="0" customWidth="1"/>
  </cols>
  <sheetData>
    <row r="1" spans="4:9" ht="15.75">
      <c r="D1" s="269" t="s">
        <v>0</v>
      </c>
      <c r="E1" s="270"/>
      <c r="F1" s="268"/>
      <c r="G1" s="268"/>
      <c r="H1" s="268"/>
      <c r="I1" s="268"/>
    </row>
    <row r="2" spans="4:8" ht="15.75">
      <c r="D2" s="269" t="s">
        <v>300</v>
      </c>
      <c r="E2" s="270"/>
      <c r="F2" s="268"/>
      <c r="G2" s="268"/>
      <c r="H2" s="268"/>
    </row>
    <row r="3" spans="4:8" ht="15.75">
      <c r="D3" s="269" t="s">
        <v>241</v>
      </c>
      <c r="E3" s="270"/>
      <c r="F3" s="268"/>
      <c r="G3" s="268"/>
      <c r="H3" s="268"/>
    </row>
    <row r="4" spans="4:8" ht="15.75">
      <c r="D4" s="269" t="s">
        <v>290</v>
      </c>
      <c r="E4" s="270"/>
      <c r="F4" s="268"/>
      <c r="G4" s="268"/>
      <c r="H4" s="268"/>
    </row>
    <row r="5" ht="12.75">
      <c r="E5" s="1"/>
    </row>
    <row r="6" ht="12.75">
      <c r="E6" s="1"/>
    </row>
    <row r="7" ht="12.75">
      <c r="E7" s="1"/>
    </row>
    <row r="8" spans="1:5" ht="15.75">
      <c r="A8" s="2"/>
      <c r="B8" s="2"/>
      <c r="C8" s="3"/>
      <c r="D8" s="4" t="s">
        <v>294</v>
      </c>
      <c r="E8" s="2"/>
    </row>
    <row r="9" spans="1:5" ht="15.75">
      <c r="A9" s="5"/>
      <c r="B9" s="2"/>
      <c r="C9" s="3"/>
      <c r="D9" s="129" t="s">
        <v>295</v>
      </c>
      <c r="E9" s="2"/>
    </row>
    <row r="10" spans="1:5" ht="15.75">
      <c r="A10" s="5"/>
      <c r="B10" s="2"/>
      <c r="C10" s="3"/>
      <c r="D10" s="129"/>
      <c r="E10" s="2"/>
    </row>
    <row r="11" spans="1:5" ht="15.75">
      <c r="A11" s="5"/>
      <c r="B11" s="2"/>
      <c r="C11" s="3"/>
      <c r="D11" s="129"/>
      <c r="E11" s="2"/>
    </row>
    <row r="12" spans="1:9" ht="51" customHeight="1">
      <c r="A12" s="37" t="s">
        <v>1</v>
      </c>
      <c r="B12" s="39" t="s">
        <v>2</v>
      </c>
      <c r="C12" s="71" t="s">
        <v>240</v>
      </c>
      <c r="D12" s="37" t="s">
        <v>4</v>
      </c>
      <c r="E12" s="72" t="s">
        <v>244</v>
      </c>
      <c r="F12" s="96" t="s">
        <v>285</v>
      </c>
      <c r="G12" s="196" t="s">
        <v>248</v>
      </c>
      <c r="H12" s="197" t="s">
        <v>256</v>
      </c>
      <c r="I12" s="197" t="s">
        <v>257</v>
      </c>
    </row>
    <row r="13" spans="1:9" ht="14.25" hidden="1">
      <c r="A13" s="64" t="s">
        <v>5</v>
      </c>
      <c r="B13" s="25"/>
      <c r="C13" s="54"/>
      <c r="D13" s="27" t="s">
        <v>6</v>
      </c>
      <c r="E13" s="87">
        <f>E14</f>
        <v>0</v>
      </c>
      <c r="F13" s="98"/>
      <c r="G13" s="168"/>
      <c r="H13" s="98"/>
      <c r="I13" s="98"/>
    </row>
    <row r="14" spans="1:9" ht="15" hidden="1">
      <c r="A14" s="29"/>
      <c r="B14" s="65" t="s">
        <v>7</v>
      </c>
      <c r="C14" s="55"/>
      <c r="D14" s="31" t="s">
        <v>8</v>
      </c>
      <c r="E14" s="86">
        <f>SUM(E15:E16)</f>
        <v>0</v>
      </c>
      <c r="F14" s="99"/>
      <c r="G14" s="169"/>
      <c r="H14" s="99"/>
      <c r="I14" s="99"/>
    </row>
    <row r="15" spans="1:9" ht="60" hidden="1">
      <c r="A15" s="29"/>
      <c r="B15" s="65"/>
      <c r="C15" s="55" t="s">
        <v>9</v>
      </c>
      <c r="D15" s="31" t="s">
        <v>10</v>
      </c>
      <c r="E15" s="86">
        <v>0</v>
      </c>
      <c r="F15" s="99"/>
      <c r="G15" s="169"/>
      <c r="H15" s="99"/>
      <c r="I15" s="99"/>
    </row>
    <row r="16" spans="1:9" ht="90" hidden="1">
      <c r="A16" s="29"/>
      <c r="B16" s="66"/>
      <c r="C16" s="30" t="s">
        <v>11</v>
      </c>
      <c r="D16" s="31" t="s">
        <v>12</v>
      </c>
      <c r="E16" s="86">
        <v>0</v>
      </c>
      <c r="F16" s="99"/>
      <c r="G16" s="170"/>
      <c r="H16" s="100"/>
      <c r="I16" s="24"/>
    </row>
    <row r="17" spans="1:9" ht="14.25" hidden="1">
      <c r="A17" s="67" t="s">
        <v>13</v>
      </c>
      <c r="B17" s="67"/>
      <c r="C17" s="26"/>
      <c r="D17" s="27" t="s">
        <v>14</v>
      </c>
      <c r="E17" s="87">
        <f>E18</f>
        <v>600</v>
      </c>
      <c r="F17" s="87">
        <f aca="true" t="shared" si="0" ref="F17:I18">F18</f>
        <v>0</v>
      </c>
      <c r="G17" s="171">
        <f t="shared" si="0"/>
        <v>600</v>
      </c>
      <c r="H17" s="87">
        <f t="shared" si="0"/>
        <v>0</v>
      </c>
      <c r="I17" s="87">
        <f t="shared" si="0"/>
        <v>600</v>
      </c>
    </row>
    <row r="18" spans="1:9" ht="15" hidden="1">
      <c r="A18" s="29"/>
      <c r="B18" s="66" t="s">
        <v>15</v>
      </c>
      <c r="C18" s="30"/>
      <c r="D18" s="31" t="s">
        <v>16</v>
      </c>
      <c r="E18" s="86">
        <f>E19</f>
        <v>600</v>
      </c>
      <c r="F18" s="86">
        <f t="shared" si="0"/>
        <v>0</v>
      </c>
      <c r="G18" s="172">
        <f t="shared" si="0"/>
        <v>600</v>
      </c>
      <c r="H18" s="86">
        <f t="shared" si="0"/>
        <v>0</v>
      </c>
      <c r="I18" s="86">
        <f t="shared" si="0"/>
        <v>600</v>
      </c>
    </row>
    <row r="19" spans="1:9" ht="75" hidden="1">
      <c r="A19" s="29"/>
      <c r="B19" s="29"/>
      <c r="C19" s="30" t="s">
        <v>17</v>
      </c>
      <c r="D19" s="31" t="s">
        <v>18</v>
      </c>
      <c r="E19" s="86">
        <v>600</v>
      </c>
      <c r="F19" s="101"/>
      <c r="G19" s="173">
        <v>600</v>
      </c>
      <c r="H19" s="99"/>
      <c r="I19" s="115">
        <f>G19+H19</f>
        <v>600</v>
      </c>
    </row>
    <row r="20" spans="1:9" ht="14.25" hidden="1">
      <c r="A20" s="25">
        <v>600</v>
      </c>
      <c r="B20" s="25"/>
      <c r="C20" s="26"/>
      <c r="D20" s="27" t="s">
        <v>19</v>
      </c>
      <c r="E20" s="87">
        <f>E21</f>
        <v>2100</v>
      </c>
      <c r="F20" s="87">
        <f>F21</f>
        <v>738816</v>
      </c>
      <c r="G20" s="171">
        <f>G21</f>
        <v>740916</v>
      </c>
      <c r="H20" s="87">
        <f>H21</f>
        <v>0</v>
      </c>
      <c r="I20" s="87">
        <f>I21</f>
        <v>740916</v>
      </c>
    </row>
    <row r="21" spans="1:9" ht="15" hidden="1">
      <c r="A21" s="29"/>
      <c r="B21" s="29">
        <v>60016</v>
      </c>
      <c r="C21" s="30"/>
      <c r="D21" s="31" t="s">
        <v>20</v>
      </c>
      <c r="E21" s="86">
        <f>SUM(E22:E25)</f>
        <v>2100</v>
      </c>
      <c r="F21" s="86">
        <f>SUM(F22:F25)</f>
        <v>738816</v>
      </c>
      <c r="G21" s="172">
        <f>SUM(G22:G25)</f>
        <v>740916</v>
      </c>
      <c r="H21" s="86">
        <f>SUM(H22:H25)</f>
        <v>0</v>
      </c>
      <c r="I21" s="86">
        <f>SUM(I22:I25)</f>
        <v>740916</v>
      </c>
    </row>
    <row r="22" spans="1:9" ht="15" hidden="1">
      <c r="A22" s="29"/>
      <c r="B22" s="29"/>
      <c r="C22" s="30" t="s">
        <v>21</v>
      </c>
      <c r="D22" s="31" t="s">
        <v>22</v>
      </c>
      <c r="E22" s="86">
        <v>2100</v>
      </c>
      <c r="F22" s="102"/>
      <c r="G22" s="174">
        <f>E22+F22</f>
        <v>2100</v>
      </c>
      <c r="H22" s="189"/>
      <c r="I22" s="189">
        <f>G22+H22</f>
        <v>2100</v>
      </c>
    </row>
    <row r="23" spans="1:9" ht="105" hidden="1">
      <c r="A23" s="29"/>
      <c r="B23" s="29"/>
      <c r="C23" s="30" t="s">
        <v>24</v>
      </c>
      <c r="D23" s="31" t="s">
        <v>25</v>
      </c>
      <c r="E23" s="86">
        <v>0</v>
      </c>
      <c r="F23" s="103">
        <v>680802</v>
      </c>
      <c r="G23" s="175">
        <f>E23+F23</f>
        <v>680802</v>
      </c>
      <c r="H23" s="115"/>
      <c r="I23" s="189">
        <f>G23+H23</f>
        <v>680802</v>
      </c>
    </row>
    <row r="24" spans="1:9" ht="60" hidden="1">
      <c r="A24" s="29"/>
      <c r="B24" s="29" t="s">
        <v>258</v>
      </c>
      <c r="C24" s="30" t="s">
        <v>26</v>
      </c>
      <c r="D24" s="31" t="s">
        <v>27</v>
      </c>
      <c r="E24" s="86">
        <v>0</v>
      </c>
      <c r="F24" s="103"/>
      <c r="G24" s="175">
        <f>E24+F24</f>
        <v>0</v>
      </c>
      <c r="H24" s="115"/>
      <c r="I24" s="189">
        <f>G24+H24</f>
        <v>0</v>
      </c>
    </row>
    <row r="25" spans="1:9" ht="120" hidden="1">
      <c r="A25" s="29"/>
      <c r="B25" s="29"/>
      <c r="C25" s="30" t="s">
        <v>28</v>
      </c>
      <c r="D25" s="31" t="s">
        <v>29</v>
      </c>
      <c r="E25" s="86">
        <v>0</v>
      </c>
      <c r="F25" s="103">
        <v>58014</v>
      </c>
      <c r="G25" s="175">
        <f>E25+F25</f>
        <v>58014</v>
      </c>
      <c r="H25" s="115"/>
      <c r="I25" s="189">
        <f>G25+H25</f>
        <v>58014</v>
      </c>
    </row>
    <row r="26" spans="1:9" ht="14.25" hidden="1">
      <c r="A26" s="25">
        <v>700</v>
      </c>
      <c r="B26" s="25"/>
      <c r="C26" s="26"/>
      <c r="D26" s="149" t="s">
        <v>30</v>
      </c>
      <c r="E26" s="60">
        <f>E27</f>
        <v>1632639</v>
      </c>
      <c r="F26" s="60">
        <f>F27</f>
        <v>0</v>
      </c>
      <c r="G26" s="176">
        <f>G27</f>
        <v>1632639</v>
      </c>
      <c r="H26" s="60">
        <f>H27</f>
        <v>0</v>
      </c>
      <c r="I26" s="60">
        <f>I27</f>
        <v>1632639</v>
      </c>
    </row>
    <row r="27" spans="1:9" ht="15" hidden="1">
      <c r="A27" s="29"/>
      <c r="B27" s="29">
        <v>70005</v>
      </c>
      <c r="C27" s="30"/>
      <c r="D27" s="36" t="s">
        <v>31</v>
      </c>
      <c r="E27" s="56">
        <f>SUM(E28:E33)</f>
        <v>1632639</v>
      </c>
      <c r="F27" s="56">
        <f>SUM(F28:F33)</f>
        <v>0</v>
      </c>
      <c r="G27" s="177">
        <f>SUM(G28:G33)</f>
        <v>1632639</v>
      </c>
      <c r="H27" s="56">
        <f>SUM(H28:H33)</f>
        <v>0</v>
      </c>
      <c r="I27" s="56">
        <f>SUM(I28:I33)</f>
        <v>1632639</v>
      </c>
    </row>
    <row r="28" spans="1:9" ht="30" hidden="1">
      <c r="A28" s="29"/>
      <c r="B28" s="29"/>
      <c r="C28" s="30" t="s">
        <v>32</v>
      </c>
      <c r="D28" s="36" t="s">
        <v>33</v>
      </c>
      <c r="E28" s="56">
        <v>6156</v>
      </c>
      <c r="F28" s="150"/>
      <c r="G28" s="178">
        <f aca="true" t="shared" si="1" ref="G28:G33">E28+F28</f>
        <v>6156</v>
      </c>
      <c r="H28" s="151"/>
      <c r="I28" s="151">
        <f aca="true" t="shared" si="2" ref="I28:I33">G28+H28</f>
        <v>6156</v>
      </c>
    </row>
    <row r="29" spans="1:9" ht="15" hidden="1">
      <c r="A29" s="29"/>
      <c r="B29" s="29"/>
      <c r="C29" s="30" t="s">
        <v>21</v>
      </c>
      <c r="D29" s="36" t="s">
        <v>22</v>
      </c>
      <c r="E29" s="56">
        <v>50</v>
      </c>
      <c r="F29" s="150"/>
      <c r="G29" s="178">
        <f t="shared" si="1"/>
        <v>50</v>
      </c>
      <c r="H29" s="151"/>
      <c r="I29" s="151">
        <f t="shared" si="2"/>
        <v>50</v>
      </c>
    </row>
    <row r="30" spans="1:9" ht="75" hidden="1">
      <c r="A30" s="29"/>
      <c r="B30" s="29"/>
      <c r="C30" s="30" t="s">
        <v>17</v>
      </c>
      <c r="D30" s="36" t="s">
        <v>18</v>
      </c>
      <c r="E30" s="56">
        <v>110000</v>
      </c>
      <c r="F30" s="150"/>
      <c r="G30" s="178">
        <f t="shared" si="1"/>
        <v>110000</v>
      </c>
      <c r="H30" s="151"/>
      <c r="I30" s="151">
        <f t="shared" si="2"/>
        <v>110000</v>
      </c>
    </row>
    <row r="31" spans="1:9" ht="45" hidden="1">
      <c r="A31" s="29"/>
      <c r="B31" s="29"/>
      <c r="C31" s="30" t="s">
        <v>34</v>
      </c>
      <c r="D31" s="36" t="s">
        <v>35</v>
      </c>
      <c r="E31" s="56">
        <v>181</v>
      </c>
      <c r="F31" s="150"/>
      <c r="G31" s="178">
        <f t="shared" si="1"/>
        <v>181</v>
      </c>
      <c r="H31" s="151"/>
      <c r="I31" s="151">
        <f t="shared" si="2"/>
        <v>181</v>
      </c>
    </row>
    <row r="32" spans="1:9" ht="45" hidden="1">
      <c r="A32" s="29"/>
      <c r="B32" s="29"/>
      <c r="C32" s="30" t="s">
        <v>36</v>
      </c>
      <c r="D32" s="36" t="s">
        <v>37</v>
      </c>
      <c r="E32" s="56">
        <v>1515752</v>
      </c>
      <c r="F32" s="150"/>
      <c r="G32" s="178">
        <f t="shared" si="1"/>
        <v>1515752</v>
      </c>
      <c r="H32" s="151"/>
      <c r="I32" s="151">
        <f t="shared" si="2"/>
        <v>1515752</v>
      </c>
    </row>
    <row r="33" spans="1:9" ht="15" hidden="1">
      <c r="A33" s="29"/>
      <c r="B33" s="29"/>
      <c r="C33" s="30" t="s">
        <v>38</v>
      </c>
      <c r="D33" s="36" t="s">
        <v>39</v>
      </c>
      <c r="E33" s="56">
        <v>500</v>
      </c>
      <c r="F33" s="150"/>
      <c r="G33" s="178">
        <f t="shared" si="1"/>
        <v>500</v>
      </c>
      <c r="H33" s="151"/>
      <c r="I33" s="151">
        <f t="shared" si="2"/>
        <v>500</v>
      </c>
    </row>
    <row r="34" spans="1:9" ht="14.25" hidden="1">
      <c r="A34" s="25">
        <v>750</v>
      </c>
      <c r="B34" s="25"/>
      <c r="C34" s="26"/>
      <c r="D34" s="149" t="s">
        <v>40</v>
      </c>
      <c r="E34" s="60">
        <f>E35+E38</f>
        <v>45230</v>
      </c>
      <c r="F34" s="60">
        <f>F35+F38</f>
        <v>0</v>
      </c>
      <c r="G34" s="176">
        <f>G35+G38</f>
        <v>45230</v>
      </c>
      <c r="H34" s="60">
        <f>H35+H38</f>
        <v>0</v>
      </c>
      <c r="I34" s="60">
        <f>I35+I38</f>
        <v>45230</v>
      </c>
    </row>
    <row r="35" spans="1:9" ht="15" hidden="1">
      <c r="A35" s="29"/>
      <c r="B35" s="29">
        <v>75011</v>
      </c>
      <c r="C35" s="30"/>
      <c r="D35" s="36" t="s">
        <v>41</v>
      </c>
      <c r="E35" s="56">
        <f>E36+E37</f>
        <v>41750</v>
      </c>
      <c r="F35" s="56">
        <f>F36+F37</f>
        <v>0</v>
      </c>
      <c r="G35" s="177">
        <f>G36+G37</f>
        <v>41750</v>
      </c>
      <c r="H35" s="56">
        <f>H36+H37</f>
        <v>0</v>
      </c>
      <c r="I35" s="56">
        <f>I36+I37</f>
        <v>41750</v>
      </c>
    </row>
    <row r="36" spans="1:9" ht="60" hidden="1">
      <c r="A36" s="29"/>
      <c r="B36" s="29"/>
      <c r="C36" s="30" t="s">
        <v>42</v>
      </c>
      <c r="D36" s="36" t="s">
        <v>43</v>
      </c>
      <c r="E36" s="56">
        <v>41200</v>
      </c>
      <c r="F36" s="150"/>
      <c r="G36" s="178">
        <f>E36+F36</f>
        <v>41200</v>
      </c>
      <c r="H36" s="151"/>
      <c r="I36" s="151">
        <f>G36+H36</f>
        <v>41200</v>
      </c>
    </row>
    <row r="37" spans="1:9" ht="60" hidden="1">
      <c r="A37" s="29"/>
      <c r="B37" s="29"/>
      <c r="C37" s="30" t="s">
        <v>44</v>
      </c>
      <c r="D37" s="36" t="s">
        <v>45</v>
      </c>
      <c r="E37" s="56">
        <v>550</v>
      </c>
      <c r="F37" s="150"/>
      <c r="G37" s="178">
        <f>E37+F37</f>
        <v>550</v>
      </c>
      <c r="H37" s="151"/>
      <c r="I37" s="151">
        <f>G37+H37</f>
        <v>550</v>
      </c>
    </row>
    <row r="38" spans="1:9" ht="15" hidden="1">
      <c r="A38" s="29"/>
      <c r="B38" s="29">
        <v>75023</v>
      </c>
      <c r="C38" s="30"/>
      <c r="D38" s="36" t="s">
        <v>46</v>
      </c>
      <c r="E38" s="56">
        <f>E39+E40+E41</f>
        <v>3480</v>
      </c>
      <c r="F38" s="56">
        <f>F39+F40+F41</f>
        <v>0</v>
      </c>
      <c r="G38" s="177">
        <f>G39+G40+G41</f>
        <v>3480</v>
      </c>
      <c r="H38" s="56">
        <f>H39+H40+H41</f>
        <v>0</v>
      </c>
      <c r="I38" s="56">
        <f>I39+I40+I41</f>
        <v>3480</v>
      </c>
    </row>
    <row r="39" spans="1:9" ht="15" hidden="1">
      <c r="A39" s="29"/>
      <c r="B39" s="29"/>
      <c r="C39" s="30" t="s">
        <v>21</v>
      </c>
      <c r="D39" s="36" t="s">
        <v>22</v>
      </c>
      <c r="E39" s="56">
        <v>2000</v>
      </c>
      <c r="F39" s="150"/>
      <c r="G39" s="178">
        <f>E39+F39</f>
        <v>2000</v>
      </c>
      <c r="H39" s="151"/>
      <c r="I39" s="151">
        <f>G39+H39</f>
        <v>2000</v>
      </c>
    </row>
    <row r="40" spans="1:9" ht="15" hidden="1">
      <c r="A40" s="29"/>
      <c r="B40" s="29"/>
      <c r="C40" s="30" t="s">
        <v>47</v>
      </c>
      <c r="D40" s="36" t="s">
        <v>48</v>
      </c>
      <c r="E40" s="56">
        <v>1480</v>
      </c>
      <c r="F40" s="150"/>
      <c r="G40" s="178">
        <f>E40+F40</f>
        <v>1480</v>
      </c>
      <c r="H40" s="151"/>
      <c r="I40" s="151">
        <f>G40+H40</f>
        <v>1480</v>
      </c>
    </row>
    <row r="41" spans="1:9" ht="15" hidden="1">
      <c r="A41" s="29"/>
      <c r="B41" s="29"/>
      <c r="C41" s="30" t="s">
        <v>38</v>
      </c>
      <c r="D41" s="36" t="s">
        <v>39</v>
      </c>
      <c r="E41" s="56">
        <v>0</v>
      </c>
      <c r="F41" s="150"/>
      <c r="G41" s="178">
        <f>E41+F41</f>
        <v>0</v>
      </c>
      <c r="H41" s="151"/>
      <c r="I41" s="151">
        <f>G41+H41</f>
        <v>0</v>
      </c>
    </row>
    <row r="42" spans="1:9" ht="42.75" hidden="1">
      <c r="A42" s="33">
        <v>751</v>
      </c>
      <c r="B42" s="25"/>
      <c r="C42" s="26"/>
      <c r="D42" s="149" t="s">
        <v>49</v>
      </c>
      <c r="E42" s="60">
        <f>E43+E45+E47</f>
        <v>780</v>
      </c>
      <c r="F42" s="60">
        <f>F43+F45+F47</f>
        <v>-31</v>
      </c>
      <c r="G42" s="176">
        <f>G43+G45+G47</f>
        <v>749</v>
      </c>
      <c r="H42" s="60">
        <f>H43+H45+H47</f>
        <v>0</v>
      </c>
      <c r="I42" s="60">
        <f>I43+I45+I47</f>
        <v>749</v>
      </c>
    </row>
    <row r="43" spans="1:9" ht="30" hidden="1">
      <c r="A43" s="29"/>
      <c r="B43" s="34">
        <v>75101</v>
      </c>
      <c r="C43" s="30"/>
      <c r="D43" s="36" t="s">
        <v>50</v>
      </c>
      <c r="E43" s="56">
        <f>E44</f>
        <v>780</v>
      </c>
      <c r="F43" s="56">
        <f>F44</f>
        <v>-31</v>
      </c>
      <c r="G43" s="177">
        <f>G44</f>
        <v>749</v>
      </c>
      <c r="H43" s="56">
        <f>H44</f>
        <v>0</v>
      </c>
      <c r="I43" s="56">
        <f>I44</f>
        <v>749</v>
      </c>
    </row>
    <row r="44" spans="1:9" ht="60" hidden="1">
      <c r="A44" s="29"/>
      <c r="B44" s="29"/>
      <c r="C44" s="30" t="s">
        <v>42</v>
      </c>
      <c r="D44" s="36" t="s">
        <v>43</v>
      </c>
      <c r="E44" s="56">
        <v>780</v>
      </c>
      <c r="F44" s="150">
        <v>-31</v>
      </c>
      <c r="G44" s="178">
        <f>E44+F44</f>
        <v>749</v>
      </c>
      <c r="H44" s="151"/>
      <c r="I44" s="151">
        <f>G44+H44</f>
        <v>749</v>
      </c>
    </row>
    <row r="45" spans="1:9" ht="15" hidden="1">
      <c r="A45" s="29"/>
      <c r="B45" s="35" t="s">
        <v>51</v>
      </c>
      <c r="C45" s="30"/>
      <c r="D45" s="36" t="s">
        <v>235</v>
      </c>
      <c r="E45" s="56">
        <f>E46</f>
        <v>0</v>
      </c>
      <c r="F45" s="150"/>
      <c r="G45" s="179"/>
      <c r="H45" s="151"/>
      <c r="I45" s="152"/>
    </row>
    <row r="46" spans="1:9" ht="60" hidden="1">
      <c r="A46" s="29"/>
      <c r="B46" s="29"/>
      <c r="C46" s="30" t="s">
        <v>42</v>
      </c>
      <c r="D46" s="36" t="s">
        <v>43</v>
      </c>
      <c r="E46" s="56">
        <v>0</v>
      </c>
      <c r="F46" s="150"/>
      <c r="G46" s="179"/>
      <c r="H46" s="151"/>
      <c r="I46" s="152"/>
    </row>
    <row r="47" spans="1:9" ht="15" hidden="1">
      <c r="A47" s="29"/>
      <c r="B47" s="35" t="s">
        <v>52</v>
      </c>
      <c r="C47" s="30"/>
      <c r="D47" s="36" t="s">
        <v>53</v>
      </c>
      <c r="E47" s="56">
        <f>E48</f>
        <v>0</v>
      </c>
      <c r="F47" s="150"/>
      <c r="G47" s="179"/>
      <c r="H47" s="151"/>
      <c r="I47" s="152"/>
    </row>
    <row r="48" spans="1:9" ht="60" hidden="1">
      <c r="A48" s="29"/>
      <c r="B48" s="29"/>
      <c r="C48" s="30" t="s">
        <v>42</v>
      </c>
      <c r="D48" s="36" t="s">
        <v>43</v>
      </c>
      <c r="E48" s="56">
        <v>0</v>
      </c>
      <c r="F48" s="150"/>
      <c r="G48" s="179"/>
      <c r="H48" s="151"/>
      <c r="I48" s="152"/>
    </row>
    <row r="49" spans="1:9" ht="28.5">
      <c r="A49" s="33">
        <v>754</v>
      </c>
      <c r="B49" s="37"/>
      <c r="C49" s="38"/>
      <c r="D49" s="149" t="s">
        <v>54</v>
      </c>
      <c r="E49" s="60">
        <f>E50</f>
        <v>400</v>
      </c>
      <c r="F49" s="60">
        <f aca="true" t="shared" si="3" ref="F49:I50">F50</f>
        <v>0</v>
      </c>
      <c r="G49" s="176">
        <f t="shared" si="3"/>
        <v>400</v>
      </c>
      <c r="H49" s="60">
        <f>H50+H52</f>
        <v>5000</v>
      </c>
      <c r="I49" s="60">
        <f>I50+I52</f>
        <v>5400</v>
      </c>
    </row>
    <row r="50" spans="1:9" ht="15" hidden="1">
      <c r="A50" s="29"/>
      <c r="B50" s="29">
        <v>75414</v>
      </c>
      <c r="C50" s="30"/>
      <c r="D50" s="36" t="s">
        <v>55</v>
      </c>
      <c r="E50" s="56">
        <f>E51</f>
        <v>400</v>
      </c>
      <c r="F50" s="56">
        <f t="shared" si="3"/>
        <v>0</v>
      </c>
      <c r="G50" s="177">
        <f t="shared" si="3"/>
        <v>400</v>
      </c>
      <c r="H50" s="56">
        <f t="shared" si="3"/>
        <v>0</v>
      </c>
      <c r="I50" s="56">
        <f t="shared" si="3"/>
        <v>400</v>
      </c>
    </row>
    <row r="51" spans="1:9" ht="60" hidden="1">
      <c r="A51" s="29"/>
      <c r="B51" s="29"/>
      <c r="C51" s="30" t="s">
        <v>42</v>
      </c>
      <c r="D51" s="36" t="s">
        <v>56</v>
      </c>
      <c r="E51" s="56">
        <v>400</v>
      </c>
      <c r="F51" s="150"/>
      <c r="G51" s="178">
        <f>E51+F51</f>
        <v>400</v>
      </c>
      <c r="H51" s="151"/>
      <c r="I51" s="151">
        <f>G51+H51</f>
        <v>400</v>
      </c>
    </row>
    <row r="52" spans="1:9" ht="15">
      <c r="A52" s="29"/>
      <c r="B52" s="29">
        <v>75495</v>
      </c>
      <c r="C52" s="30"/>
      <c r="D52" s="36" t="s">
        <v>16</v>
      </c>
      <c r="E52" s="56"/>
      <c r="F52" s="150"/>
      <c r="G52" s="178"/>
      <c r="H52" s="151">
        <f>H53</f>
        <v>5000</v>
      </c>
      <c r="I52" s="151">
        <f>I53</f>
        <v>5000</v>
      </c>
    </row>
    <row r="53" spans="1:9" ht="59.25" customHeight="1">
      <c r="A53" s="29"/>
      <c r="B53" s="29"/>
      <c r="C53" s="30" t="s">
        <v>287</v>
      </c>
      <c r="D53" s="36" t="s">
        <v>289</v>
      </c>
      <c r="E53" s="56"/>
      <c r="F53" s="150"/>
      <c r="G53" s="178"/>
      <c r="H53" s="151">
        <v>5000</v>
      </c>
      <c r="I53" s="151">
        <f>G53+H53</f>
        <v>5000</v>
      </c>
    </row>
    <row r="54" spans="1:9" ht="57" hidden="1">
      <c r="A54" s="33">
        <v>756</v>
      </c>
      <c r="B54" s="25"/>
      <c r="C54" s="26"/>
      <c r="D54" s="149" t="s">
        <v>57</v>
      </c>
      <c r="E54" s="60">
        <f>E55+E58+E67+E79+E83</f>
        <v>3711828</v>
      </c>
      <c r="F54" s="60">
        <f>F55+F58+F67+F79+F83</f>
        <v>20430</v>
      </c>
      <c r="G54" s="176">
        <f>G55+G58+G67+G79+G83</f>
        <v>3732258</v>
      </c>
      <c r="H54" s="60">
        <f>H55+H58+H67+H79+H83</f>
        <v>0</v>
      </c>
      <c r="I54" s="60">
        <f>I55+I58+I67+I79+I83</f>
        <v>3732258</v>
      </c>
    </row>
    <row r="55" spans="1:9" ht="30" hidden="1">
      <c r="A55" s="29"/>
      <c r="B55" s="34">
        <v>75601</v>
      </c>
      <c r="C55" s="30"/>
      <c r="D55" s="36" t="s">
        <v>58</v>
      </c>
      <c r="E55" s="56">
        <f>SUM(E56:E57)</f>
        <v>4550</v>
      </c>
      <c r="F55" s="56">
        <f>SUM(F56:F57)</f>
        <v>0</v>
      </c>
      <c r="G55" s="177">
        <f>SUM(G56:G57)</f>
        <v>4550</v>
      </c>
      <c r="H55" s="56">
        <f>SUM(H56:H57)</f>
        <v>0</v>
      </c>
      <c r="I55" s="56">
        <f>SUM(I56:I57)</f>
        <v>4550</v>
      </c>
    </row>
    <row r="56" spans="1:9" ht="45" hidden="1">
      <c r="A56" s="29"/>
      <c r="B56" s="29"/>
      <c r="C56" s="30" t="s">
        <v>59</v>
      </c>
      <c r="D56" s="36" t="s">
        <v>60</v>
      </c>
      <c r="E56" s="56">
        <v>4500</v>
      </c>
      <c r="F56" s="150"/>
      <c r="G56" s="178">
        <f>E56+F56</f>
        <v>4500</v>
      </c>
      <c r="H56" s="151"/>
      <c r="I56" s="151">
        <f>G56+H56</f>
        <v>4500</v>
      </c>
    </row>
    <row r="57" spans="1:9" ht="30" hidden="1">
      <c r="A57" s="29"/>
      <c r="B57" s="29"/>
      <c r="C57" s="30" t="s">
        <v>61</v>
      </c>
      <c r="D57" s="36" t="s">
        <v>62</v>
      </c>
      <c r="E57" s="56">
        <v>50</v>
      </c>
      <c r="F57" s="150"/>
      <c r="G57" s="178">
        <f>E57+F57</f>
        <v>50</v>
      </c>
      <c r="H57" s="151"/>
      <c r="I57" s="151">
        <f>G57+H57</f>
        <v>50</v>
      </c>
    </row>
    <row r="58" spans="1:9" ht="60" hidden="1">
      <c r="A58" s="29"/>
      <c r="B58" s="34">
        <v>75615</v>
      </c>
      <c r="C58" s="30"/>
      <c r="D58" s="36" t="s">
        <v>63</v>
      </c>
      <c r="E58" s="56">
        <f>SUM(E59:E66)</f>
        <v>917550</v>
      </c>
      <c r="F58" s="56">
        <f>SUM(F59:F66)</f>
        <v>0</v>
      </c>
      <c r="G58" s="177">
        <f>SUM(G59:G66)</f>
        <v>917550</v>
      </c>
      <c r="H58" s="56">
        <f>SUM(H59:H66)</f>
        <v>0</v>
      </c>
      <c r="I58" s="56">
        <f>SUM(I59:I66)</f>
        <v>917550</v>
      </c>
    </row>
    <row r="59" spans="1:9" ht="15" hidden="1">
      <c r="A59" s="29"/>
      <c r="B59" s="29"/>
      <c r="C59" s="30" t="s">
        <v>64</v>
      </c>
      <c r="D59" s="36" t="s">
        <v>65</v>
      </c>
      <c r="E59" s="56">
        <v>730000</v>
      </c>
      <c r="F59" s="150"/>
      <c r="G59" s="178">
        <f aca="true" t="shared" si="4" ref="G59:G66">E59+F59</f>
        <v>730000</v>
      </c>
      <c r="H59" s="151"/>
      <c r="I59" s="151">
        <f>G59+H59</f>
        <v>730000</v>
      </c>
    </row>
    <row r="60" spans="1:9" ht="15" hidden="1">
      <c r="A60" s="29"/>
      <c r="B60" s="29"/>
      <c r="C60" s="30" t="s">
        <v>66</v>
      </c>
      <c r="D60" s="36" t="s">
        <v>67</v>
      </c>
      <c r="E60" s="56">
        <v>138000</v>
      </c>
      <c r="F60" s="150"/>
      <c r="G60" s="178">
        <f t="shared" si="4"/>
        <v>138000</v>
      </c>
      <c r="H60" s="151"/>
      <c r="I60" s="151">
        <f aca="true" t="shared" si="5" ref="I60:I66">G60+H60</f>
        <v>138000</v>
      </c>
    </row>
    <row r="61" spans="1:9" ht="15" hidden="1">
      <c r="A61" s="29"/>
      <c r="B61" s="29"/>
      <c r="C61" s="30" t="s">
        <v>68</v>
      </c>
      <c r="D61" s="36" t="s">
        <v>69</v>
      </c>
      <c r="E61" s="56">
        <v>2000</v>
      </c>
      <c r="F61" s="150"/>
      <c r="G61" s="178">
        <f t="shared" si="4"/>
        <v>2000</v>
      </c>
      <c r="H61" s="151"/>
      <c r="I61" s="151">
        <f t="shared" si="5"/>
        <v>2000</v>
      </c>
    </row>
    <row r="62" spans="1:9" ht="15" hidden="1">
      <c r="A62" s="29"/>
      <c r="B62" s="29"/>
      <c r="C62" s="30" t="s">
        <v>70</v>
      </c>
      <c r="D62" s="36" t="s">
        <v>71</v>
      </c>
      <c r="E62" s="56">
        <v>20000</v>
      </c>
      <c r="F62" s="150"/>
      <c r="G62" s="178">
        <f t="shared" si="4"/>
        <v>20000</v>
      </c>
      <c r="H62" s="151"/>
      <c r="I62" s="151">
        <f t="shared" si="5"/>
        <v>20000</v>
      </c>
    </row>
    <row r="63" spans="1:9" ht="15" hidden="1">
      <c r="A63" s="29"/>
      <c r="B63" s="29"/>
      <c r="C63" s="30" t="s">
        <v>72</v>
      </c>
      <c r="D63" s="36" t="s">
        <v>73</v>
      </c>
      <c r="E63" s="56">
        <v>27000</v>
      </c>
      <c r="F63" s="150"/>
      <c r="G63" s="178">
        <f t="shared" si="4"/>
        <v>27000</v>
      </c>
      <c r="H63" s="151"/>
      <c r="I63" s="151">
        <f t="shared" si="5"/>
        <v>27000</v>
      </c>
    </row>
    <row r="64" spans="1:9" ht="15" hidden="1">
      <c r="A64" s="29"/>
      <c r="B64" s="29"/>
      <c r="C64" s="30" t="s">
        <v>74</v>
      </c>
      <c r="D64" s="36" t="s">
        <v>75</v>
      </c>
      <c r="E64" s="56">
        <v>0</v>
      </c>
      <c r="F64" s="150"/>
      <c r="G64" s="178">
        <f t="shared" si="4"/>
        <v>0</v>
      </c>
      <c r="H64" s="151"/>
      <c r="I64" s="151">
        <f t="shared" si="5"/>
        <v>0</v>
      </c>
    </row>
    <row r="65" spans="1:9" ht="15" hidden="1">
      <c r="A65" s="29"/>
      <c r="B65" s="29"/>
      <c r="C65" s="30" t="s">
        <v>21</v>
      </c>
      <c r="D65" s="36" t="s">
        <v>22</v>
      </c>
      <c r="E65" s="56">
        <v>50</v>
      </c>
      <c r="F65" s="150"/>
      <c r="G65" s="178">
        <f t="shared" si="4"/>
        <v>50</v>
      </c>
      <c r="H65" s="151"/>
      <c r="I65" s="151">
        <f t="shared" si="5"/>
        <v>50</v>
      </c>
    </row>
    <row r="66" spans="1:9" ht="30" hidden="1">
      <c r="A66" s="29"/>
      <c r="B66" s="29"/>
      <c r="C66" s="30" t="s">
        <v>61</v>
      </c>
      <c r="D66" s="36" t="s">
        <v>62</v>
      </c>
      <c r="E66" s="56">
        <v>500</v>
      </c>
      <c r="F66" s="150"/>
      <c r="G66" s="178">
        <f t="shared" si="4"/>
        <v>500</v>
      </c>
      <c r="H66" s="151"/>
      <c r="I66" s="151">
        <f t="shared" si="5"/>
        <v>500</v>
      </c>
    </row>
    <row r="67" spans="1:9" ht="60" hidden="1">
      <c r="A67" s="29"/>
      <c r="B67" s="34">
        <v>75616</v>
      </c>
      <c r="C67" s="30"/>
      <c r="D67" s="36" t="s">
        <v>76</v>
      </c>
      <c r="E67" s="56">
        <f>SUM(E68:E78)</f>
        <v>811850</v>
      </c>
      <c r="F67" s="56">
        <f>SUM(F68:F78)</f>
        <v>0</v>
      </c>
      <c r="G67" s="177">
        <f>SUM(G68:G78)</f>
        <v>811850</v>
      </c>
      <c r="H67" s="56">
        <f>SUM(H68:H78)</f>
        <v>0</v>
      </c>
      <c r="I67" s="56">
        <f>SUM(I68:I78)</f>
        <v>811850</v>
      </c>
    </row>
    <row r="68" spans="1:9" ht="15" hidden="1">
      <c r="A68" s="29"/>
      <c r="B68" s="29"/>
      <c r="C68" s="30" t="s">
        <v>64</v>
      </c>
      <c r="D68" s="36" t="s">
        <v>65</v>
      </c>
      <c r="E68" s="56">
        <v>400000</v>
      </c>
      <c r="F68" s="150"/>
      <c r="G68" s="178">
        <f aca="true" t="shared" si="6" ref="G68:G78">E68+F68</f>
        <v>400000</v>
      </c>
      <c r="H68" s="151"/>
      <c r="I68" s="151">
        <f>G68+H68</f>
        <v>400000</v>
      </c>
    </row>
    <row r="69" spans="1:9" ht="15" hidden="1">
      <c r="A69" s="29"/>
      <c r="B69" s="29"/>
      <c r="C69" s="30" t="s">
        <v>66</v>
      </c>
      <c r="D69" s="36" t="s">
        <v>67</v>
      </c>
      <c r="E69" s="56">
        <v>325000</v>
      </c>
      <c r="F69" s="150"/>
      <c r="G69" s="178">
        <f t="shared" si="6"/>
        <v>325000</v>
      </c>
      <c r="H69" s="151"/>
      <c r="I69" s="151">
        <f aca="true" t="shared" si="7" ref="I69:I78">G69+H69</f>
        <v>325000</v>
      </c>
    </row>
    <row r="70" spans="1:9" ht="15" hidden="1">
      <c r="A70" s="29"/>
      <c r="B70" s="29"/>
      <c r="C70" s="30" t="s">
        <v>68</v>
      </c>
      <c r="D70" s="36" t="s">
        <v>69</v>
      </c>
      <c r="E70" s="56">
        <v>140</v>
      </c>
      <c r="F70" s="150"/>
      <c r="G70" s="178">
        <f t="shared" si="6"/>
        <v>140</v>
      </c>
      <c r="H70" s="151"/>
      <c r="I70" s="151">
        <f t="shared" si="7"/>
        <v>140</v>
      </c>
    </row>
    <row r="71" spans="1:9" ht="15" hidden="1">
      <c r="A71" s="29"/>
      <c r="B71" s="29"/>
      <c r="C71" s="30" t="s">
        <v>70</v>
      </c>
      <c r="D71" s="36" t="s">
        <v>71</v>
      </c>
      <c r="E71" s="56">
        <v>51250</v>
      </c>
      <c r="F71" s="150"/>
      <c r="G71" s="178">
        <f t="shared" si="6"/>
        <v>51250</v>
      </c>
      <c r="H71" s="151"/>
      <c r="I71" s="151">
        <f t="shared" si="7"/>
        <v>51250</v>
      </c>
    </row>
    <row r="72" spans="1:9" ht="15" hidden="1">
      <c r="A72" s="29"/>
      <c r="B72" s="29"/>
      <c r="C72" s="30" t="s">
        <v>77</v>
      </c>
      <c r="D72" s="36" t="s">
        <v>78</v>
      </c>
      <c r="E72" s="56">
        <v>2000</v>
      </c>
      <c r="F72" s="150"/>
      <c r="G72" s="178">
        <f t="shared" si="6"/>
        <v>2000</v>
      </c>
      <c r="H72" s="151"/>
      <c r="I72" s="151">
        <f t="shared" si="7"/>
        <v>2000</v>
      </c>
    </row>
    <row r="73" spans="1:9" ht="15" hidden="1">
      <c r="A73" s="29"/>
      <c r="B73" s="29"/>
      <c r="C73" s="30" t="s">
        <v>79</v>
      </c>
      <c r="D73" s="36" t="s">
        <v>80</v>
      </c>
      <c r="E73" s="56">
        <v>60</v>
      </c>
      <c r="F73" s="150"/>
      <c r="G73" s="178">
        <f t="shared" si="6"/>
        <v>60</v>
      </c>
      <c r="H73" s="151"/>
      <c r="I73" s="151">
        <f t="shared" si="7"/>
        <v>60</v>
      </c>
    </row>
    <row r="74" spans="1:9" ht="15" hidden="1">
      <c r="A74" s="29"/>
      <c r="B74" s="29"/>
      <c r="C74" s="30" t="s">
        <v>81</v>
      </c>
      <c r="D74" s="36" t="s">
        <v>82</v>
      </c>
      <c r="E74" s="56">
        <v>300</v>
      </c>
      <c r="F74" s="150"/>
      <c r="G74" s="178">
        <f t="shared" si="6"/>
        <v>300</v>
      </c>
      <c r="H74" s="151"/>
      <c r="I74" s="151">
        <f t="shared" si="7"/>
        <v>300</v>
      </c>
    </row>
    <row r="75" spans="1:9" ht="30" hidden="1">
      <c r="A75" s="29"/>
      <c r="B75" s="29"/>
      <c r="C75" s="30" t="s">
        <v>83</v>
      </c>
      <c r="D75" s="36" t="s">
        <v>84</v>
      </c>
      <c r="E75" s="56">
        <v>4000</v>
      </c>
      <c r="F75" s="150"/>
      <c r="G75" s="178">
        <f t="shared" si="6"/>
        <v>4000</v>
      </c>
      <c r="H75" s="151"/>
      <c r="I75" s="151">
        <f t="shared" si="7"/>
        <v>4000</v>
      </c>
    </row>
    <row r="76" spans="1:9" ht="15" hidden="1">
      <c r="A76" s="29"/>
      <c r="B76" s="29"/>
      <c r="C76" s="30" t="s">
        <v>72</v>
      </c>
      <c r="D76" s="36" t="s">
        <v>73</v>
      </c>
      <c r="E76" s="56">
        <v>25000</v>
      </c>
      <c r="F76" s="150"/>
      <c r="G76" s="178">
        <f t="shared" si="6"/>
        <v>25000</v>
      </c>
      <c r="H76" s="151"/>
      <c r="I76" s="151">
        <f t="shared" si="7"/>
        <v>25000</v>
      </c>
    </row>
    <row r="77" spans="1:9" ht="15" hidden="1">
      <c r="A77" s="29"/>
      <c r="B77" s="29"/>
      <c r="C77" s="30" t="s">
        <v>21</v>
      </c>
      <c r="D77" s="36" t="s">
        <v>22</v>
      </c>
      <c r="E77" s="56">
        <v>1600</v>
      </c>
      <c r="F77" s="150"/>
      <c r="G77" s="178">
        <f t="shared" si="6"/>
        <v>1600</v>
      </c>
      <c r="H77" s="151"/>
      <c r="I77" s="151">
        <f t="shared" si="7"/>
        <v>1600</v>
      </c>
    </row>
    <row r="78" spans="1:9" ht="30" hidden="1">
      <c r="A78" s="29"/>
      <c r="B78" s="29"/>
      <c r="C78" s="30" t="s">
        <v>61</v>
      </c>
      <c r="D78" s="36" t="s">
        <v>62</v>
      </c>
      <c r="E78" s="56">
        <v>2500</v>
      </c>
      <c r="F78" s="150"/>
      <c r="G78" s="178">
        <f t="shared" si="6"/>
        <v>2500</v>
      </c>
      <c r="H78" s="151"/>
      <c r="I78" s="151">
        <f t="shared" si="7"/>
        <v>2500</v>
      </c>
    </row>
    <row r="79" spans="1:9" ht="45" hidden="1">
      <c r="A79" s="29"/>
      <c r="B79" s="34">
        <v>75618</v>
      </c>
      <c r="C79" s="30"/>
      <c r="D79" s="36" t="s">
        <v>85</v>
      </c>
      <c r="E79" s="56">
        <f>SUM(E80:E82)</f>
        <v>95400</v>
      </c>
      <c r="F79" s="56">
        <f>SUM(F80:F82)</f>
        <v>0</v>
      </c>
      <c r="G79" s="177">
        <f>SUM(G80:G82)</f>
        <v>95400</v>
      </c>
      <c r="H79" s="56">
        <f>SUM(H80:H82)</f>
        <v>0</v>
      </c>
      <c r="I79" s="56">
        <f>SUM(I80:I82)</f>
        <v>95400</v>
      </c>
    </row>
    <row r="80" spans="1:9" ht="15" hidden="1">
      <c r="A80" s="29"/>
      <c r="B80" s="29"/>
      <c r="C80" s="30" t="s">
        <v>86</v>
      </c>
      <c r="D80" s="36" t="s">
        <v>87</v>
      </c>
      <c r="E80" s="56">
        <v>8200</v>
      </c>
      <c r="F80" s="150"/>
      <c r="G80" s="178">
        <f>E80+F80</f>
        <v>8200</v>
      </c>
      <c r="H80" s="151"/>
      <c r="I80" s="151">
        <f>G80+H80</f>
        <v>8200</v>
      </c>
    </row>
    <row r="81" spans="1:9" ht="30" hidden="1">
      <c r="A81" s="29"/>
      <c r="B81" s="29"/>
      <c r="C81" s="30" t="s">
        <v>88</v>
      </c>
      <c r="D81" s="36" t="s">
        <v>89</v>
      </c>
      <c r="E81" s="56">
        <v>84200</v>
      </c>
      <c r="F81" s="150"/>
      <c r="G81" s="178">
        <f>E81+F81</f>
        <v>84200</v>
      </c>
      <c r="H81" s="151"/>
      <c r="I81" s="151">
        <f>G81+H81</f>
        <v>84200</v>
      </c>
    </row>
    <row r="82" spans="1:9" ht="45" hidden="1">
      <c r="A82" s="29"/>
      <c r="B82" s="29"/>
      <c r="C82" s="30" t="s">
        <v>90</v>
      </c>
      <c r="D82" s="36" t="s">
        <v>91</v>
      </c>
      <c r="E82" s="56">
        <v>3000</v>
      </c>
      <c r="F82" s="150"/>
      <c r="G82" s="178">
        <f>E82+F82</f>
        <v>3000</v>
      </c>
      <c r="H82" s="151"/>
      <c r="I82" s="151">
        <f>G82+H82</f>
        <v>3000</v>
      </c>
    </row>
    <row r="83" spans="1:9" ht="30" hidden="1">
      <c r="A83" s="29"/>
      <c r="B83" s="34">
        <v>75621</v>
      </c>
      <c r="C83" s="30"/>
      <c r="D83" s="36" t="s">
        <v>92</v>
      </c>
      <c r="E83" s="56">
        <f>SUM(E84:E85)</f>
        <v>1882478</v>
      </c>
      <c r="F83" s="56">
        <f>SUM(F84:F85)</f>
        <v>20430</v>
      </c>
      <c r="G83" s="177">
        <f>SUM(G84:G85)</f>
        <v>1902908</v>
      </c>
      <c r="H83" s="56">
        <f>SUM(H84:H85)</f>
        <v>0</v>
      </c>
      <c r="I83" s="56">
        <f>SUM(I84:I85)</f>
        <v>1902908</v>
      </c>
    </row>
    <row r="84" spans="1:9" ht="15" hidden="1">
      <c r="A84" s="29"/>
      <c r="B84" s="34"/>
      <c r="C84" s="30" t="s">
        <v>93</v>
      </c>
      <c r="D84" s="36" t="s">
        <v>94</v>
      </c>
      <c r="E84" s="56">
        <v>1881478</v>
      </c>
      <c r="F84" s="154">
        <v>20430</v>
      </c>
      <c r="G84" s="178">
        <f>E84+F84</f>
        <v>1901908</v>
      </c>
      <c r="H84" s="155"/>
      <c r="I84" s="151">
        <f>G84+H84</f>
        <v>1901908</v>
      </c>
    </row>
    <row r="85" spans="1:9" ht="15" hidden="1">
      <c r="A85" s="29"/>
      <c r="B85" s="34"/>
      <c r="C85" s="30" t="s">
        <v>95</v>
      </c>
      <c r="D85" s="36" t="s">
        <v>96</v>
      </c>
      <c r="E85" s="56">
        <v>1000</v>
      </c>
      <c r="F85" s="150"/>
      <c r="G85" s="178">
        <f>E85+F85</f>
        <v>1000</v>
      </c>
      <c r="H85" s="155"/>
      <c r="I85" s="151">
        <f>G85+H85</f>
        <v>1000</v>
      </c>
    </row>
    <row r="86" spans="1:9" ht="14.25" hidden="1">
      <c r="A86" s="25">
        <v>758</v>
      </c>
      <c r="B86" s="33"/>
      <c r="C86" s="26"/>
      <c r="D86" s="149" t="s">
        <v>97</v>
      </c>
      <c r="E86" s="60">
        <f>E87+E89+E91+E94</f>
        <v>6057403</v>
      </c>
      <c r="F86" s="60">
        <f>F87+F89+F91+F94</f>
        <v>-1844309</v>
      </c>
      <c r="G86" s="176">
        <f>G87+G89+G91+G94</f>
        <v>4213094</v>
      </c>
      <c r="H86" s="60">
        <f>H87+H89+H91+H94</f>
        <v>0</v>
      </c>
      <c r="I86" s="60">
        <f>I87+I89+I91+I94</f>
        <v>4213094</v>
      </c>
    </row>
    <row r="87" spans="1:9" ht="30" hidden="1">
      <c r="A87" s="29"/>
      <c r="B87" s="34">
        <v>75801</v>
      </c>
      <c r="C87" s="30"/>
      <c r="D87" s="36" t="s">
        <v>98</v>
      </c>
      <c r="E87" s="56">
        <f>E88</f>
        <v>5258677</v>
      </c>
      <c r="F87" s="56">
        <f>F88</f>
        <v>-1844309</v>
      </c>
      <c r="G87" s="177">
        <f>G88</f>
        <v>3414368</v>
      </c>
      <c r="H87" s="56">
        <f>H88</f>
        <v>0</v>
      </c>
      <c r="I87" s="56">
        <f>I88</f>
        <v>3414368</v>
      </c>
    </row>
    <row r="88" spans="1:9" ht="15" hidden="1">
      <c r="A88" s="29"/>
      <c r="B88" s="34"/>
      <c r="C88" s="30" t="s">
        <v>99</v>
      </c>
      <c r="D88" s="36" t="s">
        <v>100</v>
      </c>
      <c r="E88" s="56">
        <v>5258677</v>
      </c>
      <c r="F88" s="144">
        <v>-1844309</v>
      </c>
      <c r="G88" s="178">
        <f>E88+F88</f>
        <v>3414368</v>
      </c>
      <c r="H88" s="151"/>
      <c r="I88" s="151">
        <f>G88+H88</f>
        <v>3414368</v>
      </c>
    </row>
    <row r="89" spans="1:9" ht="30" hidden="1">
      <c r="A89" s="29"/>
      <c r="B89" s="34">
        <v>75807</v>
      </c>
      <c r="C89" s="30"/>
      <c r="D89" s="36" t="s">
        <v>101</v>
      </c>
      <c r="E89" s="56">
        <f>E90</f>
        <v>758162</v>
      </c>
      <c r="F89" s="56">
        <f>F90</f>
        <v>0</v>
      </c>
      <c r="G89" s="177">
        <f>G90</f>
        <v>758162</v>
      </c>
      <c r="H89" s="56">
        <f>H90</f>
        <v>0</v>
      </c>
      <c r="I89" s="56">
        <f>I90</f>
        <v>758162</v>
      </c>
    </row>
    <row r="90" spans="1:9" ht="15" hidden="1">
      <c r="A90" s="29"/>
      <c r="B90" s="29"/>
      <c r="C90" s="30" t="s">
        <v>99</v>
      </c>
      <c r="D90" s="36" t="s">
        <v>100</v>
      </c>
      <c r="E90" s="56">
        <v>758162</v>
      </c>
      <c r="F90" s="150"/>
      <c r="G90" s="178">
        <f>E90+F90</f>
        <v>758162</v>
      </c>
      <c r="H90" s="151"/>
      <c r="I90" s="151">
        <f>G90+H90</f>
        <v>758162</v>
      </c>
    </row>
    <row r="91" spans="1:9" ht="15" hidden="1">
      <c r="A91" s="29"/>
      <c r="B91" s="29">
        <v>75814</v>
      </c>
      <c r="C91" s="30"/>
      <c r="D91" s="36" t="s">
        <v>102</v>
      </c>
      <c r="E91" s="56">
        <f>E92+E93</f>
        <v>20100</v>
      </c>
      <c r="F91" s="56">
        <f>F92+F93</f>
        <v>0</v>
      </c>
      <c r="G91" s="177">
        <f>G92+G93</f>
        <v>20100</v>
      </c>
      <c r="H91" s="56">
        <f>H92+H93</f>
        <v>0</v>
      </c>
      <c r="I91" s="56">
        <f>I92+I93</f>
        <v>20100</v>
      </c>
    </row>
    <row r="92" spans="1:9" ht="15" hidden="1">
      <c r="A92" s="29"/>
      <c r="B92" s="29"/>
      <c r="C92" s="30" t="s">
        <v>38</v>
      </c>
      <c r="D92" s="36" t="s">
        <v>39</v>
      </c>
      <c r="E92" s="56">
        <v>20000</v>
      </c>
      <c r="F92" s="150"/>
      <c r="G92" s="178">
        <f>E92+F92</f>
        <v>20000</v>
      </c>
      <c r="H92" s="155"/>
      <c r="I92" s="151">
        <f>G92+H92</f>
        <v>20000</v>
      </c>
    </row>
    <row r="93" spans="1:9" ht="15" hidden="1">
      <c r="A93" s="29"/>
      <c r="B93" s="29"/>
      <c r="C93" s="30" t="s">
        <v>23</v>
      </c>
      <c r="D93" s="36" t="s">
        <v>103</v>
      </c>
      <c r="E93" s="56">
        <v>100</v>
      </c>
      <c r="F93" s="150"/>
      <c r="G93" s="178">
        <f>E93+F93</f>
        <v>100</v>
      </c>
      <c r="H93" s="155"/>
      <c r="I93" s="151">
        <f>G93+H93</f>
        <v>100</v>
      </c>
    </row>
    <row r="94" spans="1:9" ht="30" hidden="1">
      <c r="A94" s="29"/>
      <c r="B94" s="34">
        <v>75831</v>
      </c>
      <c r="C94" s="30"/>
      <c r="D94" s="36" t="s">
        <v>104</v>
      </c>
      <c r="E94" s="56">
        <f>E95</f>
        <v>20464</v>
      </c>
      <c r="F94" s="56">
        <f>F95</f>
        <v>0</v>
      </c>
      <c r="G94" s="177">
        <f>G95</f>
        <v>20464</v>
      </c>
      <c r="H94" s="56">
        <f>H95</f>
        <v>0</v>
      </c>
      <c r="I94" s="56">
        <f>I95</f>
        <v>20464</v>
      </c>
    </row>
    <row r="95" spans="1:9" ht="15" hidden="1">
      <c r="A95" s="29"/>
      <c r="B95" s="29"/>
      <c r="C95" s="30" t="s">
        <v>99</v>
      </c>
      <c r="D95" s="36" t="s">
        <v>100</v>
      </c>
      <c r="E95" s="56">
        <v>20464</v>
      </c>
      <c r="F95" s="150"/>
      <c r="G95" s="178">
        <f>E95+F95</f>
        <v>20464</v>
      </c>
      <c r="H95" s="151"/>
      <c r="I95" s="151">
        <f>G95+H95</f>
        <v>20464</v>
      </c>
    </row>
    <row r="96" spans="1:9" ht="14.25" hidden="1">
      <c r="A96" s="25">
        <v>801</v>
      </c>
      <c r="B96" s="25"/>
      <c r="C96" s="26"/>
      <c r="D96" s="149" t="s">
        <v>105</v>
      </c>
      <c r="E96" s="60">
        <f>E97+E103+E108</f>
        <v>173323</v>
      </c>
      <c r="F96" s="60">
        <f>F97+F103+F108</f>
        <v>18000</v>
      </c>
      <c r="G96" s="176">
        <f>G97+G103+G108</f>
        <v>191323</v>
      </c>
      <c r="H96" s="60">
        <f>H97+H103+H108</f>
        <v>0</v>
      </c>
      <c r="I96" s="60">
        <f>I97+I103+I108</f>
        <v>191323</v>
      </c>
    </row>
    <row r="97" spans="1:9" ht="15" hidden="1">
      <c r="A97" s="29"/>
      <c r="B97" s="29">
        <v>80101</v>
      </c>
      <c r="C97" s="30"/>
      <c r="D97" s="36" t="s">
        <v>106</v>
      </c>
      <c r="E97" s="56">
        <f>SUM(E98:E102)</f>
        <v>12173</v>
      </c>
      <c r="F97" s="56">
        <f>SUM(F98:F102)</f>
        <v>0</v>
      </c>
      <c r="G97" s="177">
        <f>SUM(G98:G102)</f>
        <v>12173</v>
      </c>
      <c r="H97" s="56">
        <f>SUM(H98:H102)</f>
        <v>0</v>
      </c>
      <c r="I97" s="56">
        <f>SUM(I98:I102)</f>
        <v>12173</v>
      </c>
    </row>
    <row r="98" spans="1:9" ht="15" hidden="1">
      <c r="A98" s="29"/>
      <c r="B98" s="29"/>
      <c r="C98" s="30" t="s">
        <v>47</v>
      </c>
      <c r="D98" s="36" t="s">
        <v>48</v>
      </c>
      <c r="E98" s="56">
        <v>3553</v>
      </c>
      <c r="F98" s="150"/>
      <c r="G98" s="180">
        <f>E98+F98</f>
        <v>3553</v>
      </c>
      <c r="H98" s="150"/>
      <c r="I98" s="150">
        <f>G98+H98</f>
        <v>3553</v>
      </c>
    </row>
    <row r="99" spans="1:9" ht="15" hidden="1">
      <c r="A99" s="29"/>
      <c r="B99" s="29"/>
      <c r="C99" s="30" t="s">
        <v>38</v>
      </c>
      <c r="D99" s="36" t="s">
        <v>39</v>
      </c>
      <c r="E99" s="56">
        <v>7045</v>
      </c>
      <c r="F99" s="150"/>
      <c r="G99" s="180">
        <f>E99+F99</f>
        <v>7045</v>
      </c>
      <c r="H99" s="151"/>
      <c r="I99" s="150">
        <f>G99+H99</f>
        <v>7045</v>
      </c>
    </row>
    <row r="100" spans="1:9" ht="15" hidden="1">
      <c r="A100" s="29"/>
      <c r="B100" s="29"/>
      <c r="C100" s="30" t="s">
        <v>23</v>
      </c>
      <c r="D100" s="36" t="s">
        <v>103</v>
      </c>
      <c r="E100" s="56">
        <v>1575</v>
      </c>
      <c r="F100" s="150"/>
      <c r="G100" s="180">
        <f>E100+F100</f>
        <v>1575</v>
      </c>
      <c r="H100" s="151"/>
      <c r="I100" s="150">
        <f>G100+H100</f>
        <v>1575</v>
      </c>
    </row>
    <row r="101" spans="1:9" ht="45" hidden="1">
      <c r="A101" s="29"/>
      <c r="B101" s="29"/>
      <c r="C101" s="30" t="s">
        <v>107</v>
      </c>
      <c r="D101" s="36" t="s">
        <v>108</v>
      </c>
      <c r="E101" s="56">
        <v>0</v>
      </c>
      <c r="F101" s="150"/>
      <c r="G101" s="179"/>
      <c r="H101" s="151"/>
      <c r="I101" s="152"/>
    </row>
    <row r="102" spans="1:9" ht="60" hidden="1">
      <c r="A102" s="29"/>
      <c r="B102" s="29"/>
      <c r="C102" s="30" t="s">
        <v>109</v>
      </c>
      <c r="D102" s="36" t="s">
        <v>110</v>
      </c>
      <c r="E102" s="56">
        <v>0</v>
      </c>
      <c r="F102" s="150"/>
      <c r="G102" s="181"/>
      <c r="H102" s="155"/>
      <c r="I102" s="152"/>
    </row>
    <row r="103" spans="1:9" ht="15" hidden="1">
      <c r="A103" s="29"/>
      <c r="B103" s="29">
        <v>80104</v>
      </c>
      <c r="C103" s="30"/>
      <c r="D103" s="36" t="s">
        <v>111</v>
      </c>
      <c r="E103" s="56">
        <f>SUM(E104:E106)</f>
        <v>161150</v>
      </c>
      <c r="F103" s="56">
        <f>SUM(F104:F107)</f>
        <v>18000</v>
      </c>
      <c r="G103" s="177">
        <f>SUM(G104:G107)</f>
        <v>179150</v>
      </c>
      <c r="H103" s="56">
        <f>SUM(H104:H107)</f>
        <v>0</v>
      </c>
      <c r="I103" s="56">
        <f>SUM(I104:I107)</f>
        <v>179150</v>
      </c>
    </row>
    <row r="104" spans="1:9" ht="15" hidden="1">
      <c r="A104" s="29"/>
      <c r="B104" s="29"/>
      <c r="C104" s="30" t="s">
        <v>47</v>
      </c>
      <c r="D104" s="36" t="s">
        <v>48</v>
      </c>
      <c r="E104" s="56">
        <v>158100</v>
      </c>
      <c r="F104" s="150"/>
      <c r="G104" s="178">
        <f>E104+F104</f>
        <v>158100</v>
      </c>
      <c r="H104" s="151"/>
      <c r="I104" s="151">
        <f>G104+H104</f>
        <v>158100</v>
      </c>
    </row>
    <row r="105" spans="1:9" ht="15" hidden="1">
      <c r="A105" s="29"/>
      <c r="B105" s="29"/>
      <c r="C105" s="30" t="s">
        <v>38</v>
      </c>
      <c r="D105" s="36" t="s">
        <v>39</v>
      </c>
      <c r="E105" s="56">
        <v>2900</v>
      </c>
      <c r="F105" s="150"/>
      <c r="G105" s="178">
        <f>E105+F105</f>
        <v>2900</v>
      </c>
      <c r="H105" s="151"/>
      <c r="I105" s="151">
        <f>G105+H105</f>
        <v>2900</v>
      </c>
    </row>
    <row r="106" spans="1:9" ht="15" hidden="1">
      <c r="A106" s="29"/>
      <c r="B106" s="29"/>
      <c r="C106" s="30" t="s">
        <v>23</v>
      </c>
      <c r="D106" s="36" t="s">
        <v>103</v>
      </c>
      <c r="E106" s="56">
        <v>150</v>
      </c>
      <c r="F106" s="150"/>
      <c r="G106" s="178">
        <f>E106+F106</f>
        <v>150</v>
      </c>
      <c r="H106" s="151"/>
      <c r="I106" s="151">
        <f>G106+H106</f>
        <v>150</v>
      </c>
    </row>
    <row r="107" spans="1:9" ht="60" hidden="1">
      <c r="A107" s="29"/>
      <c r="B107" s="29"/>
      <c r="C107" s="30" t="s">
        <v>264</v>
      </c>
      <c r="D107" s="36" t="s">
        <v>265</v>
      </c>
      <c r="E107" s="56"/>
      <c r="F107" s="56">
        <v>18000</v>
      </c>
      <c r="G107" s="182">
        <f>E107+F107</f>
        <v>18000</v>
      </c>
      <c r="H107" s="151"/>
      <c r="I107" s="151">
        <f>G107+H107</f>
        <v>18000</v>
      </c>
    </row>
    <row r="108" spans="1:9" ht="15" hidden="1">
      <c r="A108" s="29"/>
      <c r="B108" s="29">
        <v>80195</v>
      </c>
      <c r="C108" s="30"/>
      <c r="D108" s="36" t="s">
        <v>221</v>
      </c>
      <c r="E108" s="56">
        <f>E109</f>
        <v>0</v>
      </c>
      <c r="F108" s="150"/>
      <c r="G108" s="179"/>
      <c r="H108" s="151"/>
      <c r="I108" s="152"/>
    </row>
    <row r="109" spans="1:9" ht="45" hidden="1">
      <c r="A109" s="29"/>
      <c r="B109" s="29"/>
      <c r="C109" s="30" t="s">
        <v>107</v>
      </c>
      <c r="D109" s="36" t="s">
        <v>108</v>
      </c>
      <c r="E109" s="56">
        <v>0</v>
      </c>
      <c r="F109" s="150"/>
      <c r="G109" s="179"/>
      <c r="H109" s="151"/>
      <c r="I109" s="152"/>
    </row>
    <row r="110" spans="1:9" ht="14.25">
      <c r="A110" s="25">
        <v>852</v>
      </c>
      <c r="B110" s="25"/>
      <c r="C110" s="26"/>
      <c r="D110" s="149" t="s">
        <v>112</v>
      </c>
      <c r="E110" s="60">
        <f>E111+E113+E115+E118+E122</f>
        <v>1349643</v>
      </c>
      <c r="F110" s="60">
        <f>F111+F113+F115+F118+F122</f>
        <v>-223500</v>
      </c>
      <c r="G110" s="176">
        <f>G111+G113+G115+G118+G122</f>
        <v>1126143</v>
      </c>
      <c r="H110" s="60">
        <f>H111+H113+H115+H118+H122</f>
        <v>10888</v>
      </c>
      <c r="I110" s="60">
        <f>I111+I113+I115+I118+I122</f>
        <v>1137031</v>
      </c>
    </row>
    <row r="111" spans="1:9" ht="45" hidden="1">
      <c r="A111" s="25"/>
      <c r="B111" s="34">
        <v>85212</v>
      </c>
      <c r="C111" s="30"/>
      <c r="D111" s="36" t="s">
        <v>113</v>
      </c>
      <c r="E111" s="156">
        <f>E112</f>
        <v>1177000</v>
      </c>
      <c r="F111" s="156">
        <f>F112</f>
        <v>-223500</v>
      </c>
      <c r="G111" s="183">
        <f>G112</f>
        <v>953500</v>
      </c>
      <c r="H111" s="156">
        <f>H112</f>
        <v>0</v>
      </c>
      <c r="I111" s="156">
        <f>I112</f>
        <v>953500</v>
      </c>
    </row>
    <row r="112" spans="1:9" ht="60" hidden="1">
      <c r="A112" s="29"/>
      <c r="B112" s="48"/>
      <c r="C112" s="30" t="s">
        <v>42</v>
      </c>
      <c r="D112" s="36" t="s">
        <v>43</v>
      </c>
      <c r="E112" s="56">
        <v>1177000</v>
      </c>
      <c r="F112" s="150">
        <v>-223500</v>
      </c>
      <c r="G112" s="180">
        <f>E112+F112</f>
        <v>953500</v>
      </c>
      <c r="H112" s="150"/>
      <c r="I112" s="150">
        <f>G112+H112</f>
        <v>953500</v>
      </c>
    </row>
    <row r="113" spans="1:9" ht="60" hidden="1">
      <c r="A113" s="29"/>
      <c r="B113" s="34">
        <v>85213</v>
      </c>
      <c r="C113" s="30"/>
      <c r="D113" s="36" t="s">
        <v>114</v>
      </c>
      <c r="E113" s="56">
        <f>E114</f>
        <v>7400</v>
      </c>
      <c r="F113" s="56">
        <f>F114</f>
        <v>0</v>
      </c>
      <c r="G113" s="177">
        <f>G114</f>
        <v>7400</v>
      </c>
      <c r="H113" s="56">
        <f>H114</f>
        <v>0</v>
      </c>
      <c r="I113" s="56">
        <f>I114</f>
        <v>7400</v>
      </c>
    </row>
    <row r="114" spans="1:9" ht="60" hidden="1">
      <c r="A114" s="29"/>
      <c r="B114" s="41"/>
      <c r="C114" s="30" t="s">
        <v>42</v>
      </c>
      <c r="D114" s="36" t="s">
        <v>43</v>
      </c>
      <c r="E114" s="56">
        <v>7400</v>
      </c>
      <c r="F114" s="150"/>
      <c r="G114" s="180">
        <f>E114+F114</f>
        <v>7400</v>
      </c>
      <c r="H114" s="150"/>
      <c r="I114" s="150">
        <f>G114+H114</f>
        <v>7400</v>
      </c>
    </row>
    <row r="115" spans="1:9" ht="30" hidden="1">
      <c r="A115" s="29"/>
      <c r="B115" s="34">
        <v>85214</v>
      </c>
      <c r="C115" s="30"/>
      <c r="D115" s="36" t="s">
        <v>237</v>
      </c>
      <c r="E115" s="56">
        <f>E116+E117</f>
        <v>109400</v>
      </c>
      <c r="F115" s="56">
        <f>F116+F117</f>
        <v>0</v>
      </c>
      <c r="G115" s="177">
        <f>G116+G117</f>
        <v>109400</v>
      </c>
      <c r="H115" s="56">
        <f>H116+H117</f>
        <v>0</v>
      </c>
      <c r="I115" s="56">
        <f>I116+I117</f>
        <v>109400</v>
      </c>
    </row>
    <row r="116" spans="1:9" ht="60" hidden="1">
      <c r="A116" s="29"/>
      <c r="B116" s="48"/>
      <c r="C116" s="30" t="s">
        <v>42</v>
      </c>
      <c r="D116" s="36" t="s">
        <v>43</v>
      </c>
      <c r="E116" s="56">
        <v>29800</v>
      </c>
      <c r="F116" s="150"/>
      <c r="G116" s="180">
        <f>E116+F116</f>
        <v>29800</v>
      </c>
      <c r="H116" s="150"/>
      <c r="I116" s="150">
        <f>G116+H116</f>
        <v>29800</v>
      </c>
    </row>
    <row r="117" spans="1:9" ht="45" hidden="1">
      <c r="A117" s="29"/>
      <c r="B117" s="34"/>
      <c r="C117" s="30" t="s">
        <v>107</v>
      </c>
      <c r="D117" s="36" t="s">
        <v>108</v>
      </c>
      <c r="E117" s="56">
        <v>79600</v>
      </c>
      <c r="F117" s="150"/>
      <c r="G117" s="180">
        <f>E117+F117</f>
        <v>79600</v>
      </c>
      <c r="H117" s="150"/>
      <c r="I117" s="150">
        <f>G117+H117</f>
        <v>79600</v>
      </c>
    </row>
    <row r="118" spans="1:9" ht="15">
      <c r="A118" s="29"/>
      <c r="B118" s="29">
        <v>85219</v>
      </c>
      <c r="C118" s="30"/>
      <c r="D118" s="36" t="s">
        <v>115</v>
      </c>
      <c r="E118" s="56">
        <f>SUM(E119:E121)</f>
        <v>47479</v>
      </c>
      <c r="F118" s="56">
        <f>SUM(F119:F121)</f>
        <v>0</v>
      </c>
      <c r="G118" s="177">
        <f>SUM(G119:G121)</f>
        <v>47479</v>
      </c>
      <c r="H118" s="56">
        <f>SUM(H119:H121)</f>
        <v>6000</v>
      </c>
      <c r="I118" s="56">
        <f>SUM(I119:I121)</f>
        <v>53479</v>
      </c>
    </row>
    <row r="119" spans="1:9" ht="15" hidden="1">
      <c r="A119" s="29"/>
      <c r="B119" s="29"/>
      <c r="C119" s="30" t="s">
        <v>38</v>
      </c>
      <c r="D119" s="36" t="s">
        <v>39</v>
      </c>
      <c r="E119" s="56">
        <v>951</v>
      </c>
      <c r="F119" s="150"/>
      <c r="G119" s="178">
        <f>E119+F119</f>
        <v>951</v>
      </c>
      <c r="H119" s="151"/>
      <c r="I119" s="151">
        <f>G119+H119</f>
        <v>951</v>
      </c>
    </row>
    <row r="120" spans="1:9" ht="15" hidden="1">
      <c r="A120" s="29"/>
      <c r="B120" s="29"/>
      <c r="C120" s="30" t="s">
        <v>23</v>
      </c>
      <c r="D120" s="36" t="s">
        <v>103</v>
      </c>
      <c r="E120" s="56">
        <v>28</v>
      </c>
      <c r="F120" s="150"/>
      <c r="G120" s="178">
        <f>E120+F120</f>
        <v>28</v>
      </c>
      <c r="H120" s="151"/>
      <c r="I120" s="151">
        <f>G120+H120</f>
        <v>28</v>
      </c>
    </row>
    <row r="121" spans="1:9" ht="45">
      <c r="A121" s="29"/>
      <c r="B121" s="29"/>
      <c r="C121" s="30" t="s">
        <v>107</v>
      </c>
      <c r="D121" s="36" t="s">
        <v>116</v>
      </c>
      <c r="E121" s="56">
        <v>46500</v>
      </c>
      <c r="F121" s="150"/>
      <c r="G121" s="178">
        <f>E121+F121</f>
        <v>46500</v>
      </c>
      <c r="H121" s="151">
        <v>6000</v>
      </c>
      <c r="I121" s="151">
        <f>G121+H121</f>
        <v>52500</v>
      </c>
    </row>
    <row r="122" spans="1:9" ht="15">
      <c r="A122" s="29"/>
      <c r="B122" s="29">
        <v>85295</v>
      </c>
      <c r="C122" s="30"/>
      <c r="D122" s="36" t="s">
        <v>16</v>
      </c>
      <c r="E122" s="56">
        <f>E123</f>
        <v>8364</v>
      </c>
      <c r="F122" s="56">
        <f>F123</f>
        <v>0</v>
      </c>
      <c r="G122" s="177">
        <f>G123</f>
        <v>8364</v>
      </c>
      <c r="H122" s="56">
        <f>H123</f>
        <v>4888</v>
      </c>
      <c r="I122" s="56">
        <f>I123</f>
        <v>13252</v>
      </c>
    </row>
    <row r="123" spans="1:9" ht="45">
      <c r="A123" s="29"/>
      <c r="B123" s="41"/>
      <c r="C123" s="30" t="s">
        <v>107</v>
      </c>
      <c r="D123" s="36" t="s">
        <v>116</v>
      </c>
      <c r="E123" s="56">
        <v>8364</v>
      </c>
      <c r="F123" s="150"/>
      <c r="G123" s="184">
        <f>E123+F123</f>
        <v>8364</v>
      </c>
      <c r="H123" s="151">
        <v>4888</v>
      </c>
      <c r="I123" s="151">
        <f>G123+H123</f>
        <v>13252</v>
      </c>
    </row>
    <row r="124" spans="1:9" ht="14.25">
      <c r="A124" s="25">
        <v>854</v>
      </c>
      <c r="B124" s="25"/>
      <c r="C124" s="26"/>
      <c r="D124" s="149" t="s">
        <v>117</v>
      </c>
      <c r="E124" s="60">
        <f>E125+E127</f>
        <v>160000</v>
      </c>
      <c r="F124" s="60">
        <f>F125+F127</f>
        <v>5005</v>
      </c>
      <c r="G124" s="176">
        <f>G125+G127</f>
        <v>165005</v>
      </c>
      <c r="H124" s="60">
        <f>H125+H127</f>
        <v>13074</v>
      </c>
      <c r="I124" s="60">
        <f>I125+I127</f>
        <v>178079</v>
      </c>
    </row>
    <row r="125" spans="1:9" ht="15">
      <c r="A125" s="25"/>
      <c r="B125" s="68">
        <v>85415</v>
      </c>
      <c r="C125" s="69"/>
      <c r="D125" s="157" t="s">
        <v>118</v>
      </c>
      <c r="E125" s="156">
        <f>E126</f>
        <v>0</v>
      </c>
      <c r="F125" s="156">
        <f>F126</f>
        <v>5005</v>
      </c>
      <c r="G125" s="183">
        <f>G126</f>
        <v>5005</v>
      </c>
      <c r="H125" s="156">
        <f>H126</f>
        <v>13074</v>
      </c>
      <c r="I125" s="156">
        <f>I126</f>
        <v>18079</v>
      </c>
    </row>
    <row r="126" spans="1:9" ht="45">
      <c r="A126" s="25"/>
      <c r="B126" s="68"/>
      <c r="C126" s="69" t="s">
        <v>107</v>
      </c>
      <c r="D126" s="36" t="s">
        <v>116</v>
      </c>
      <c r="E126" s="156">
        <v>0</v>
      </c>
      <c r="F126" s="156">
        <v>5005</v>
      </c>
      <c r="G126" s="183">
        <f>E126+F126</f>
        <v>5005</v>
      </c>
      <c r="H126" s="190">
        <v>13074</v>
      </c>
      <c r="I126" s="190">
        <f>G126+H126</f>
        <v>18079</v>
      </c>
    </row>
    <row r="127" spans="1:9" ht="15" hidden="1">
      <c r="A127" s="29"/>
      <c r="B127" s="29">
        <v>85495</v>
      </c>
      <c r="C127" s="30"/>
      <c r="D127" s="36" t="s">
        <v>16</v>
      </c>
      <c r="E127" s="156">
        <f>SUM(E128:E129)</f>
        <v>160000</v>
      </c>
      <c r="F127" s="156">
        <f>SUM(F128:F129)</f>
        <v>0</v>
      </c>
      <c r="G127" s="183">
        <f>SUM(G128:G129)</f>
        <v>160000</v>
      </c>
      <c r="H127" s="156">
        <f>SUM(H128:H129)</f>
        <v>0</v>
      </c>
      <c r="I127" s="156">
        <f>SUM(I128:I129)</f>
        <v>160000</v>
      </c>
    </row>
    <row r="128" spans="1:9" ht="15" hidden="1">
      <c r="A128" s="29"/>
      <c r="B128" s="29"/>
      <c r="C128" s="30" t="s">
        <v>47</v>
      </c>
      <c r="D128" s="36" t="s">
        <v>48</v>
      </c>
      <c r="E128" s="56">
        <v>158000</v>
      </c>
      <c r="F128" s="154"/>
      <c r="G128" s="185">
        <f>E128+F128</f>
        <v>158000</v>
      </c>
      <c r="H128" s="154"/>
      <c r="I128" s="154">
        <f>G128+H128</f>
        <v>158000</v>
      </c>
    </row>
    <row r="129" spans="1:9" ht="15" hidden="1">
      <c r="A129" s="29"/>
      <c r="B129" s="29"/>
      <c r="C129" s="30" t="s">
        <v>23</v>
      </c>
      <c r="D129" s="36" t="s">
        <v>22</v>
      </c>
      <c r="E129" s="56">
        <v>2000</v>
      </c>
      <c r="F129" s="154"/>
      <c r="G129" s="185">
        <f>E129+F129</f>
        <v>2000</v>
      </c>
      <c r="H129" s="151"/>
      <c r="I129" s="151">
        <f>G129+H129</f>
        <v>2000</v>
      </c>
    </row>
    <row r="130" spans="1:9" ht="28.5" hidden="1">
      <c r="A130" s="33">
        <v>900</v>
      </c>
      <c r="B130" s="25"/>
      <c r="C130" s="26"/>
      <c r="D130" s="149" t="s">
        <v>119</v>
      </c>
      <c r="E130" s="158">
        <f>E133+E135</f>
        <v>18150</v>
      </c>
      <c r="F130" s="158">
        <f>F133+F135+F131</f>
        <v>50565</v>
      </c>
      <c r="G130" s="186">
        <f>G133+G135+G131</f>
        <v>68715</v>
      </c>
      <c r="H130" s="158">
        <f>H133+H135+H131</f>
        <v>0</v>
      </c>
      <c r="I130" s="158">
        <f>I133+I135+I131</f>
        <v>68715</v>
      </c>
    </row>
    <row r="131" spans="1:9" ht="15" hidden="1">
      <c r="A131" s="33"/>
      <c r="B131" s="82">
        <v>90017</v>
      </c>
      <c r="C131" s="82"/>
      <c r="D131" s="47" t="s">
        <v>206</v>
      </c>
      <c r="E131" s="158"/>
      <c r="F131" s="144">
        <f>F132</f>
        <v>50565</v>
      </c>
      <c r="G131" s="187">
        <f>G132</f>
        <v>50565</v>
      </c>
      <c r="H131" s="144">
        <f>H132</f>
        <v>0</v>
      </c>
      <c r="I131" s="144">
        <f>I132</f>
        <v>50565</v>
      </c>
    </row>
    <row r="132" spans="1:9" ht="30" hidden="1">
      <c r="A132" s="33"/>
      <c r="B132" s="25"/>
      <c r="C132" s="69" t="s">
        <v>262</v>
      </c>
      <c r="D132" s="157" t="s">
        <v>263</v>
      </c>
      <c r="E132" s="158"/>
      <c r="F132" s="159">
        <v>50565</v>
      </c>
      <c r="G132" s="187">
        <f>E132+F132</f>
        <v>50565</v>
      </c>
      <c r="H132" s="158"/>
      <c r="I132" s="144">
        <f>G132+H132</f>
        <v>50565</v>
      </c>
    </row>
    <row r="133" spans="1:9" ht="30" hidden="1">
      <c r="A133" s="29"/>
      <c r="B133" s="34">
        <v>90020</v>
      </c>
      <c r="C133" s="30"/>
      <c r="D133" s="36" t="s">
        <v>120</v>
      </c>
      <c r="E133" s="156">
        <f>E134</f>
        <v>2000</v>
      </c>
      <c r="F133" s="156">
        <f>F134</f>
        <v>0</v>
      </c>
      <c r="G133" s="183">
        <f>G134</f>
        <v>2000</v>
      </c>
      <c r="H133" s="156">
        <f>H134</f>
        <v>0</v>
      </c>
      <c r="I133" s="156">
        <f>I134</f>
        <v>2000</v>
      </c>
    </row>
    <row r="134" spans="1:9" ht="15" hidden="1">
      <c r="A134" s="29"/>
      <c r="B134" s="29"/>
      <c r="C134" s="30" t="s">
        <v>121</v>
      </c>
      <c r="D134" s="36" t="s">
        <v>122</v>
      </c>
      <c r="E134" s="56">
        <v>2000</v>
      </c>
      <c r="F134" s="150"/>
      <c r="G134" s="180">
        <f>E134+F134</f>
        <v>2000</v>
      </c>
      <c r="H134" s="150"/>
      <c r="I134" s="150">
        <f>G134+H134</f>
        <v>2000</v>
      </c>
    </row>
    <row r="135" spans="1:9" ht="15" hidden="1">
      <c r="A135" s="29"/>
      <c r="B135" s="29">
        <v>90095</v>
      </c>
      <c r="C135" s="30"/>
      <c r="D135" s="36" t="s">
        <v>16</v>
      </c>
      <c r="E135" s="56">
        <f>SUM(E136:E138)</f>
        <v>16150</v>
      </c>
      <c r="F135" s="56">
        <f>SUM(F136:F138)</f>
        <v>0</v>
      </c>
      <c r="G135" s="177">
        <f>SUM(G136:G138)</f>
        <v>16150</v>
      </c>
      <c r="H135" s="56">
        <f>SUM(H136:H138)</f>
        <v>0</v>
      </c>
      <c r="I135" s="56">
        <f>SUM(I136:I138)</f>
        <v>16150</v>
      </c>
    </row>
    <row r="136" spans="1:9" ht="15" hidden="1">
      <c r="A136" s="29"/>
      <c r="B136" s="29"/>
      <c r="C136" s="30" t="s">
        <v>21</v>
      </c>
      <c r="D136" s="36" t="s">
        <v>22</v>
      </c>
      <c r="E136" s="56">
        <v>16000</v>
      </c>
      <c r="F136" s="150"/>
      <c r="G136" s="180">
        <f>E136+F136</f>
        <v>16000</v>
      </c>
      <c r="H136" s="150"/>
      <c r="I136" s="150">
        <f>G136+H136</f>
        <v>16000</v>
      </c>
    </row>
    <row r="137" spans="1:9" ht="15" hidden="1">
      <c r="A137" s="29"/>
      <c r="B137" s="29"/>
      <c r="C137" s="30" t="s">
        <v>38</v>
      </c>
      <c r="D137" s="36" t="s">
        <v>39</v>
      </c>
      <c r="E137" s="56">
        <v>150</v>
      </c>
      <c r="F137" s="150"/>
      <c r="G137" s="180">
        <f>E137+F137</f>
        <v>150</v>
      </c>
      <c r="H137" s="151"/>
      <c r="I137" s="150">
        <f>G137+H137</f>
        <v>150</v>
      </c>
    </row>
    <row r="138" spans="1:9" ht="45" hidden="1">
      <c r="A138" s="29"/>
      <c r="B138" s="29"/>
      <c r="C138" s="30" t="s">
        <v>123</v>
      </c>
      <c r="D138" s="36" t="s">
        <v>124</v>
      </c>
      <c r="E138" s="56"/>
      <c r="F138" s="150"/>
      <c r="G138" s="179"/>
      <c r="H138" s="151"/>
      <c r="I138" s="152"/>
    </row>
    <row r="139" spans="1:9" ht="14.25" hidden="1">
      <c r="A139" s="25">
        <v>926</v>
      </c>
      <c r="B139" s="25"/>
      <c r="C139" s="26"/>
      <c r="D139" s="149" t="s">
        <v>125</v>
      </c>
      <c r="E139" s="60">
        <f>E140</f>
        <v>500000</v>
      </c>
      <c r="F139" s="60">
        <f aca="true" t="shared" si="8" ref="F139:I140">F140</f>
        <v>0</v>
      </c>
      <c r="G139" s="176">
        <f t="shared" si="8"/>
        <v>500000</v>
      </c>
      <c r="H139" s="60">
        <f t="shared" si="8"/>
        <v>0</v>
      </c>
      <c r="I139" s="60">
        <f t="shared" si="8"/>
        <v>500000</v>
      </c>
    </row>
    <row r="140" spans="1:9" ht="15" hidden="1">
      <c r="A140" s="29"/>
      <c r="B140" s="29">
        <v>92601</v>
      </c>
      <c r="C140" s="30"/>
      <c r="D140" s="36" t="s">
        <v>126</v>
      </c>
      <c r="E140" s="56">
        <f>E141</f>
        <v>500000</v>
      </c>
      <c r="F140" s="56">
        <f t="shared" si="8"/>
        <v>0</v>
      </c>
      <c r="G140" s="177">
        <f t="shared" si="8"/>
        <v>500000</v>
      </c>
      <c r="H140" s="56">
        <f t="shared" si="8"/>
        <v>0</v>
      </c>
      <c r="I140" s="56">
        <f t="shared" si="8"/>
        <v>500000</v>
      </c>
    </row>
    <row r="141" spans="1:9" ht="60" hidden="1">
      <c r="A141" s="29"/>
      <c r="B141" s="29"/>
      <c r="C141" s="30">
        <v>6290</v>
      </c>
      <c r="D141" s="36" t="s">
        <v>127</v>
      </c>
      <c r="E141" s="56">
        <v>500000</v>
      </c>
      <c r="F141" s="150"/>
      <c r="G141" s="180">
        <f>E141+F141</f>
        <v>500000</v>
      </c>
      <c r="H141" s="150"/>
      <c r="I141" s="150">
        <f>G141+H141</f>
        <v>500000</v>
      </c>
    </row>
    <row r="142" spans="1:9" ht="14.25">
      <c r="A142" s="7"/>
      <c r="B142" s="7"/>
      <c r="C142" s="8"/>
      <c r="D142" s="149" t="s">
        <v>128</v>
      </c>
      <c r="E142" s="160">
        <f>SUM(E13+E17+E20+E26+E34+E42+E49+E54+E86+E96+E110+E124+E130+E139)</f>
        <v>13652096</v>
      </c>
      <c r="F142" s="160">
        <f>SUM(F13+F17+F20+F26+F34+F42+F49+F54+F86+F96+F110+F124+F130+F139)</f>
        <v>-1235024</v>
      </c>
      <c r="G142" s="188">
        <f>SUM(G13+G17+G20+G26+G34+G42+G49+G54+G86+G96+G110+G124+G130+G139)</f>
        <v>12417072</v>
      </c>
      <c r="H142" s="160">
        <f>SUM(H13+H17+H20+H26+H34+H42+H49+H54+H86+H96+H110+H124+H130+H139)</f>
        <v>28962</v>
      </c>
      <c r="I142" s="160">
        <f>SUM(I13+I17+I20+I26+I34+I42+I49+I54+I86+I96+I110+I124+I130+I139)</f>
        <v>12446034</v>
      </c>
    </row>
    <row r="143" spans="1:9" ht="14.25">
      <c r="A143" s="191"/>
      <c r="B143" s="191"/>
      <c r="C143" s="192"/>
      <c r="D143" s="193"/>
      <c r="E143" s="194"/>
      <c r="F143" s="194"/>
      <c r="G143" s="194"/>
      <c r="H143" s="195"/>
      <c r="I143" s="195"/>
    </row>
    <row r="144" spans="1:9" ht="14.25">
      <c r="A144" s="191"/>
      <c r="B144" s="191"/>
      <c r="C144" s="192"/>
      <c r="D144" s="193"/>
      <c r="E144" s="194"/>
      <c r="F144" s="194"/>
      <c r="G144" s="194"/>
      <c r="H144" s="194"/>
      <c r="I144" s="194"/>
    </row>
    <row r="145" spans="1:9" ht="14.25">
      <c r="A145" s="191"/>
      <c r="B145" s="191"/>
      <c r="C145" s="192"/>
      <c r="D145" s="267" t="s">
        <v>296</v>
      </c>
      <c r="E145" s="268"/>
      <c r="F145" s="268"/>
      <c r="G145" s="268"/>
      <c r="H145" s="268"/>
      <c r="I145" s="268"/>
    </row>
    <row r="146" spans="1:9" ht="14.25">
      <c r="A146" s="191"/>
      <c r="B146" s="191"/>
      <c r="C146" s="192"/>
      <c r="E146" s="52"/>
      <c r="F146" s="12"/>
      <c r="G146" s="12"/>
      <c r="H146" s="194"/>
      <c r="I146" s="194"/>
    </row>
    <row r="147" spans="1:9" ht="14.25">
      <c r="A147" s="191"/>
      <c r="B147" s="191"/>
      <c r="C147" s="192"/>
      <c r="E147" s="52"/>
      <c r="F147" s="12"/>
      <c r="G147" s="12"/>
      <c r="H147" s="194"/>
      <c r="I147" s="194"/>
    </row>
    <row r="148" spans="1:9" ht="14.25">
      <c r="A148" s="191"/>
      <c r="B148" s="191"/>
      <c r="C148" s="192"/>
      <c r="D148" s="267" t="s">
        <v>297</v>
      </c>
      <c r="E148" s="268"/>
      <c r="F148" s="268"/>
      <c r="G148" s="268"/>
      <c r="H148" s="268"/>
      <c r="I148" s="268"/>
    </row>
    <row r="149" spans="4:9" ht="12.75">
      <c r="D149" s="131"/>
      <c r="E149" s="131"/>
      <c r="F149" s="131"/>
      <c r="G149" s="131"/>
      <c r="H149" s="153"/>
      <c r="I149" s="153"/>
    </row>
    <row r="150" spans="4:9" ht="12.75">
      <c r="D150" s="131"/>
      <c r="E150" s="131"/>
      <c r="F150" s="131"/>
      <c r="G150" s="131"/>
      <c r="H150" s="153"/>
      <c r="I150" s="153"/>
    </row>
    <row r="151" spans="4:9" ht="12.75">
      <c r="D151" s="131"/>
      <c r="E151" s="131"/>
      <c r="F151" s="131"/>
      <c r="G151" s="131"/>
      <c r="H151" s="153"/>
      <c r="I151" s="153"/>
    </row>
    <row r="152" spans="4:9" ht="12.75">
      <c r="D152" s="131"/>
      <c r="E152" s="131"/>
      <c r="F152" s="131"/>
      <c r="G152" s="131"/>
      <c r="H152" s="153"/>
      <c r="I152" s="153"/>
    </row>
    <row r="153" spans="4:9" ht="12.75">
      <c r="D153" s="131"/>
      <c r="E153" s="131"/>
      <c r="F153" s="131"/>
      <c r="G153" s="131"/>
      <c r="H153" s="153"/>
      <c r="I153" s="153"/>
    </row>
    <row r="154" spans="4:9" ht="12.75">
      <c r="D154" s="131"/>
      <c r="E154" s="131"/>
      <c r="F154" s="131"/>
      <c r="G154" s="131"/>
      <c r="H154" s="153"/>
      <c r="I154" s="153"/>
    </row>
    <row r="155" spans="4:9" ht="12.75">
      <c r="D155" s="131"/>
      <c r="E155" s="131"/>
      <c r="F155" s="131"/>
      <c r="G155" s="131"/>
      <c r="H155" s="153"/>
      <c r="I155" s="153"/>
    </row>
    <row r="156" spans="1:9" ht="15.75">
      <c r="A156" s="74"/>
      <c r="B156" s="74"/>
      <c r="C156" s="73"/>
      <c r="D156" s="269" t="s">
        <v>250</v>
      </c>
      <c r="E156" s="270"/>
      <c r="F156" s="268"/>
      <c r="G156" s="268"/>
      <c r="H156" s="268"/>
      <c r="I156" s="268"/>
    </row>
    <row r="157" spans="1:9" ht="15.75">
      <c r="A157" s="74"/>
      <c r="B157" s="74"/>
      <c r="C157" s="73"/>
      <c r="D157" s="269" t="s">
        <v>300</v>
      </c>
      <c r="E157" s="270"/>
      <c r="F157" s="268"/>
      <c r="G157" s="268"/>
      <c r="H157" s="268"/>
      <c r="I157" s="131"/>
    </row>
    <row r="158" spans="1:9" ht="15.75">
      <c r="A158" s="74"/>
      <c r="B158" s="74"/>
      <c r="C158" s="73"/>
      <c r="D158" s="269" t="s">
        <v>241</v>
      </c>
      <c r="E158" s="270"/>
      <c r="F158" s="268"/>
      <c r="G158" s="268"/>
      <c r="H158" s="268"/>
      <c r="I158" s="131"/>
    </row>
    <row r="159" spans="1:9" ht="15.75">
      <c r="A159" s="74"/>
      <c r="B159" s="74"/>
      <c r="C159" s="73"/>
      <c r="D159" s="269" t="s">
        <v>290</v>
      </c>
      <c r="E159" s="270"/>
      <c r="F159" s="268"/>
      <c r="G159" s="268"/>
      <c r="H159" s="268"/>
      <c r="I159" s="131"/>
    </row>
    <row r="160" spans="1:9" ht="12.75">
      <c r="A160" s="74"/>
      <c r="B160" s="74"/>
      <c r="C160" s="73"/>
      <c r="D160" s="131"/>
      <c r="E160" s="131"/>
      <c r="F160" s="131"/>
      <c r="G160" s="131"/>
      <c r="H160" s="131"/>
      <c r="I160" s="131"/>
    </row>
    <row r="161" spans="1:9" ht="12.75">
      <c r="A161" s="74"/>
      <c r="B161" s="74"/>
      <c r="C161" s="73"/>
      <c r="D161" s="131"/>
      <c r="E161" s="131"/>
      <c r="F161" s="131"/>
      <c r="G161" s="131"/>
      <c r="H161" s="131"/>
      <c r="I161" s="131"/>
    </row>
    <row r="162" spans="1:9" ht="15.75">
      <c r="A162" s="74"/>
      <c r="B162" s="74"/>
      <c r="C162" s="74"/>
      <c r="D162" s="161" t="s">
        <v>293</v>
      </c>
      <c r="E162" s="162"/>
      <c r="F162" s="131"/>
      <c r="G162" s="131"/>
      <c r="H162" s="131"/>
      <c r="I162" s="131"/>
    </row>
    <row r="163" spans="1:6" ht="15.75">
      <c r="A163" s="74"/>
      <c r="B163" s="74"/>
      <c r="C163" s="74"/>
      <c r="D163" s="129" t="s">
        <v>291</v>
      </c>
      <c r="E163" s="83"/>
      <c r="F163" s="21"/>
    </row>
    <row r="164" spans="1:9" ht="15.75">
      <c r="A164" s="74"/>
      <c r="B164" s="74"/>
      <c r="C164" s="74"/>
      <c r="D164" s="161"/>
      <c r="E164" s="162"/>
      <c r="F164" s="131"/>
      <c r="G164" s="131"/>
      <c r="H164" s="131"/>
      <c r="I164" s="131"/>
    </row>
    <row r="165" spans="1:9" ht="12.75">
      <c r="A165" s="74"/>
      <c r="B165" s="74"/>
      <c r="C165" s="74"/>
      <c r="D165" s="162"/>
      <c r="E165" s="162"/>
      <c r="F165" s="131"/>
      <c r="G165" s="131"/>
      <c r="H165" s="131"/>
      <c r="I165" s="131"/>
    </row>
    <row r="166" spans="1:9" ht="38.25" customHeight="1">
      <c r="A166" s="77" t="s">
        <v>1</v>
      </c>
      <c r="B166" s="78" t="s">
        <v>217</v>
      </c>
      <c r="C166" s="78" t="s">
        <v>219</v>
      </c>
      <c r="D166" s="163" t="s">
        <v>4</v>
      </c>
      <c r="E166" s="164" t="s">
        <v>248</v>
      </c>
      <c r="F166" s="121" t="s">
        <v>285</v>
      </c>
      <c r="G166" s="197" t="s">
        <v>248</v>
      </c>
      <c r="H166" s="197" t="s">
        <v>256</v>
      </c>
      <c r="I166" s="197" t="s">
        <v>257</v>
      </c>
    </row>
    <row r="167" spans="1:9" ht="14.25">
      <c r="A167" s="79" t="s">
        <v>5</v>
      </c>
      <c r="B167" s="79"/>
      <c r="C167" s="80"/>
      <c r="D167" s="121" t="s">
        <v>6</v>
      </c>
      <c r="E167" s="158">
        <f>E168+E175</f>
        <v>2021980</v>
      </c>
      <c r="F167" s="158">
        <f>F168+F175</f>
        <v>0</v>
      </c>
      <c r="G167" s="158">
        <f>G168+G175</f>
        <v>2021980</v>
      </c>
      <c r="H167" s="158">
        <f>H168+H175</f>
        <v>6000</v>
      </c>
      <c r="I167" s="158">
        <f>I168+I175</f>
        <v>2027980</v>
      </c>
    </row>
    <row r="168" spans="1:9" ht="15">
      <c r="A168" s="81"/>
      <c r="B168" s="81" t="s">
        <v>7</v>
      </c>
      <c r="C168" s="82"/>
      <c r="D168" s="47" t="s">
        <v>129</v>
      </c>
      <c r="E168" s="144">
        <f>SUM(E169:E174)</f>
        <v>2010980</v>
      </c>
      <c r="F168" s="144">
        <f>SUM(F169:F174)</f>
        <v>0</v>
      </c>
      <c r="G168" s="144">
        <f>SUM(G169:G174)</f>
        <v>2010980</v>
      </c>
      <c r="H168" s="144">
        <f>SUM(H169:H174)</f>
        <v>6000</v>
      </c>
      <c r="I168" s="144">
        <f>SUM(I169:I174)</f>
        <v>2016980</v>
      </c>
    </row>
    <row r="169" spans="1:9" ht="15">
      <c r="A169" s="81"/>
      <c r="B169" s="81"/>
      <c r="C169" s="82">
        <v>6050</v>
      </c>
      <c r="D169" s="47" t="s">
        <v>130</v>
      </c>
      <c r="E169" s="144">
        <v>10980</v>
      </c>
      <c r="F169" s="144"/>
      <c r="G169" s="144">
        <f aca="true" t="shared" si="9" ref="G169:G174">E169+F169</f>
        <v>10980</v>
      </c>
      <c r="H169" s="144">
        <v>6000</v>
      </c>
      <c r="I169" s="144">
        <f aca="true" t="shared" si="10" ref="I169:I174">G169+H169</f>
        <v>16980</v>
      </c>
    </row>
    <row r="170" spans="1:9" ht="60" hidden="1">
      <c r="A170" s="81"/>
      <c r="B170" s="81"/>
      <c r="C170" s="82">
        <v>6052</v>
      </c>
      <c r="D170" s="47" t="s">
        <v>131</v>
      </c>
      <c r="E170" s="144">
        <v>0</v>
      </c>
      <c r="F170" s="144"/>
      <c r="G170" s="144">
        <f t="shared" si="9"/>
        <v>0</v>
      </c>
      <c r="H170" s="144"/>
      <c r="I170" s="144">
        <f t="shared" si="10"/>
        <v>0</v>
      </c>
    </row>
    <row r="171" spans="1:9" ht="45" hidden="1">
      <c r="A171" s="81"/>
      <c r="B171" s="81"/>
      <c r="C171" s="82">
        <v>6051</v>
      </c>
      <c r="D171" s="47" t="s">
        <v>132</v>
      </c>
      <c r="E171" s="144">
        <v>0</v>
      </c>
      <c r="F171" s="144"/>
      <c r="G171" s="144">
        <f t="shared" si="9"/>
        <v>0</v>
      </c>
      <c r="H171" s="144"/>
      <c r="I171" s="144">
        <f t="shared" si="10"/>
        <v>0</v>
      </c>
    </row>
    <row r="172" spans="1:9" ht="60" hidden="1">
      <c r="A172" s="81"/>
      <c r="B172" s="81"/>
      <c r="C172" s="82">
        <v>6052</v>
      </c>
      <c r="D172" s="47" t="s">
        <v>131</v>
      </c>
      <c r="E172" s="144">
        <v>0</v>
      </c>
      <c r="F172" s="144"/>
      <c r="G172" s="144">
        <f t="shared" si="9"/>
        <v>0</v>
      </c>
      <c r="H172" s="144"/>
      <c r="I172" s="144">
        <f t="shared" si="10"/>
        <v>0</v>
      </c>
    </row>
    <row r="173" spans="1:9" ht="75" hidden="1">
      <c r="A173" s="81"/>
      <c r="B173" s="81"/>
      <c r="C173" s="82">
        <v>6058</v>
      </c>
      <c r="D173" s="47" t="s">
        <v>142</v>
      </c>
      <c r="E173" s="144">
        <v>1500000</v>
      </c>
      <c r="F173" s="144"/>
      <c r="G173" s="144">
        <f t="shared" si="9"/>
        <v>1500000</v>
      </c>
      <c r="H173" s="144"/>
      <c r="I173" s="144">
        <f t="shared" si="10"/>
        <v>1500000</v>
      </c>
    </row>
    <row r="174" spans="1:9" ht="90" hidden="1">
      <c r="A174" s="81"/>
      <c r="B174" s="81"/>
      <c r="C174" s="82">
        <v>6059</v>
      </c>
      <c r="D174" s="47" t="s">
        <v>259</v>
      </c>
      <c r="E174" s="144">
        <v>500000</v>
      </c>
      <c r="F174" s="144"/>
      <c r="G174" s="144">
        <f t="shared" si="9"/>
        <v>500000</v>
      </c>
      <c r="H174" s="144"/>
      <c r="I174" s="144">
        <f t="shared" si="10"/>
        <v>500000</v>
      </c>
    </row>
    <row r="175" spans="1:9" ht="15" hidden="1">
      <c r="A175" s="81"/>
      <c r="B175" s="81" t="s">
        <v>218</v>
      </c>
      <c r="C175" s="82"/>
      <c r="D175" s="47" t="s">
        <v>133</v>
      </c>
      <c r="E175" s="144">
        <f>E176</f>
        <v>11000</v>
      </c>
      <c r="F175" s="144">
        <f>F176</f>
        <v>0</v>
      </c>
      <c r="G175" s="144">
        <f>G176</f>
        <v>11000</v>
      </c>
      <c r="H175" s="144">
        <f>H176</f>
        <v>0</v>
      </c>
      <c r="I175" s="144">
        <f>I176</f>
        <v>11000</v>
      </c>
    </row>
    <row r="176" spans="1:9" ht="45" hidden="1">
      <c r="A176" s="82"/>
      <c r="B176" s="82"/>
      <c r="C176" s="82">
        <v>2850</v>
      </c>
      <c r="D176" s="47" t="s">
        <v>134</v>
      </c>
      <c r="E176" s="144">
        <v>11000</v>
      </c>
      <c r="F176" s="144"/>
      <c r="G176" s="144">
        <f>E176+F176</f>
        <v>11000</v>
      </c>
      <c r="H176" s="144"/>
      <c r="I176" s="144">
        <f>G176+H176</f>
        <v>11000</v>
      </c>
    </row>
    <row r="177" spans="1:9" ht="14.25">
      <c r="A177" s="80">
        <v>600</v>
      </c>
      <c r="B177" s="80"/>
      <c r="C177" s="80"/>
      <c r="D177" s="121" t="s">
        <v>19</v>
      </c>
      <c r="E177" s="158">
        <f>E178+E180+E183</f>
        <v>670760</v>
      </c>
      <c r="F177" s="158">
        <f>F178+F180+F183</f>
        <v>155000</v>
      </c>
      <c r="G177" s="158">
        <f>G178+G180+G183</f>
        <v>825760</v>
      </c>
      <c r="H177" s="158">
        <f>H178+H180+H183</f>
        <v>61058</v>
      </c>
      <c r="I177" s="158">
        <f>I178+I180+I183</f>
        <v>886818</v>
      </c>
    </row>
    <row r="178" spans="1:9" ht="15" hidden="1">
      <c r="A178" s="82"/>
      <c r="B178" s="82">
        <v>60013</v>
      </c>
      <c r="C178" s="82"/>
      <c r="D178" s="47" t="s">
        <v>135</v>
      </c>
      <c r="E178" s="144">
        <f>E179</f>
        <v>0</v>
      </c>
      <c r="F178" s="144">
        <f>F179</f>
        <v>55000</v>
      </c>
      <c r="G178" s="144">
        <f>G179</f>
        <v>55000</v>
      </c>
      <c r="H178" s="144">
        <f>H179</f>
        <v>0</v>
      </c>
      <c r="I178" s="144">
        <f>I179</f>
        <v>55000</v>
      </c>
    </row>
    <row r="179" spans="1:9" ht="60" hidden="1">
      <c r="A179" s="82"/>
      <c r="B179" s="82"/>
      <c r="C179" s="82">
        <v>6300</v>
      </c>
      <c r="D179" s="47" t="s">
        <v>136</v>
      </c>
      <c r="E179" s="144">
        <v>0</v>
      </c>
      <c r="F179" s="144">
        <v>55000</v>
      </c>
      <c r="G179" s="144">
        <f>E179+F179</f>
        <v>55000</v>
      </c>
      <c r="H179" s="144"/>
      <c r="I179" s="144">
        <f>G179+H179</f>
        <v>55000</v>
      </c>
    </row>
    <row r="180" spans="1:9" ht="15">
      <c r="A180" s="82"/>
      <c r="B180" s="82">
        <v>60014</v>
      </c>
      <c r="C180" s="82"/>
      <c r="D180" s="47" t="s">
        <v>137</v>
      </c>
      <c r="E180" s="144">
        <f>SUM(E182)</f>
        <v>0</v>
      </c>
      <c r="F180" s="144">
        <f>F182</f>
        <v>100000</v>
      </c>
      <c r="G180" s="144">
        <f>SUM(G181:G182)</f>
        <v>100000</v>
      </c>
      <c r="H180" s="144">
        <f>SUM(H181:H182)</f>
        <v>0</v>
      </c>
      <c r="I180" s="144">
        <f>SUM(I181:I182)</f>
        <v>100000</v>
      </c>
    </row>
    <row r="181" spans="1:9" ht="45" customHeight="1">
      <c r="A181" s="82"/>
      <c r="B181" s="82"/>
      <c r="C181" s="82">
        <v>2710</v>
      </c>
      <c r="D181" s="47" t="s">
        <v>292</v>
      </c>
      <c r="E181" s="144"/>
      <c r="F181" s="144"/>
      <c r="G181" s="144"/>
      <c r="H181" s="144">
        <v>25000</v>
      </c>
      <c r="I181" s="144">
        <f>G181+H181</f>
        <v>25000</v>
      </c>
    </row>
    <row r="182" spans="1:9" ht="60">
      <c r="A182" s="82"/>
      <c r="B182" s="82"/>
      <c r="C182" s="82">
        <v>6300</v>
      </c>
      <c r="D182" s="75" t="s">
        <v>136</v>
      </c>
      <c r="E182" s="144">
        <v>0</v>
      </c>
      <c r="F182" s="144">
        <v>100000</v>
      </c>
      <c r="G182" s="144">
        <f>E182+F182</f>
        <v>100000</v>
      </c>
      <c r="H182" s="144">
        <v>-25000</v>
      </c>
      <c r="I182" s="144">
        <f>G182+H182</f>
        <v>75000</v>
      </c>
    </row>
    <row r="183" spans="1:9" ht="15">
      <c r="A183" s="82"/>
      <c r="B183" s="82">
        <v>60016</v>
      </c>
      <c r="C183" s="82"/>
      <c r="D183" s="47" t="s">
        <v>20</v>
      </c>
      <c r="E183" s="144">
        <f>SUM(E184:E189)</f>
        <v>670760</v>
      </c>
      <c r="F183" s="144">
        <f>SUM(F184:F189)</f>
        <v>0</v>
      </c>
      <c r="G183" s="144">
        <f>SUM(G184:G189)</f>
        <v>670760</v>
      </c>
      <c r="H183" s="144">
        <f>SUM(H184:H189)</f>
        <v>61058</v>
      </c>
      <c r="I183" s="144">
        <f>SUM(I184:I189)</f>
        <v>731818</v>
      </c>
    </row>
    <row r="184" spans="1:9" ht="15">
      <c r="A184" s="82"/>
      <c r="B184" s="82"/>
      <c r="C184" s="82">
        <v>4210</v>
      </c>
      <c r="D184" s="47" t="s">
        <v>138</v>
      </c>
      <c r="E184" s="144">
        <v>74700</v>
      </c>
      <c r="F184" s="144"/>
      <c r="G184" s="144">
        <f aca="true" t="shared" si="11" ref="G184:G189">E184+F184</f>
        <v>74700</v>
      </c>
      <c r="H184" s="144">
        <v>-25000</v>
      </c>
      <c r="I184" s="144">
        <f aca="true" t="shared" si="12" ref="I184:I189">G184+H184</f>
        <v>49700</v>
      </c>
    </row>
    <row r="185" spans="1:9" ht="15">
      <c r="A185" s="82"/>
      <c r="B185" s="82"/>
      <c r="C185" s="82">
        <v>4270</v>
      </c>
      <c r="D185" s="47" t="s">
        <v>139</v>
      </c>
      <c r="E185" s="144">
        <v>67800</v>
      </c>
      <c r="F185" s="144"/>
      <c r="G185" s="144">
        <f t="shared" si="11"/>
        <v>67800</v>
      </c>
      <c r="H185" s="144">
        <v>-25000</v>
      </c>
      <c r="I185" s="144">
        <f t="shared" si="12"/>
        <v>42800</v>
      </c>
    </row>
    <row r="186" spans="1:9" ht="15" hidden="1">
      <c r="A186" s="82"/>
      <c r="B186" s="82"/>
      <c r="C186" s="82">
        <v>4300</v>
      </c>
      <c r="D186" s="47" t="s">
        <v>140</v>
      </c>
      <c r="E186" s="144">
        <v>28260</v>
      </c>
      <c r="F186" s="144"/>
      <c r="G186" s="144">
        <f t="shared" si="11"/>
        <v>28260</v>
      </c>
      <c r="H186" s="144"/>
      <c r="I186" s="144">
        <f t="shared" si="12"/>
        <v>28260</v>
      </c>
    </row>
    <row r="187" spans="1:9" ht="15.75" customHeight="1">
      <c r="A187" s="82"/>
      <c r="B187" s="82"/>
      <c r="C187" s="82">
        <v>6050</v>
      </c>
      <c r="D187" s="47" t="s">
        <v>141</v>
      </c>
      <c r="E187" s="144">
        <v>50000</v>
      </c>
      <c r="F187" s="144"/>
      <c r="G187" s="144">
        <f t="shared" si="11"/>
        <v>50000</v>
      </c>
      <c r="H187" s="144">
        <v>111058</v>
      </c>
      <c r="I187" s="144">
        <f t="shared" si="12"/>
        <v>161058</v>
      </c>
    </row>
    <row r="188" spans="1:9" ht="75" hidden="1">
      <c r="A188" s="82"/>
      <c r="B188" s="82"/>
      <c r="C188" s="82">
        <v>6058</v>
      </c>
      <c r="D188" s="47" t="s">
        <v>142</v>
      </c>
      <c r="E188" s="144">
        <v>0</v>
      </c>
      <c r="F188" s="144"/>
      <c r="G188" s="144">
        <f t="shared" si="11"/>
        <v>0</v>
      </c>
      <c r="H188" s="144"/>
      <c r="I188" s="144">
        <f t="shared" si="12"/>
        <v>0</v>
      </c>
    </row>
    <row r="189" spans="1:9" ht="90" hidden="1">
      <c r="A189" s="82"/>
      <c r="B189" s="82"/>
      <c r="C189" s="82">
        <v>6059</v>
      </c>
      <c r="D189" s="47" t="s">
        <v>143</v>
      </c>
      <c r="E189" s="144">
        <v>450000</v>
      </c>
      <c r="F189" s="144"/>
      <c r="G189" s="144">
        <f t="shared" si="11"/>
        <v>450000</v>
      </c>
      <c r="H189" s="144"/>
      <c r="I189" s="144">
        <f t="shared" si="12"/>
        <v>450000</v>
      </c>
    </row>
    <row r="190" spans="1:9" ht="14.25" hidden="1">
      <c r="A190" s="80">
        <v>630</v>
      </c>
      <c r="B190" s="80"/>
      <c r="C190" s="80"/>
      <c r="D190" s="121" t="s">
        <v>144</v>
      </c>
      <c r="E190" s="158">
        <f>E191</f>
        <v>6000</v>
      </c>
      <c r="F190" s="158">
        <f aca="true" t="shared" si="13" ref="F190:I191">F191</f>
        <v>0</v>
      </c>
      <c r="G190" s="158">
        <f t="shared" si="13"/>
        <v>6000</v>
      </c>
      <c r="H190" s="158">
        <f t="shared" si="13"/>
        <v>0</v>
      </c>
      <c r="I190" s="158">
        <f t="shared" si="13"/>
        <v>6000</v>
      </c>
    </row>
    <row r="191" spans="1:9" ht="15" hidden="1">
      <c r="A191" s="82"/>
      <c r="B191" s="82">
        <v>63095</v>
      </c>
      <c r="C191" s="82"/>
      <c r="D191" s="47" t="s">
        <v>16</v>
      </c>
      <c r="E191" s="144">
        <f>E192</f>
        <v>6000</v>
      </c>
      <c r="F191" s="144">
        <f t="shared" si="13"/>
        <v>0</v>
      </c>
      <c r="G191" s="144">
        <f t="shared" si="13"/>
        <v>6000</v>
      </c>
      <c r="H191" s="144">
        <f t="shared" si="13"/>
        <v>0</v>
      </c>
      <c r="I191" s="144">
        <f t="shared" si="13"/>
        <v>6000</v>
      </c>
    </row>
    <row r="192" spans="1:9" ht="15" hidden="1">
      <c r="A192" s="82"/>
      <c r="B192" s="82"/>
      <c r="C192" s="82">
        <v>4300</v>
      </c>
      <c r="D192" s="47" t="s">
        <v>140</v>
      </c>
      <c r="E192" s="144">
        <v>6000</v>
      </c>
      <c r="F192" s="144"/>
      <c r="G192" s="144">
        <f>E192+F192</f>
        <v>6000</v>
      </c>
      <c r="H192" s="144"/>
      <c r="I192" s="144">
        <f>G192+H192</f>
        <v>6000</v>
      </c>
    </row>
    <row r="193" spans="1:9" ht="14.25" hidden="1">
      <c r="A193" s="80">
        <v>700</v>
      </c>
      <c r="B193" s="80"/>
      <c r="C193" s="80"/>
      <c r="D193" s="121" t="s">
        <v>30</v>
      </c>
      <c r="E193" s="158">
        <f>E194</f>
        <v>6750</v>
      </c>
      <c r="F193" s="158">
        <f>F194</f>
        <v>0</v>
      </c>
      <c r="G193" s="158">
        <f>G194</f>
        <v>6750</v>
      </c>
      <c r="H193" s="158">
        <f>H194</f>
        <v>0</v>
      </c>
      <c r="I193" s="158">
        <f>I194</f>
        <v>6750</v>
      </c>
    </row>
    <row r="194" spans="1:9" ht="30" hidden="1">
      <c r="A194" s="82"/>
      <c r="B194" s="82">
        <v>70004</v>
      </c>
      <c r="C194" s="82"/>
      <c r="D194" s="47" t="s">
        <v>145</v>
      </c>
      <c r="E194" s="144">
        <f>SUM(E195:E198)</f>
        <v>6750</v>
      </c>
      <c r="F194" s="144">
        <f>SUM(F195:F198)</f>
        <v>0</v>
      </c>
      <c r="G194" s="144">
        <f>SUM(G195:G198)</f>
        <v>6750</v>
      </c>
      <c r="H194" s="144">
        <f>SUM(H195:H198)</f>
        <v>0</v>
      </c>
      <c r="I194" s="144">
        <f>SUM(I195:I198)</f>
        <v>6750</v>
      </c>
    </row>
    <row r="195" spans="1:9" ht="15" hidden="1">
      <c r="A195" s="82"/>
      <c r="B195" s="82"/>
      <c r="C195" s="82">
        <v>4210</v>
      </c>
      <c r="D195" s="47" t="s">
        <v>138</v>
      </c>
      <c r="E195" s="144">
        <v>1200</v>
      </c>
      <c r="F195" s="144"/>
      <c r="G195" s="144">
        <f>E195+F195</f>
        <v>1200</v>
      </c>
      <c r="H195" s="144"/>
      <c r="I195" s="144">
        <f>G195+H195</f>
        <v>1200</v>
      </c>
    </row>
    <row r="196" spans="1:9" ht="15" hidden="1">
      <c r="A196" s="82"/>
      <c r="B196" s="82"/>
      <c r="C196" s="82">
        <v>4270</v>
      </c>
      <c r="D196" s="47" t="s">
        <v>139</v>
      </c>
      <c r="E196" s="144">
        <v>5000</v>
      </c>
      <c r="F196" s="144"/>
      <c r="G196" s="144">
        <f>E196+F196</f>
        <v>5000</v>
      </c>
      <c r="H196" s="144"/>
      <c r="I196" s="144">
        <f>G196+H196</f>
        <v>5000</v>
      </c>
    </row>
    <row r="197" spans="1:9" ht="15" hidden="1">
      <c r="A197" s="82"/>
      <c r="B197" s="82"/>
      <c r="C197" s="82">
        <v>4300</v>
      </c>
      <c r="D197" s="47" t="s">
        <v>140</v>
      </c>
      <c r="E197" s="144">
        <v>250</v>
      </c>
      <c r="F197" s="144"/>
      <c r="G197" s="144">
        <f>E197+F197</f>
        <v>250</v>
      </c>
      <c r="H197" s="144"/>
      <c r="I197" s="144">
        <f>G197+H197</f>
        <v>250</v>
      </c>
    </row>
    <row r="198" spans="1:9" ht="15" hidden="1">
      <c r="A198" s="82"/>
      <c r="B198" s="82"/>
      <c r="C198" s="82">
        <v>4430</v>
      </c>
      <c r="D198" s="47" t="s">
        <v>146</v>
      </c>
      <c r="E198" s="144">
        <v>300</v>
      </c>
      <c r="F198" s="144"/>
      <c r="G198" s="144">
        <f>E198+F198</f>
        <v>300</v>
      </c>
      <c r="H198" s="144"/>
      <c r="I198" s="144">
        <f>G198+H198</f>
        <v>300</v>
      </c>
    </row>
    <row r="199" spans="1:9" ht="14.25">
      <c r="A199" s="80">
        <v>710</v>
      </c>
      <c r="B199" s="80"/>
      <c r="C199" s="80"/>
      <c r="D199" s="121" t="s">
        <v>147</v>
      </c>
      <c r="E199" s="158">
        <f>E200+E202+E204</f>
        <v>30000</v>
      </c>
      <c r="F199" s="158">
        <f>F200+F202+F204</f>
        <v>0</v>
      </c>
      <c r="G199" s="158">
        <f>G200+G202+G204</f>
        <v>30000</v>
      </c>
      <c r="H199" s="158">
        <f>H200+H202+H204</f>
        <v>0</v>
      </c>
      <c r="I199" s="158">
        <f>I200+I202+I204</f>
        <v>30000</v>
      </c>
    </row>
    <row r="200" spans="1:9" ht="15" hidden="1">
      <c r="A200" s="82"/>
      <c r="B200" s="82">
        <v>71004</v>
      </c>
      <c r="C200" s="82"/>
      <c r="D200" s="47" t="s">
        <v>148</v>
      </c>
      <c r="E200" s="144">
        <f>E201</f>
        <v>0</v>
      </c>
      <c r="F200" s="144"/>
      <c r="G200" s="144"/>
      <c r="H200" s="144"/>
      <c r="I200" s="144"/>
    </row>
    <row r="201" spans="1:9" ht="15" hidden="1">
      <c r="A201" s="82"/>
      <c r="B201" s="82"/>
      <c r="C201" s="82">
        <v>4300</v>
      </c>
      <c r="D201" s="47" t="s">
        <v>149</v>
      </c>
      <c r="E201" s="144">
        <v>0</v>
      </c>
      <c r="F201" s="144"/>
      <c r="G201" s="144"/>
      <c r="H201" s="144"/>
      <c r="I201" s="144"/>
    </row>
    <row r="202" spans="1:9" ht="15">
      <c r="A202" s="82"/>
      <c r="B202" s="82">
        <v>71014</v>
      </c>
      <c r="C202" s="82"/>
      <c r="D202" s="47" t="s">
        <v>150</v>
      </c>
      <c r="E202" s="144">
        <f>E203</f>
        <v>15000</v>
      </c>
      <c r="F202" s="144">
        <f>F203</f>
        <v>0</v>
      </c>
      <c r="G202" s="144">
        <f>G203</f>
        <v>15000</v>
      </c>
      <c r="H202" s="144">
        <f>H203</f>
        <v>5000</v>
      </c>
      <c r="I202" s="144">
        <f>I203</f>
        <v>20000</v>
      </c>
    </row>
    <row r="203" spans="1:9" ht="15">
      <c r="A203" s="82"/>
      <c r="B203" s="82"/>
      <c r="C203" s="82">
        <v>4300</v>
      </c>
      <c r="D203" s="47" t="s">
        <v>140</v>
      </c>
      <c r="E203" s="144">
        <v>15000</v>
      </c>
      <c r="F203" s="144"/>
      <c r="G203" s="144">
        <f>E203+F203</f>
        <v>15000</v>
      </c>
      <c r="H203" s="144">
        <v>5000</v>
      </c>
      <c r="I203" s="144">
        <f>G203+H203</f>
        <v>20000</v>
      </c>
    </row>
    <row r="204" spans="1:9" ht="15">
      <c r="A204" s="82"/>
      <c r="B204" s="82">
        <v>71095</v>
      </c>
      <c r="C204" s="82"/>
      <c r="D204" s="47" t="s">
        <v>16</v>
      </c>
      <c r="E204" s="144">
        <f>E205</f>
        <v>15000</v>
      </c>
      <c r="F204" s="144">
        <f>F205</f>
        <v>0</v>
      </c>
      <c r="G204" s="144">
        <f>G205</f>
        <v>15000</v>
      </c>
      <c r="H204" s="144">
        <f>H205</f>
        <v>-5000</v>
      </c>
      <c r="I204" s="144">
        <f>I205</f>
        <v>10000</v>
      </c>
    </row>
    <row r="205" spans="1:9" ht="15">
      <c r="A205" s="82"/>
      <c r="B205" s="82"/>
      <c r="C205" s="82">
        <v>4300</v>
      </c>
      <c r="D205" s="47" t="s">
        <v>140</v>
      </c>
      <c r="E205" s="144">
        <v>15000</v>
      </c>
      <c r="F205" s="144"/>
      <c r="G205" s="144">
        <f>E205+F205</f>
        <v>15000</v>
      </c>
      <c r="H205" s="144">
        <v>-5000</v>
      </c>
      <c r="I205" s="144">
        <f>G205+H205</f>
        <v>10000</v>
      </c>
    </row>
    <row r="206" spans="1:9" ht="14.25" hidden="1">
      <c r="A206" s="80">
        <v>750</v>
      </c>
      <c r="B206" s="80"/>
      <c r="C206" s="80"/>
      <c r="D206" s="121" t="s">
        <v>40</v>
      </c>
      <c r="E206" s="158">
        <f>E207+E216+E221+E239</f>
        <v>1269510</v>
      </c>
      <c r="F206" s="158">
        <f>F207+F216+F221+F239</f>
        <v>0</v>
      </c>
      <c r="G206" s="158">
        <f>G207+G216+G221+G239</f>
        <v>1269510</v>
      </c>
      <c r="H206" s="158">
        <f>H207+H216+H221+H239</f>
        <v>0</v>
      </c>
      <c r="I206" s="158">
        <f>I207+I216+I221+I239</f>
        <v>1269510</v>
      </c>
    </row>
    <row r="207" spans="1:9" ht="15" hidden="1">
      <c r="A207" s="82"/>
      <c r="B207" s="82">
        <v>75011</v>
      </c>
      <c r="C207" s="82"/>
      <c r="D207" s="47" t="s">
        <v>41</v>
      </c>
      <c r="E207" s="144">
        <f>SUM(E208:E215)</f>
        <v>41200</v>
      </c>
      <c r="F207" s="144">
        <f>SUM(F208:F215)</f>
        <v>0</v>
      </c>
      <c r="G207" s="144">
        <f>SUM(G208:G215)</f>
        <v>41200</v>
      </c>
      <c r="H207" s="144">
        <f>SUM(H208:H215)</f>
        <v>0</v>
      </c>
      <c r="I207" s="144">
        <f>SUM(I208:I215)</f>
        <v>41200</v>
      </c>
    </row>
    <row r="208" spans="1:9" ht="15" hidden="1">
      <c r="A208" s="82"/>
      <c r="B208" s="82"/>
      <c r="C208" s="82">
        <v>4010</v>
      </c>
      <c r="D208" s="47" t="s">
        <v>151</v>
      </c>
      <c r="E208" s="144">
        <v>24000</v>
      </c>
      <c r="F208" s="144"/>
      <c r="G208" s="144">
        <f aca="true" t="shared" si="14" ref="G208:G215">E208+F208</f>
        <v>24000</v>
      </c>
      <c r="H208" s="144"/>
      <c r="I208" s="144">
        <f>G208+H208</f>
        <v>24000</v>
      </c>
    </row>
    <row r="209" spans="1:9" ht="15" hidden="1">
      <c r="A209" s="82"/>
      <c r="B209" s="82"/>
      <c r="C209" s="82">
        <v>4040</v>
      </c>
      <c r="D209" s="47" t="s">
        <v>152</v>
      </c>
      <c r="E209" s="144">
        <v>1681</v>
      </c>
      <c r="F209" s="144"/>
      <c r="G209" s="144">
        <f t="shared" si="14"/>
        <v>1681</v>
      </c>
      <c r="H209" s="144"/>
      <c r="I209" s="144">
        <f aca="true" t="shared" si="15" ref="I209:I215">G209+H209</f>
        <v>1681</v>
      </c>
    </row>
    <row r="210" spans="1:9" ht="15" hidden="1">
      <c r="A210" s="82"/>
      <c r="B210" s="82"/>
      <c r="C210" s="82">
        <v>4110</v>
      </c>
      <c r="D210" s="47" t="s">
        <v>153</v>
      </c>
      <c r="E210" s="144">
        <v>4425</v>
      </c>
      <c r="F210" s="144"/>
      <c r="G210" s="144">
        <f t="shared" si="14"/>
        <v>4425</v>
      </c>
      <c r="H210" s="144"/>
      <c r="I210" s="144">
        <f t="shared" si="15"/>
        <v>4425</v>
      </c>
    </row>
    <row r="211" spans="1:9" ht="15" hidden="1">
      <c r="A211" s="82"/>
      <c r="B211" s="82"/>
      <c r="C211" s="82">
        <v>4120</v>
      </c>
      <c r="D211" s="47" t="s">
        <v>154</v>
      </c>
      <c r="E211" s="144">
        <v>629</v>
      </c>
      <c r="F211" s="144"/>
      <c r="G211" s="144">
        <f t="shared" si="14"/>
        <v>629</v>
      </c>
      <c r="H211" s="144"/>
      <c r="I211" s="144">
        <f t="shared" si="15"/>
        <v>629</v>
      </c>
    </row>
    <row r="212" spans="1:9" ht="15" hidden="1">
      <c r="A212" s="82"/>
      <c r="B212" s="82"/>
      <c r="C212" s="82">
        <v>4210</v>
      </c>
      <c r="D212" s="47" t="s">
        <v>138</v>
      </c>
      <c r="E212" s="144">
        <v>2000</v>
      </c>
      <c r="F212" s="144"/>
      <c r="G212" s="144">
        <f t="shared" si="14"/>
        <v>2000</v>
      </c>
      <c r="H212" s="144"/>
      <c r="I212" s="144">
        <f t="shared" si="15"/>
        <v>2000</v>
      </c>
    </row>
    <row r="213" spans="1:9" ht="15" hidden="1">
      <c r="A213" s="82"/>
      <c r="B213" s="82"/>
      <c r="C213" s="82">
        <v>4300</v>
      </c>
      <c r="D213" s="47" t="s">
        <v>140</v>
      </c>
      <c r="E213" s="144">
        <v>6695</v>
      </c>
      <c r="F213" s="144"/>
      <c r="G213" s="144">
        <f t="shared" si="14"/>
        <v>6695</v>
      </c>
      <c r="H213" s="144"/>
      <c r="I213" s="144">
        <f t="shared" si="15"/>
        <v>6695</v>
      </c>
    </row>
    <row r="214" spans="1:9" ht="15" hidden="1">
      <c r="A214" s="82"/>
      <c r="B214" s="82"/>
      <c r="C214" s="82">
        <v>4410</v>
      </c>
      <c r="D214" s="47" t="s">
        <v>155</v>
      </c>
      <c r="E214" s="144">
        <v>1000</v>
      </c>
      <c r="F214" s="144"/>
      <c r="G214" s="144">
        <f t="shared" si="14"/>
        <v>1000</v>
      </c>
      <c r="H214" s="144"/>
      <c r="I214" s="144">
        <f t="shared" si="15"/>
        <v>1000</v>
      </c>
    </row>
    <row r="215" spans="1:9" ht="30" hidden="1">
      <c r="A215" s="82"/>
      <c r="B215" s="82"/>
      <c r="C215" s="82">
        <v>4440</v>
      </c>
      <c r="D215" s="47" t="s">
        <v>156</v>
      </c>
      <c r="E215" s="144">
        <v>770</v>
      </c>
      <c r="F215" s="144"/>
      <c r="G215" s="144">
        <f t="shared" si="14"/>
        <v>770</v>
      </c>
      <c r="H215" s="144"/>
      <c r="I215" s="144">
        <f t="shared" si="15"/>
        <v>770</v>
      </c>
    </row>
    <row r="216" spans="1:9" ht="15" hidden="1">
      <c r="A216" s="82"/>
      <c r="B216" s="82">
        <v>75022</v>
      </c>
      <c r="C216" s="82"/>
      <c r="D216" s="47" t="s">
        <v>157</v>
      </c>
      <c r="E216" s="144">
        <f>SUM(E217:E220)</f>
        <v>51600</v>
      </c>
      <c r="F216" s="144">
        <f>SUM(F217:F220)</f>
        <v>0</v>
      </c>
      <c r="G216" s="144">
        <f>SUM(G217:G220)</f>
        <v>51600</v>
      </c>
      <c r="H216" s="144">
        <f>SUM(H217:H220)</f>
        <v>0</v>
      </c>
      <c r="I216" s="144">
        <f>SUM(I217:I220)</f>
        <v>51600</v>
      </c>
    </row>
    <row r="217" spans="1:9" ht="15" hidden="1">
      <c r="A217" s="82"/>
      <c r="B217" s="82"/>
      <c r="C217" s="82">
        <v>3030</v>
      </c>
      <c r="D217" s="47" t="s">
        <v>158</v>
      </c>
      <c r="E217" s="144">
        <v>43000</v>
      </c>
      <c r="F217" s="144"/>
      <c r="G217" s="144">
        <f>E217+F217</f>
        <v>43000</v>
      </c>
      <c r="H217" s="144"/>
      <c r="I217" s="144">
        <f>G217+H217</f>
        <v>43000</v>
      </c>
    </row>
    <row r="218" spans="1:9" ht="15" hidden="1">
      <c r="A218" s="82"/>
      <c r="B218" s="82"/>
      <c r="C218" s="82">
        <v>4210</v>
      </c>
      <c r="D218" s="47" t="s">
        <v>138</v>
      </c>
      <c r="E218" s="144">
        <v>3100</v>
      </c>
      <c r="F218" s="144"/>
      <c r="G218" s="144">
        <f>E218+F218</f>
        <v>3100</v>
      </c>
      <c r="H218" s="144"/>
      <c r="I218" s="144">
        <f>G218+H218</f>
        <v>3100</v>
      </c>
    </row>
    <row r="219" spans="1:9" ht="15" hidden="1">
      <c r="A219" s="82"/>
      <c r="B219" s="82"/>
      <c r="C219" s="82">
        <v>4300</v>
      </c>
      <c r="D219" s="47" t="s">
        <v>140</v>
      </c>
      <c r="E219" s="144">
        <v>5000</v>
      </c>
      <c r="F219" s="144"/>
      <c r="G219" s="144">
        <f>E219+F219</f>
        <v>5000</v>
      </c>
      <c r="H219" s="144"/>
      <c r="I219" s="144">
        <f>G219+H219</f>
        <v>5000</v>
      </c>
    </row>
    <row r="220" spans="1:9" ht="15" hidden="1">
      <c r="A220" s="82"/>
      <c r="B220" s="82"/>
      <c r="C220" s="82">
        <v>4410</v>
      </c>
      <c r="D220" s="47" t="s">
        <v>155</v>
      </c>
      <c r="E220" s="144">
        <v>500</v>
      </c>
      <c r="F220" s="144"/>
      <c r="G220" s="144">
        <f>E220+F220</f>
        <v>500</v>
      </c>
      <c r="H220" s="144"/>
      <c r="I220" s="144">
        <f>G220+H220</f>
        <v>500</v>
      </c>
    </row>
    <row r="221" spans="1:9" ht="15" hidden="1">
      <c r="A221" s="82"/>
      <c r="B221" s="82">
        <v>75023</v>
      </c>
      <c r="C221" s="82"/>
      <c r="D221" s="47" t="s">
        <v>46</v>
      </c>
      <c r="E221" s="144">
        <f>SUM(E222:E238)</f>
        <v>1156410</v>
      </c>
      <c r="F221" s="144">
        <f>SUM(F222:F238)</f>
        <v>0</v>
      </c>
      <c r="G221" s="144">
        <f>SUM(G222:G238)</f>
        <v>1156410</v>
      </c>
      <c r="H221" s="144">
        <f>SUM(H222:H238)</f>
        <v>0</v>
      </c>
      <c r="I221" s="144">
        <f>SUM(I222:I238)</f>
        <v>1156410</v>
      </c>
    </row>
    <row r="222" spans="1:9" ht="30" hidden="1">
      <c r="A222" s="82"/>
      <c r="B222" s="82"/>
      <c r="C222" s="82">
        <v>3020</v>
      </c>
      <c r="D222" s="47" t="s">
        <v>159</v>
      </c>
      <c r="E222" s="144">
        <v>820</v>
      </c>
      <c r="F222" s="144"/>
      <c r="G222" s="144">
        <f aca="true" t="shared" si="16" ref="G222:G238">E222+F222</f>
        <v>820</v>
      </c>
      <c r="H222" s="144"/>
      <c r="I222" s="144">
        <f>G222+H222</f>
        <v>820</v>
      </c>
    </row>
    <row r="223" spans="1:9" ht="15" hidden="1">
      <c r="A223" s="82"/>
      <c r="B223" s="82"/>
      <c r="C223" s="82">
        <v>4010</v>
      </c>
      <c r="D223" s="47" t="s">
        <v>151</v>
      </c>
      <c r="E223" s="144">
        <v>707320</v>
      </c>
      <c r="F223" s="144"/>
      <c r="G223" s="144">
        <f t="shared" si="16"/>
        <v>707320</v>
      </c>
      <c r="H223" s="144"/>
      <c r="I223" s="144">
        <f aca="true" t="shared" si="17" ref="I223:I238">G223+H223</f>
        <v>707320</v>
      </c>
    </row>
    <row r="224" spans="1:9" ht="15" hidden="1">
      <c r="A224" s="82"/>
      <c r="B224" s="82"/>
      <c r="C224" s="82">
        <v>4040</v>
      </c>
      <c r="D224" s="47" t="s">
        <v>152</v>
      </c>
      <c r="E224" s="144">
        <v>39580</v>
      </c>
      <c r="F224" s="144"/>
      <c r="G224" s="144">
        <f t="shared" si="16"/>
        <v>39580</v>
      </c>
      <c r="H224" s="144"/>
      <c r="I224" s="144">
        <f t="shared" si="17"/>
        <v>39580</v>
      </c>
    </row>
    <row r="225" spans="1:9" ht="15" hidden="1">
      <c r="A225" s="82"/>
      <c r="B225" s="82"/>
      <c r="C225" s="82">
        <v>4110</v>
      </c>
      <c r="D225" s="47" t="s">
        <v>153</v>
      </c>
      <c r="E225" s="144">
        <v>125100</v>
      </c>
      <c r="F225" s="144"/>
      <c r="G225" s="144">
        <f t="shared" si="16"/>
        <v>125100</v>
      </c>
      <c r="H225" s="144"/>
      <c r="I225" s="144">
        <f t="shared" si="17"/>
        <v>125100</v>
      </c>
    </row>
    <row r="226" spans="1:9" ht="15" hidden="1">
      <c r="A226" s="82"/>
      <c r="B226" s="82"/>
      <c r="C226" s="82">
        <v>4120</v>
      </c>
      <c r="D226" s="47" t="s">
        <v>154</v>
      </c>
      <c r="E226" s="144">
        <v>17800</v>
      </c>
      <c r="F226" s="144"/>
      <c r="G226" s="144">
        <f t="shared" si="16"/>
        <v>17800</v>
      </c>
      <c r="H226" s="144"/>
      <c r="I226" s="144">
        <f t="shared" si="17"/>
        <v>17800</v>
      </c>
    </row>
    <row r="227" spans="1:9" ht="15" hidden="1">
      <c r="A227" s="82"/>
      <c r="B227" s="82"/>
      <c r="C227" s="82">
        <v>4170</v>
      </c>
      <c r="D227" s="47" t="s">
        <v>160</v>
      </c>
      <c r="E227" s="144">
        <v>1520</v>
      </c>
      <c r="F227" s="144"/>
      <c r="G227" s="144">
        <f t="shared" si="16"/>
        <v>1520</v>
      </c>
      <c r="H227" s="144"/>
      <c r="I227" s="144">
        <f t="shared" si="17"/>
        <v>1520</v>
      </c>
    </row>
    <row r="228" spans="1:9" ht="15" hidden="1">
      <c r="A228" s="82"/>
      <c r="B228" s="82"/>
      <c r="C228" s="82">
        <v>4210</v>
      </c>
      <c r="D228" s="47" t="s">
        <v>138</v>
      </c>
      <c r="E228" s="144">
        <v>55830</v>
      </c>
      <c r="F228" s="144"/>
      <c r="G228" s="144">
        <f t="shared" si="16"/>
        <v>55830</v>
      </c>
      <c r="H228" s="144"/>
      <c r="I228" s="144">
        <f t="shared" si="17"/>
        <v>55830</v>
      </c>
    </row>
    <row r="229" spans="1:9" ht="15" hidden="1">
      <c r="A229" s="82"/>
      <c r="B229" s="82"/>
      <c r="C229" s="82">
        <v>4260</v>
      </c>
      <c r="D229" s="47" t="s">
        <v>161</v>
      </c>
      <c r="E229" s="144">
        <v>22840</v>
      </c>
      <c r="F229" s="144"/>
      <c r="G229" s="144">
        <f t="shared" si="16"/>
        <v>22840</v>
      </c>
      <c r="H229" s="144"/>
      <c r="I229" s="144">
        <f t="shared" si="17"/>
        <v>22840</v>
      </c>
    </row>
    <row r="230" spans="1:9" ht="15" hidden="1">
      <c r="A230" s="82"/>
      <c r="B230" s="82"/>
      <c r="C230" s="82">
        <v>4270</v>
      </c>
      <c r="D230" s="47" t="s">
        <v>139</v>
      </c>
      <c r="E230" s="144">
        <v>18270</v>
      </c>
      <c r="F230" s="144"/>
      <c r="G230" s="144">
        <f t="shared" si="16"/>
        <v>18270</v>
      </c>
      <c r="H230" s="144"/>
      <c r="I230" s="144">
        <f t="shared" si="17"/>
        <v>18270</v>
      </c>
    </row>
    <row r="231" spans="1:9" ht="15" hidden="1">
      <c r="A231" s="82"/>
      <c r="B231" s="82"/>
      <c r="C231" s="82">
        <v>4280</v>
      </c>
      <c r="D231" s="47" t="s">
        <v>162</v>
      </c>
      <c r="E231" s="144">
        <v>2030</v>
      </c>
      <c r="F231" s="144"/>
      <c r="G231" s="144">
        <f t="shared" si="16"/>
        <v>2030</v>
      </c>
      <c r="H231" s="144"/>
      <c r="I231" s="144">
        <f t="shared" si="17"/>
        <v>2030</v>
      </c>
    </row>
    <row r="232" spans="1:9" ht="15" hidden="1">
      <c r="A232" s="82"/>
      <c r="B232" s="82"/>
      <c r="C232" s="82">
        <v>4300</v>
      </c>
      <c r="D232" s="47" t="s">
        <v>140</v>
      </c>
      <c r="E232" s="144">
        <v>86280</v>
      </c>
      <c r="F232" s="144"/>
      <c r="G232" s="144">
        <f t="shared" si="16"/>
        <v>86280</v>
      </c>
      <c r="H232" s="144"/>
      <c r="I232" s="144">
        <f t="shared" si="17"/>
        <v>86280</v>
      </c>
    </row>
    <row r="233" spans="1:9" ht="15" hidden="1">
      <c r="A233" s="82"/>
      <c r="B233" s="82"/>
      <c r="C233" s="82">
        <v>4350</v>
      </c>
      <c r="D233" s="47" t="s">
        <v>163</v>
      </c>
      <c r="E233" s="144">
        <v>2230</v>
      </c>
      <c r="F233" s="144"/>
      <c r="G233" s="144">
        <f t="shared" si="16"/>
        <v>2230</v>
      </c>
      <c r="H233" s="144"/>
      <c r="I233" s="144">
        <f t="shared" si="17"/>
        <v>2230</v>
      </c>
    </row>
    <row r="234" spans="1:9" ht="15" hidden="1">
      <c r="A234" s="82"/>
      <c r="B234" s="82"/>
      <c r="C234" s="82">
        <v>4410</v>
      </c>
      <c r="D234" s="47" t="s">
        <v>155</v>
      </c>
      <c r="E234" s="144">
        <v>8940</v>
      </c>
      <c r="F234" s="144"/>
      <c r="G234" s="144">
        <f t="shared" si="16"/>
        <v>8940</v>
      </c>
      <c r="H234" s="144"/>
      <c r="I234" s="144">
        <f t="shared" si="17"/>
        <v>8940</v>
      </c>
    </row>
    <row r="235" spans="1:9" ht="15" hidden="1">
      <c r="A235" s="82"/>
      <c r="B235" s="82"/>
      <c r="C235" s="82">
        <v>4420</v>
      </c>
      <c r="D235" s="47" t="s">
        <v>164</v>
      </c>
      <c r="E235" s="144">
        <v>5550</v>
      </c>
      <c r="F235" s="144"/>
      <c r="G235" s="144">
        <f t="shared" si="16"/>
        <v>5550</v>
      </c>
      <c r="H235" s="144"/>
      <c r="I235" s="144">
        <f t="shared" si="17"/>
        <v>5550</v>
      </c>
    </row>
    <row r="236" spans="1:9" ht="15" hidden="1">
      <c r="A236" s="82"/>
      <c r="B236" s="82"/>
      <c r="C236" s="82">
        <v>4430</v>
      </c>
      <c r="D236" s="47" t="s">
        <v>146</v>
      </c>
      <c r="E236" s="144">
        <v>17660</v>
      </c>
      <c r="F236" s="144"/>
      <c r="G236" s="144">
        <f t="shared" si="16"/>
        <v>17660</v>
      </c>
      <c r="H236" s="144"/>
      <c r="I236" s="144">
        <f t="shared" si="17"/>
        <v>17660</v>
      </c>
    </row>
    <row r="237" spans="1:9" ht="30" hidden="1">
      <c r="A237" s="82"/>
      <c r="B237" s="82"/>
      <c r="C237" s="82">
        <v>4440</v>
      </c>
      <c r="D237" s="47" t="s">
        <v>156</v>
      </c>
      <c r="E237" s="144">
        <v>14640</v>
      </c>
      <c r="F237" s="144"/>
      <c r="G237" s="144">
        <f t="shared" si="16"/>
        <v>14640</v>
      </c>
      <c r="H237" s="144"/>
      <c r="I237" s="144">
        <f t="shared" si="17"/>
        <v>14640</v>
      </c>
    </row>
    <row r="238" spans="1:9" ht="30" hidden="1">
      <c r="A238" s="82"/>
      <c r="B238" s="82"/>
      <c r="C238" s="82">
        <v>6060</v>
      </c>
      <c r="D238" s="47" t="s">
        <v>165</v>
      </c>
      <c r="E238" s="144">
        <v>30000</v>
      </c>
      <c r="F238" s="144"/>
      <c r="G238" s="144">
        <f t="shared" si="16"/>
        <v>30000</v>
      </c>
      <c r="H238" s="144"/>
      <c r="I238" s="144">
        <f t="shared" si="17"/>
        <v>30000</v>
      </c>
    </row>
    <row r="239" spans="1:9" ht="15" hidden="1">
      <c r="A239" s="82"/>
      <c r="B239" s="82">
        <v>75075</v>
      </c>
      <c r="C239" s="82"/>
      <c r="D239" s="47" t="s">
        <v>166</v>
      </c>
      <c r="E239" s="144">
        <f>SUM(E240:E241)</f>
        <v>20300</v>
      </c>
      <c r="F239" s="144">
        <f>SUM(F240:F241)</f>
        <v>0</v>
      </c>
      <c r="G239" s="144">
        <f>SUM(G240:G241)</f>
        <v>20300</v>
      </c>
      <c r="H239" s="144">
        <f>SUM(H240:H241)</f>
        <v>0</v>
      </c>
      <c r="I239" s="144">
        <f>SUM(I240:I241)</f>
        <v>20300</v>
      </c>
    </row>
    <row r="240" spans="1:9" ht="15" hidden="1">
      <c r="A240" s="82"/>
      <c r="B240" s="82"/>
      <c r="C240" s="82">
        <v>4210</v>
      </c>
      <c r="D240" s="47" t="s">
        <v>138</v>
      </c>
      <c r="E240" s="144">
        <v>2030</v>
      </c>
      <c r="F240" s="144"/>
      <c r="G240" s="144">
        <f>E240+F240</f>
        <v>2030</v>
      </c>
      <c r="H240" s="144"/>
      <c r="I240" s="144">
        <f>G240+H240</f>
        <v>2030</v>
      </c>
    </row>
    <row r="241" spans="1:9" ht="15" hidden="1">
      <c r="A241" s="82"/>
      <c r="B241" s="82"/>
      <c r="C241" s="82">
        <v>4300</v>
      </c>
      <c r="D241" s="47" t="s">
        <v>140</v>
      </c>
      <c r="E241" s="144">
        <v>18270</v>
      </c>
      <c r="F241" s="144"/>
      <c r="G241" s="144">
        <f>E241+F241</f>
        <v>18270</v>
      </c>
      <c r="H241" s="144"/>
      <c r="I241" s="144">
        <f>G241+H241</f>
        <v>18270</v>
      </c>
    </row>
    <row r="242" spans="1:9" ht="42.75" hidden="1">
      <c r="A242" s="80">
        <v>751</v>
      </c>
      <c r="B242" s="80"/>
      <c r="C242" s="80"/>
      <c r="D242" s="121" t="s">
        <v>49</v>
      </c>
      <c r="E242" s="158">
        <f>E243</f>
        <v>780</v>
      </c>
      <c r="F242" s="158">
        <f>F243</f>
        <v>-31</v>
      </c>
      <c r="G242" s="158">
        <f>G243</f>
        <v>749</v>
      </c>
      <c r="H242" s="158">
        <f>H243</f>
        <v>0</v>
      </c>
      <c r="I242" s="158">
        <f>I243</f>
        <v>749</v>
      </c>
    </row>
    <row r="243" spans="1:9" ht="30" hidden="1">
      <c r="A243" s="82"/>
      <c r="B243" s="82">
        <v>75101</v>
      </c>
      <c r="C243" s="82"/>
      <c r="D243" s="47" t="s">
        <v>167</v>
      </c>
      <c r="E243" s="144">
        <f>E244+E245</f>
        <v>780</v>
      </c>
      <c r="F243" s="144">
        <f>F244+F245</f>
        <v>-31</v>
      </c>
      <c r="G243" s="144">
        <f>G244+G245</f>
        <v>749</v>
      </c>
      <c r="H243" s="144">
        <f>H244+H245</f>
        <v>0</v>
      </c>
      <c r="I243" s="144">
        <f>I244+I245</f>
        <v>749</v>
      </c>
    </row>
    <row r="244" spans="1:9" ht="15" hidden="1">
      <c r="A244" s="82"/>
      <c r="B244" s="82"/>
      <c r="C244" s="82">
        <v>4210</v>
      </c>
      <c r="D244" s="47" t="s">
        <v>138</v>
      </c>
      <c r="E244" s="144">
        <v>100</v>
      </c>
      <c r="F244" s="144">
        <v>-31</v>
      </c>
      <c r="G244" s="144">
        <f>E244+F244</f>
        <v>69</v>
      </c>
      <c r="H244" s="144"/>
      <c r="I244" s="144">
        <f>G244+H244</f>
        <v>69</v>
      </c>
    </row>
    <row r="245" spans="1:9" ht="15" hidden="1">
      <c r="A245" s="82"/>
      <c r="B245" s="82"/>
      <c r="C245" s="82">
        <v>4300</v>
      </c>
      <c r="D245" s="47" t="s">
        <v>140</v>
      </c>
      <c r="E245" s="144">
        <v>680</v>
      </c>
      <c r="F245" s="144"/>
      <c r="G245" s="144">
        <f>E245+F245</f>
        <v>680</v>
      </c>
      <c r="H245" s="144"/>
      <c r="I245" s="144">
        <f>G245+H245</f>
        <v>680</v>
      </c>
    </row>
    <row r="246" spans="1:9" ht="28.5">
      <c r="A246" s="80">
        <v>754</v>
      </c>
      <c r="B246" s="80"/>
      <c r="C246" s="80"/>
      <c r="D246" s="121" t="s">
        <v>168</v>
      </c>
      <c r="E246" s="158">
        <f>E247+E257</f>
        <v>75010</v>
      </c>
      <c r="F246" s="158">
        <f>F247+F257</f>
        <v>0</v>
      </c>
      <c r="G246" s="158">
        <f>G247+G257</f>
        <v>75010</v>
      </c>
      <c r="H246" s="158">
        <f>H247+H257</f>
        <v>6700</v>
      </c>
      <c r="I246" s="158">
        <f>I247+I257</f>
        <v>81710</v>
      </c>
    </row>
    <row r="247" spans="1:9" ht="15">
      <c r="A247" s="82"/>
      <c r="B247" s="82">
        <v>75412</v>
      </c>
      <c r="C247" s="82"/>
      <c r="D247" s="47" t="s">
        <v>169</v>
      </c>
      <c r="E247" s="144">
        <f>SUM(E249:E256)</f>
        <v>74610</v>
      </c>
      <c r="F247" s="144">
        <f>SUM(F249:F256)</f>
        <v>0</v>
      </c>
      <c r="G247" s="144">
        <f>SUM(G249:G256)</f>
        <v>74610</v>
      </c>
      <c r="H247" s="144">
        <f>SUM(H249:H256)</f>
        <v>6700</v>
      </c>
      <c r="I247" s="144">
        <f>SUM(I249:I256)</f>
        <v>81310</v>
      </c>
    </row>
    <row r="248" spans="1:9" ht="15" hidden="1">
      <c r="A248" s="82"/>
      <c r="B248" s="82"/>
      <c r="C248" s="82"/>
      <c r="D248" s="47" t="s">
        <v>238</v>
      </c>
      <c r="E248" s="144"/>
      <c r="F248" s="144"/>
      <c r="G248" s="144"/>
      <c r="H248" s="144"/>
      <c r="I248" s="144"/>
    </row>
    <row r="249" spans="1:9" ht="15" hidden="1">
      <c r="A249" s="82"/>
      <c r="B249" s="82"/>
      <c r="C249" s="82">
        <v>3030</v>
      </c>
      <c r="D249" s="47" t="s">
        <v>158</v>
      </c>
      <c r="E249" s="144">
        <v>7714</v>
      </c>
      <c r="F249" s="144"/>
      <c r="G249" s="144">
        <f aca="true" t="shared" si="18" ref="G249:G255">E249+F249</f>
        <v>7714</v>
      </c>
      <c r="H249" s="144"/>
      <c r="I249" s="144">
        <f>G249+H249</f>
        <v>7714</v>
      </c>
    </row>
    <row r="250" spans="1:9" ht="15" hidden="1">
      <c r="A250" s="82"/>
      <c r="B250" s="82"/>
      <c r="C250" s="82">
        <v>4170</v>
      </c>
      <c r="D250" s="47" t="s">
        <v>160</v>
      </c>
      <c r="E250" s="144">
        <v>16100</v>
      </c>
      <c r="F250" s="144"/>
      <c r="G250" s="144">
        <f t="shared" si="18"/>
        <v>16100</v>
      </c>
      <c r="H250" s="144"/>
      <c r="I250" s="144">
        <f aca="true" t="shared" si="19" ref="I250:I256">G250+H250</f>
        <v>16100</v>
      </c>
    </row>
    <row r="251" spans="1:9" ht="15">
      <c r="A251" s="82"/>
      <c r="B251" s="82"/>
      <c r="C251" s="82">
        <v>4210</v>
      </c>
      <c r="D251" s="47" t="s">
        <v>138</v>
      </c>
      <c r="E251" s="144">
        <v>20036</v>
      </c>
      <c r="F251" s="144"/>
      <c r="G251" s="144">
        <f t="shared" si="18"/>
        <v>20036</v>
      </c>
      <c r="H251" s="144">
        <v>6700</v>
      </c>
      <c r="I251" s="144">
        <f t="shared" si="19"/>
        <v>26736</v>
      </c>
    </row>
    <row r="252" spans="1:9" ht="15" hidden="1">
      <c r="A252" s="82"/>
      <c r="B252" s="82"/>
      <c r="C252" s="82">
        <v>4260</v>
      </c>
      <c r="D252" s="47" t="s">
        <v>161</v>
      </c>
      <c r="E252" s="144">
        <v>11160</v>
      </c>
      <c r="F252" s="144"/>
      <c r="G252" s="144">
        <f t="shared" si="18"/>
        <v>11160</v>
      </c>
      <c r="H252" s="144"/>
      <c r="I252" s="144">
        <f t="shared" si="19"/>
        <v>11160</v>
      </c>
    </row>
    <row r="253" spans="1:9" ht="15" hidden="1">
      <c r="A253" s="82"/>
      <c r="B253" s="82"/>
      <c r="C253" s="82">
        <v>4270</v>
      </c>
      <c r="D253" s="47" t="s">
        <v>139</v>
      </c>
      <c r="E253" s="144">
        <v>3500</v>
      </c>
      <c r="F253" s="144"/>
      <c r="G253" s="144">
        <f t="shared" si="18"/>
        <v>3500</v>
      </c>
      <c r="H253" s="144"/>
      <c r="I253" s="144">
        <f t="shared" si="19"/>
        <v>3500</v>
      </c>
    </row>
    <row r="254" spans="1:9" ht="15" hidden="1">
      <c r="A254" s="82"/>
      <c r="B254" s="82"/>
      <c r="C254" s="82">
        <v>4300</v>
      </c>
      <c r="D254" s="47" t="s">
        <v>140</v>
      </c>
      <c r="E254" s="144">
        <v>8000</v>
      </c>
      <c r="F254" s="144"/>
      <c r="G254" s="144">
        <f t="shared" si="18"/>
        <v>8000</v>
      </c>
      <c r="H254" s="144"/>
      <c r="I254" s="144">
        <f t="shared" si="19"/>
        <v>8000</v>
      </c>
    </row>
    <row r="255" spans="1:9" ht="15" hidden="1">
      <c r="A255" s="82"/>
      <c r="B255" s="82"/>
      <c r="C255" s="82">
        <v>4430</v>
      </c>
      <c r="D255" s="47" t="s">
        <v>146</v>
      </c>
      <c r="E255" s="144">
        <v>8100</v>
      </c>
      <c r="F255" s="144"/>
      <c r="G255" s="144">
        <f t="shared" si="18"/>
        <v>8100</v>
      </c>
      <c r="H255" s="144"/>
      <c r="I255" s="144">
        <f t="shared" si="19"/>
        <v>8100</v>
      </c>
    </row>
    <row r="256" spans="1:9" ht="30" hidden="1">
      <c r="A256" s="82"/>
      <c r="B256" s="82"/>
      <c r="C256" s="82">
        <v>6060</v>
      </c>
      <c r="D256" s="47" t="s">
        <v>165</v>
      </c>
      <c r="E256" s="144">
        <v>0</v>
      </c>
      <c r="F256" s="144"/>
      <c r="G256" s="144"/>
      <c r="H256" s="144"/>
      <c r="I256" s="144">
        <f t="shared" si="19"/>
        <v>0</v>
      </c>
    </row>
    <row r="257" spans="1:9" ht="15" hidden="1">
      <c r="A257" s="82"/>
      <c r="B257" s="82">
        <v>75414</v>
      </c>
      <c r="C257" s="82"/>
      <c r="D257" s="47" t="s">
        <v>55</v>
      </c>
      <c r="E257" s="144">
        <f>E258</f>
        <v>400</v>
      </c>
      <c r="F257" s="144">
        <f>F258</f>
        <v>0</v>
      </c>
      <c r="G257" s="144">
        <f>G258</f>
        <v>400</v>
      </c>
      <c r="H257" s="144">
        <f>H258</f>
        <v>0</v>
      </c>
      <c r="I257" s="144">
        <f>I258</f>
        <v>400</v>
      </c>
    </row>
    <row r="258" spans="1:9" ht="15" hidden="1">
      <c r="A258" s="82"/>
      <c r="B258" s="82"/>
      <c r="C258" s="82">
        <v>4210</v>
      </c>
      <c r="D258" s="47" t="s">
        <v>138</v>
      </c>
      <c r="E258" s="144">
        <v>400</v>
      </c>
      <c r="F258" s="144"/>
      <c r="G258" s="144">
        <f>E258+F258</f>
        <v>400</v>
      </c>
      <c r="H258" s="144"/>
      <c r="I258" s="144">
        <f>G258+H258</f>
        <v>400</v>
      </c>
    </row>
    <row r="259" spans="1:9" ht="57" hidden="1">
      <c r="A259" s="80">
        <v>756</v>
      </c>
      <c r="B259" s="80"/>
      <c r="C259" s="80"/>
      <c r="D259" s="121" t="s">
        <v>57</v>
      </c>
      <c r="E259" s="158">
        <f>E260</f>
        <v>39120</v>
      </c>
      <c r="F259" s="158">
        <f>F260</f>
        <v>5000</v>
      </c>
      <c r="G259" s="158">
        <f>G260</f>
        <v>44120</v>
      </c>
      <c r="H259" s="158">
        <f>H260</f>
        <v>0</v>
      </c>
      <c r="I259" s="158">
        <f>I260</f>
        <v>44120</v>
      </c>
    </row>
    <row r="260" spans="1:9" ht="30" hidden="1">
      <c r="A260" s="82"/>
      <c r="B260" s="82">
        <v>75647</v>
      </c>
      <c r="C260" s="82"/>
      <c r="D260" s="47" t="s">
        <v>170</v>
      </c>
      <c r="E260" s="144">
        <f>SUM(E261:E267)</f>
        <v>39120</v>
      </c>
      <c r="F260" s="144">
        <f>SUM(F261:F267)</f>
        <v>5000</v>
      </c>
      <c r="G260" s="144">
        <f>SUM(G261:G267)</f>
        <v>44120</v>
      </c>
      <c r="H260" s="144">
        <f>SUM(H261:H267)</f>
        <v>0</v>
      </c>
      <c r="I260" s="144">
        <f>SUM(I261:I267)</f>
        <v>44120</v>
      </c>
    </row>
    <row r="261" spans="1:9" ht="15" hidden="1">
      <c r="A261" s="82"/>
      <c r="B261" s="82"/>
      <c r="C261" s="82">
        <v>4010</v>
      </c>
      <c r="D261" s="47" t="s">
        <v>151</v>
      </c>
      <c r="E261" s="144">
        <v>1600</v>
      </c>
      <c r="F261" s="144">
        <v>-1600</v>
      </c>
      <c r="G261" s="144">
        <f aca="true" t="shared" si="20" ref="G261:G267">E261+F261</f>
        <v>0</v>
      </c>
      <c r="H261" s="144"/>
      <c r="I261" s="144">
        <f>G261+H261</f>
        <v>0</v>
      </c>
    </row>
    <row r="262" spans="1:9" ht="15" hidden="1">
      <c r="A262" s="82"/>
      <c r="B262" s="82"/>
      <c r="C262" s="82">
        <v>4100</v>
      </c>
      <c r="D262" s="47" t="s">
        <v>171</v>
      </c>
      <c r="E262" s="144">
        <v>12400</v>
      </c>
      <c r="F262" s="144"/>
      <c r="G262" s="144">
        <f t="shared" si="20"/>
        <v>12400</v>
      </c>
      <c r="H262" s="144"/>
      <c r="I262" s="144">
        <f aca="true" t="shared" si="21" ref="I262:I267">G262+H262</f>
        <v>12400</v>
      </c>
    </row>
    <row r="263" spans="1:9" ht="15" hidden="1">
      <c r="A263" s="82"/>
      <c r="B263" s="82"/>
      <c r="C263" s="82">
        <v>4110</v>
      </c>
      <c r="D263" s="47" t="s">
        <v>153</v>
      </c>
      <c r="E263" s="144">
        <v>431</v>
      </c>
      <c r="F263" s="144">
        <v>-431</v>
      </c>
      <c r="G263" s="144">
        <f t="shared" si="20"/>
        <v>0</v>
      </c>
      <c r="H263" s="144"/>
      <c r="I263" s="144">
        <f t="shared" si="21"/>
        <v>0</v>
      </c>
    </row>
    <row r="264" spans="1:9" ht="15" hidden="1">
      <c r="A264" s="82"/>
      <c r="B264" s="82"/>
      <c r="C264" s="82">
        <v>4120</v>
      </c>
      <c r="D264" s="47" t="s">
        <v>154</v>
      </c>
      <c r="E264" s="144">
        <v>39</v>
      </c>
      <c r="F264" s="144">
        <v>-39</v>
      </c>
      <c r="G264" s="144">
        <f t="shared" si="20"/>
        <v>0</v>
      </c>
      <c r="H264" s="144"/>
      <c r="I264" s="144">
        <f t="shared" si="21"/>
        <v>0</v>
      </c>
    </row>
    <row r="265" spans="1:9" ht="15" hidden="1">
      <c r="A265" s="82"/>
      <c r="B265" s="82"/>
      <c r="C265" s="82">
        <v>4210</v>
      </c>
      <c r="D265" s="47" t="s">
        <v>138</v>
      </c>
      <c r="E265" s="144">
        <v>550</v>
      </c>
      <c r="F265" s="144"/>
      <c r="G265" s="144">
        <f t="shared" si="20"/>
        <v>550</v>
      </c>
      <c r="H265" s="144"/>
      <c r="I265" s="144">
        <f t="shared" si="21"/>
        <v>550</v>
      </c>
    </row>
    <row r="266" spans="1:9" ht="15" hidden="1">
      <c r="A266" s="82"/>
      <c r="B266" s="82"/>
      <c r="C266" s="82">
        <v>4300</v>
      </c>
      <c r="D266" s="47" t="s">
        <v>140</v>
      </c>
      <c r="E266" s="144">
        <v>23500</v>
      </c>
      <c r="F266" s="144">
        <v>7070</v>
      </c>
      <c r="G266" s="144">
        <f t="shared" si="20"/>
        <v>30570</v>
      </c>
      <c r="H266" s="144"/>
      <c r="I266" s="144">
        <f t="shared" si="21"/>
        <v>30570</v>
      </c>
    </row>
    <row r="267" spans="1:9" ht="15" hidden="1">
      <c r="A267" s="82"/>
      <c r="B267" s="82"/>
      <c r="C267" s="82">
        <v>4430</v>
      </c>
      <c r="D267" s="47" t="s">
        <v>146</v>
      </c>
      <c r="E267" s="144">
        <v>600</v>
      </c>
      <c r="F267" s="144"/>
      <c r="G267" s="144">
        <f t="shared" si="20"/>
        <v>600</v>
      </c>
      <c r="H267" s="144"/>
      <c r="I267" s="144">
        <f t="shared" si="21"/>
        <v>600</v>
      </c>
    </row>
    <row r="268" spans="1:9" ht="14.25">
      <c r="A268" s="80">
        <v>757</v>
      </c>
      <c r="B268" s="80"/>
      <c r="C268" s="80"/>
      <c r="D268" s="121" t="s">
        <v>172</v>
      </c>
      <c r="E268" s="158">
        <f>E269</f>
        <v>250850</v>
      </c>
      <c r="F268" s="158">
        <f>F269</f>
        <v>0</v>
      </c>
      <c r="G268" s="158">
        <f>G269</f>
        <v>250850</v>
      </c>
      <c r="H268" s="158">
        <f>H269</f>
        <v>-47700</v>
      </c>
      <c r="I268" s="158">
        <f>I269</f>
        <v>203150</v>
      </c>
    </row>
    <row r="269" spans="1:9" ht="30">
      <c r="A269" s="82"/>
      <c r="B269" s="82">
        <v>75702</v>
      </c>
      <c r="C269" s="82"/>
      <c r="D269" s="75" t="s">
        <v>173</v>
      </c>
      <c r="E269" s="144">
        <f>E271+E272</f>
        <v>250850</v>
      </c>
      <c r="F269" s="144">
        <f>F271+F272</f>
        <v>0</v>
      </c>
      <c r="G269" s="144">
        <f>G271+G272</f>
        <v>250850</v>
      </c>
      <c r="H269" s="145">
        <f>H271+H272</f>
        <v>-47700</v>
      </c>
      <c r="I269" s="145">
        <f>I271+I272</f>
        <v>203150</v>
      </c>
    </row>
    <row r="270" spans="1:9" ht="30" hidden="1">
      <c r="A270" s="82"/>
      <c r="B270" s="82"/>
      <c r="C270" s="82">
        <v>8010</v>
      </c>
      <c r="D270" s="47" t="s">
        <v>174</v>
      </c>
      <c r="E270" s="144">
        <v>0</v>
      </c>
      <c r="F270" s="144"/>
      <c r="G270" s="144"/>
      <c r="H270" s="145"/>
      <c r="I270" s="145"/>
    </row>
    <row r="271" spans="1:9" ht="45">
      <c r="A271" s="82"/>
      <c r="B271" s="82"/>
      <c r="C271" s="82">
        <v>8070</v>
      </c>
      <c r="D271" s="47" t="s">
        <v>175</v>
      </c>
      <c r="E271" s="144">
        <v>175850</v>
      </c>
      <c r="F271" s="144"/>
      <c r="G271" s="144">
        <f>E271+F271</f>
        <v>175850</v>
      </c>
      <c r="H271" s="145">
        <v>27300</v>
      </c>
      <c r="I271" s="145">
        <f>G271+H271</f>
        <v>203150</v>
      </c>
    </row>
    <row r="272" spans="1:9" ht="84.75" customHeight="1">
      <c r="A272" s="82"/>
      <c r="B272" s="82"/>
      <c r="C272" s="82">
        <v>8079</v>
      </c>
      <c r="D272" s="75" t="s">
        <v>255</v>
      </c>
      <c r="E272" s="144">
        <v>75000</v>
      </c>
      <c r="F272" s="144"/>
      <c r="G272" s="144">
        <f>E272+F272</f>
        <v>75000</v>
      </c>
      <c r="H272" s="145">
        <v>-75000</v>
      </c>
      <c r="I272" s="198">
        <f>G272+H272</f>
        <v>0</v>
      </c>
    </row>
    <row r="273" spans="1:9" ht="14.25">
      <c r="A273" s="80">
        <v>758</v>
      </c>
      <c r="B273" s="80"/>
      <c r="C273" s="80"/>
      <c r="D273" s="121" t="s">
        <v>97</v>
      </c>
      <c r="E273" s="158">
        <f>E274</f>
        <v>100000</v>
      </c>
      <c r="F273" s="158">
        <f aca="true" t="shared" si="22" ref="F273:I274">F274</f>
        <v>0</v>
      </c>
      <c r="G273" s="158">
        <f t="shared" si="22"/>
        <v>100000</v>
      </c>
      <c r="H273" s="158">
        <f t="shared" si="22"/>
        <v>-80000</v>
      </c>
      <c r="I273" s="158">
        <f t="shared" si="22"/>
        <v>20000</v>
      </c>
    </row>
    <row r="274" spans="1:9" ht="15">
      <c r="A274" s="82"/>
      <c r="B274" s="82">
        <v>75818</v>
      </c>
      <c r="C274" s="82"/>
      <c r="D274" s="47" t="s">
        <v>176</v>
      </c>
      <c r="E274" s="144">
        <f>E275</f>
        <v>100000</v>
      </c>
      <c r="F274" s="144">
        <f t="shared" si="22"/>
        <v>0</v>
      </c>
      <c r="G274" s="144">
        <f t="shared" si="22"/>
        <v>100000</v>
      </c>
      <c r="H274" s="144">
        <f t="shared" si="22"/>
        <v>-80000</v>
      </c>
      <c r="I274" s="144">
        <f t="shared" si="22"/>
        <v>20000</v>
      </c>
    </row>
    <row r="275" spans="1:9" ht="15">
      <c r="A275" s="82"/>
      <c r="B275" s="82"/>
      <c r="C275" s="82">
        <v>4810</v>
      </c>
      <c r="D275" s="47" t="s">
        <v>177</v>
      </c>
      <c r="E275" s="144">
        <v>100000</v>
      </c>
      <c r="F275" s="144"/>
      <c r="G275" s="144">
        <f>E275+F275</f>
        <v>100000</v>
      </c>
      <c r="H275" s="144">
        <v>-80000</v>
      </c>
      <c r="I275" s="144">
        <f>G275+H275</f>
        <v>20000</v>
      </c>
    </row>
    <row r="276" spans="1:9" ht="14.25">
      <c r="A276" s="80">
        <v>801</v>
      </c>
      <c r="B276" s="80"/>
      <c r="C276" s="80"/>
      <c r="D276" s="121" t="s">
        <v>105</v>
      </c>
      <c r="E276" s="158">
        <f>E277+E300+E320+E337+E340+E343</f>
        <v>5606689</v>
      </c>
      <c r="F276" s="158">
        <f>F277+F300+F318+F320+F337+F340+F343</f>
        <v>-1159656</v>
      </c>
      <c r="G276" s="158">
        <f>G277+G300+G318+G320+G337+G340+G343</f>
        <v>4447033</v>
      </c>
      <c r="H276" s="158">
        <f>H277+H300+H318+H320+H337+H340+H343</f>
        <v>10000</v>
      </c>
      <c r="I276" s="158">
        <f>I277+I300+I318+I320+I337+I340+I343</f>
        <v>4457033</v>
      </c>
    </row>
    <row r="277" spans="1:9" ht="15">
      <c r="A277" s="82"/>
      <c r="B277" s="82">
        <v>80101</v>
      </c>
      <c r="C277" s="82"/>
      <c r="D277" s="47" t="s">
        <v>106</v>
      </c>
      <c r="E277" s="144">
        <f>SUM(E278:E299)</f>
        <v>3457058</v>
      </c>
      <c r="F277" s="144">
        <f>SUM(F278:F299)</f>
        <v>-1104756</v>
      </c>
      <c r="G277" s="144">
        <f>SUM(G278:G299)</f>
        <v>2352302</v>
      </c>
      <c r="H277" s="144">
        <f>SUM(H278:H299)</f>
        <v>10000</v>
      </c>
      <c r="I277" s="144">
        <f>SUM(I278:I299)</f>
        <v>2362302</v>
      </c>
    </row>
    <row r="278" spans="1:9" ht="45">
      <c r="A278" s="82"/>
      <c r="B278" s="82"/>
      <c r="C278" s="82">
        <v>2820</v>
      </c>
      <c r="D278" s="47" t="s">
        <v>178</v>
      </c>
      <c r="E278" s="144">
        <v>463000</v>
      </c>
      <c r="F278" s="144">
        <v>-30000</v>
      </c>
      <c r="G278" s="144">
        <f aca="true" t="shared" si="23" ref="G278:G299">E278+F278</f>
        <v>433000</v>
      </c>
      <c r="H278" s="144">
        <v>-40353</v>
      </c>
      <c r="I278" s="144">
        <f>G278+H278</f>
        <v>392647</v>
      </c>
    </row>
    <row r="279" spans="1:9" ht="30" hidden="1">
      <c r="A279" s="82"/>
      <c r="B279" s="82"/>
      <c r="C279" s="82">
        <v>3020</v>
      </c>
      <c r="D279" s="47" t="s">
        <v>159</v>
      </c>
      <c r="E279" s="144">
        <v>115141</v>
      </c>
      <c r="F279" s="144"/>
      <c r="G279" s="144">
        <f t="shared" si="23"/>
        <v>115141</v>
      </c>
      <c r="H279" s="144"/>
      <c r="I279" s="144">
        <f aca="true" t="shared" si="24" ref="I279:I299">G279+H279</f>
        <v>115141</v>
      </c>
    </row>
    <row r="280" spans="1:9" ht="15" hidden="1">
      <c r="A280" s="82"/>
      <c r="B280" s="82"/>
      <c r="C280" s="82">
        <v>3260</v>
      </c>
      <c r="D280" s="47" t="s">
        <v>180</v>
      </c>
      <c r="E280" s="144">
        <v>0</v>
      </c>
      <c r="F280" s="144"/>
      <c r="G280" s="144">
        <f t="shared" si="23"/>
        <v>0</v>
      </c>
      <c r="H280" s="144"/>
      <c r="I280" s="144">
        <f t="shared" si="24"/>
        <v>0</v>
      </c>
    </row>
    <row r="281" spans="1:9" ht="15" hidden="1">
      <c r="A281" s="82"/>
      <c r="B281" s="82"/>
      <c r="C281" s="82">
        <v>4010</v>
      </c>
      <c r="D281" s="47" t="s">
        <v>151</v>
      </c>
      <c r="E281" s="144">
        <v>1279082</v>
      </c>
      <c r="F281" s="144">
        <v>-143000</v>
      </c>
      <c r="G281" s="144">
        <f t="shared" si="23"/>
        <v>1136082</v>
      </c>
      <c r="H281" s="144"/>
      <c r="I281" s="144">
        <f t="shared" si="24"/>
        <v>1136082</v>
      </c>
    </row>
    <row r="282" spans="1:9" ht="15" hidden="1">
      <c r="A282" s="82"/>
      <c r="B282" s="82"/>
      <c r="C282" s="82">
        <v>4040</v>
      </c>
      <c r="D282" s="47" t="s">
        <v>152</v>
      </c>
      <c r="E282" s="144">
        <v>101814</v>
      </c>
      <c r="F282" s="144"/>
      <c r="G282" s="144">
        <f t="shared" si="23"/>
        <v>101814</v>
      </c>
      <c r="H282" s="144"/>
      <c r="I282" s="144">
        <f t="shared" si="24"/>
        <v>101814</v>
      </c>
    </row>
    <row r="283" spans="1:9" ht="15" hidden="1">
      <c r="A283" s="82"/>
      <c r="B283" s="82"/>
      <c r="C283" s="82">
        <v>4110</v>
      </c>
      <c r="D283" s="47" t="s">
        <v>153</v>
      </c>
      <c r="E283" s="144">
        <v>268002</v>
      </c>
      <c r="F283" s="144">
        <v>-25800</v>
      </c>
      <c r="G283" s="144">
        <f t="shared" si="23"/>
        <v>242202</v>
      </c>
      <c r="H283" s="144"/>
      <c r="I283" s="144">
        <f t="shared" si="24"/>
        <v>242202</v>
      </c>
    </row>
    <row r="284" spans="1:9" ht="15" hidden="1">
      <c r="A284" s="82"/>
      <c r="B284" s="82"/>
      <c r="C284" s="82">
        <v>4120</v>
      </c>
      <c r="D284" s="47" t="s">
        <v>154</v>
      </c>
      <c r="E284" s="144">
        <v>36498</v>
      </c>
      <c r="F284" s="144">
        <v>-3300</v>
      </c>
      <c r="G284" s="144">
        <f t="shared" si="23"/>
        <v>33198</v>
      </c>
      <c r="H284" s="144"/>
      <c r="I284" s="144">
        <f t="shared" si="24"/>
        <v>33198</v>
      </c>
    </row>
    <row r="285" spans="1:9" ht="30" hidden="1">
      <c r="A285" s="82"/>
      <c r="B285" s="82"/>
      <c r="C285" s="82">
        <v>4140</v>
      </c>
      <c r="D285" s="47" t="s">
        <v>181</v>
      </c>
      <c r="E285" s="144">
        <v>7448</v>
      </c>
      <c r="F285" s="144"/>
      <c r="G285" s="144">
        <f t="shared" si="23"/>
        <v>7448</v>
      </c>
      <c r="H285" s="144"/>
      <c r="I285" s="144">
        <f t="shared" si="24"/>
        <v>7448</v>
      </c>
    </row>
    <row r="286" spans="1:9" ht="15" hidden="1">
      <c r="A286" s="82"/>
      <c r="B286" s="82"/>
      <c r="C286" s="82">
        <v>4170</v>
      </c>
      <c r="D286" s="47" t="s">
        <v>160</v>
      </c>
      <c r="E286" s="165">
        <v>10150</v>
      </c>
      <c r="F286" s="144"/>
      <c r="G286" s="144">
        <f t="shared" si="23"/>
        <v>10150</v>
      </c>
      <c r="H286" s="144"/>
      <c r="I286" s="144">
        <f t="shared" si="24"/>
        <v>10150</v>
      </c>
    </row>
    <row r="287" spans="1:9" ht="15">
      <c r="A287" s="82"/>
      <c r="B287" s="82"/>
      <c r="C287" s="82">
        <v>4210</v>
      </c>
      <c r="D287" s="47" t="s">
        <v>138</v>
      </c>
      <c r="E287" s="144">
        <v>82454</v>
      </c>
      <c r="F287" s="144">
        <v>-45000</v>
      </c>
      <c r="G287" s="144">
        <f t="shared" si="23"/>
        <v>37454</v>
      </c>
      <c r="H287" s="144">
        <v>3600</v>
      </c>
      <c r="I287" s="144">
        <f t="shared" si="24"/>
        <v>41054</v>
      </c>
    </row>
    <row r="288" spans="1:9" ht="30" hidden="1">
      <c r="A288" s="82"/>
      <c r="B288" s="82"/>
      <c r="C288" s="82">
        <v>4240</v>
      </c>
      <c r="D288" s="47" t="s">
        <v>182</v>
      </c>
      <c r="E288" s="144">
        <v>9676</v>
      </c>
      <c r="F288" s="144"/>
      <c r="G288" s="144">
        <f t="shared" si="23"/>
        <v>9676</v>
      </c>
      <c r="H288" s="144"/>
      <c r="I288" s="144">
        <f t="shared" si="24"/>
        <v>9676</v>
      </c>
    </row>
    <row r="289" spans="1:9" ht="15" hidden="1">
      <c r="A289" s="82"/>
      <c r="B289" s="82"/>
      <c r="C289" s="82">
        <v>4260</v>
      </c>
      <c r="D289" s="47" t="s">
        <v>161</v>
      </c>
      <c r="E289" s="144">
        <v>68001</v>
      </c>
      <c r="F289" s="144"/>
      <c r="G289" s="144">
        <f t="shared" si="23"/>
        <v>68001</v>
      </c>
      <c r="H289" s="144"/>
      <c r="I289" s="144">
        <f t="shared" si="24"/>
        <v>68001</v>
      </c>
    </row>
    <row r="290" spans="1:9" ht="15" hidden="1">
      <c r="A290" s="82"/>
      <c r="B290" s="82"/>
      <c r="C290" s="82">
        <v>4270</v>
      </c>
      <c r="D290" s="47" t="s">
        <v>139</v>
      </c>
      <c r="E290" s="144">
        <v>261155</v>
      </c>
      <c r="F290" s="144">
        <v>-240000</v>
      </c>
      <c r="G290" s="144">
        <f t="shared" si="23"/>
        <v>21155</v>
      </c>
      <c r="H290" s="144"/>
      <c r="I290" s="144">
        <f t="shared" si="24"/>
        <v>21155</v>
      </c>
    </row>
    <row r="291" spans="1:9" ht="30" hidden="1">
      <c r="A291" s="82"/>
      <c r="B291" s="82"/>
      <c r="C291" s="82">
        <v>4274</v>
      </c>
      <c r="D291" s="47" t="s">
        <v>183</v>
      </c>
      <c r="E291" s="144">
        <v>0</v>
      </c>
      <c r="F291" s="144"/>
      <c r="G291" s="144">
        <f t="shared" si="23"/>
        <v>0</v>
      </c>
      <c r="H291" s="144"/>
      <c r="I291" s="144">
        <f t="shared" si="24"/>
        <v>0</v>
      </c>
    </row>
    <row r="292" spans="1:9" ht="15" hidden="1">
      <c r="A292" s="82"/>
      <c r="B292" s="82"/>
      <c r="C292" s="82">
        <v>4280</v>
      </c>
      <c r="D292" s="47" t="s">
        <v>162</v>
      </c>
      <c r="E292" s="144">
        <v>3373</v>
      </c>
      <c r="F292" s="144"/>
      <c r="G292" s="144">
        <f t="shared" si="23"/>
        <v>3373</v>
      </c>
      <c r="H292" s="144"/>
      <c r="I292" s="144">
        <f t="shared" si="24"/>
        <v>3373</v>
      </c>
    </row>
    <row r="293" spans="1:9" ht="15">
      <c r="A293" s="82"/>
      <c r="B293" s="82"/>
      <c r="C293" s="82">
        <v>4300</v>
      </c>
      <c r="D293" s="47" t="s">
        <v>140</v>
      </c>
      <c r="E293" s="144">
        <v>34778</v>
      </c>
      <c r="F293" s="144"/>
      <c r="G293" s="144">
        <f t="shared" si="23"/>
        <v>34778</v>
      </c>
      <c r="H293" s="144">
        <v>2900</v>
      </c>
      <c r="I293" s="144">
        <f t="shared" si="24"/>
        <v>37678</v>
      </c>
    </row>
    <row r="294" spans="1:9" ht="15">
      <c r="A294" s="82"/>
      <c r="B294" s="82"/>
      <c r="C294" s="82">
        <v>4350</v>
      </c>
      <c r="D294" s="47" t="s">
        <v>163</v>
      </c>
      <c r="E294" s="144">
        <v>3034</v>
      </c>
      <c r="F294" s="144"/>
      <c r="G294" s="144">
        <f t="shared" si="23"/>
        <v>3034</v>
      </c>
      <c r="H294" s="144">
        <v>-56</v>
      </c>
      <c r="I294" s="144">
        <f t="shared" si="24"/>
        <v>2978</v>
      </c>
    </row>
    <row r="295" spans="1:9" ht="15" hidden="1">
      <c r="A295" s="82"/>
      <c r="B295" s="82"/>
      <c r="C295" s="82">
        <v>4410</v>
      </c>
      <c r="D295" s="47" t="s">
        <v>155</v>
      </c>
      <c r="E295" s="144">
        <v>3790</v>
      </c>
      <c r="F295" s="144"/>
      <c r="G295" s="144">
        <f t="shared" si="23"/>
        <v>3790</v>
      </c>
      <c r="H295" s="144"/>
      <c r="I295" s="144">
        <f t="shared" si="24"/>
        <v>3790</v>
      </c>
    </row>
    <row r="296" spans="1:9" ht="15">
      <c r="A296" s="82"/>
      <c r="B296" s="82"/>
      <c r="C296" s="82">
        <v>4430</v>
      </c>
      <c r="D296" s="47" t="s">
        <v>146</v>
      </c>
      <c r="E296" s="144">
        <v>3545</v>
      </c>
      <c r="F296" s="144"/>
      <c r="G296" s="144">
        <f t="shared" si="23"/>
        <v>3545</v>
      </c>
      <c r="H296" s="144">
        <v>56</v>
      </c>
      <c r="I296" s="144">
        <f t="shared" si="24"/>
        <v>3601</v>
      </c>
    </row>
    <row r="297" spans="1:9" ht="30" hidden="1">
      <c r="A297" s="82"/>
      <c r="B297" s="82"/>
      <c r="C297" s="82">
        <v>4440</v>
      </c>
      <c r="D297" s="47" t="s">
        <v>156</v>
      </c>
      <c r="E297" s="144">
        <v>82291</v>
      </c>
      <c r="F297" s="144"/>
      <c r="G297" s="144">
        <f t="shared" si="23"/>
        <v>82291</v>
      </c>
      <c r="H297" s="144"/>
      <c r="I297" s="144">
        <f t="shared" si="24"/>
        <v>82291</v>
      </c>
    </row>
    <row r="298" spans="1:9" ht="15" hidden="1">
      <c r="A298" s="82"/>
      <c r="B298" s="82"/>
      <c r="C298" s="82">
        <v>4810</v>
      </c>
      <c r="D298" s="47" t="s">
        <v>177</v>
      </c>
      <c r="E298" s="144">
        <v>6170</v>
      </c>
      <c r="F298" s="144"/>
      <c r="G298" s="144">
        <f t="shared" si="23"/>
        <v>6170</v>
      </c>
      <c r="H298" s="144"/>
      <c r="I298" s="144">
        <f t="shared" si="24"/>
        <v>6170</v>
      </c>
    </row>
    <row r="299" spans="1:9" ht="15">
      <c r="A299" s="82"/>
      <c r="B299" s="82"/>
      <c r="C299" s="82">
        <v>6050</v>
      </c>
      <c r="D299" s="75" t="s">
        <v>184</v>
      </c>
      <c r="E299" s="144">
        <v>617656</v>
      </c>
      <c r="F299" s="144">
        <v>-617656</v>
      </c>
      <c r="G299" s="144">
        <f t="shared" si="23"/>
        <v>0</v>
      </c>
      <c r="H299" s="144">
        <v>43853</v>
      </c>
      <c r="I299" s="144">
        <f t="shared" si="24"/>
        <v>43853</v>
      </c>
    </row>
    <row r="300" spans="1:9" ht="15" hidden="1">
      <c r="A300" s="82"/>
      <c r="B300" s="82">
        <v>80104</v>
      </c>
      <c r="C300" s="82"/>
      <c r="D300" s="47" t="s">
        <v>111</v>
      </c>
      <c r="E300" s="144">
        <f>SUM(E301:E317)</f>
        <v>676904</v>
      </c>
      <c r="F300" s="144">
        <f>SUM(F301:F317)</f>
        <v>15500</v>
      </c>
      <c r="G300" s="144">
        <f>SUM(G301:G317)</f>
        <v>692404</v>
      </c>
      <c r="H300" s="144">
        <f>SUM(H301:H317)</f>
        <v>0</v>
      </c>
      <c r="I300" s="144">
        <f>SUM(I301:I317)</f>
        <v>692404</v>
      </c>
    </row>
    <row r="301" spans="1:9" ht="30" hidden="1">
      <c r="A301" s="82"/>
      <c r="B301" s="82"/>
      <c r="C301" s="82">
        <v>2540</v>
      </c>
      <c r="D301" s="47" t="s">
        <v>239</v>
      </c>
      <c r="E301" s="144">
        <v>31407</v>
      </c>
      <c r="F301" s="144">
        <v>11000</v>
      </c>
      <c r="G301" s="144">
        <f aca="true" t="shared" si="25" ref="G301:G317">E301+F301</f>
        <v>42407</v>
      </c>
      <c r="H301" s="144"/>
      <c r="I301" s="144">
        <f>G301+H301</f>
        <v>42407</v>
      </c>
    </row>
    <row r="302" spans="1:9" ht="60" hidden="1">
      <c r="A302" s="82"/>
      <c r="B302" s="82"/>
      <c r="C302" s="82">
        <v>2310</v>
      </c>
      <c r="D302" s="47" t="s">
        <v>261</v>
      </c>
      <c r="E302" s="144"/>
      <c r="F302" s="144">
        <v>4500</v>
      </c>
      <c r="G302" s="144">
        <f t="shared" si="25"/>
        <v>4500</v>
      </c>
      <c r="H302" s="144"/>
      <c r="I302" s="144">
        <f aca="true" t="shared" si="26" ref="I302:I317">G302+H302</f>
        <v>4500</v>
      </c>
    </row>
    <row r="303" spans="1:9" ht="30" hidden="1">
      <c r="A303" s="82"/>
      <c r="B303" s="82"/>
      <c r="C303" s="82">
        <v>3020</v>
      </c>
      <c r="D303" s="47" t="s">
        <v>159</v>
      </c>
      <c r="E303" s="166">
        <v>33878</v>
      </c>
      <c r="F303" s="144"/>
      <c r="G303" s="144">
        <f t="shared" si="25"/>
        <v>33878</v>
      </c>
      <c r="H303" s="144"/>
      <c r="I303" s="144">
        <f t="shared" si="26"/>
        <v>33878</v>
      </c>
    </row>
    <row r="304" spans="1:9" ht="15" hidden="1">
      <c r="A304" s="82"/>
      <c r="B304" s="82"/>
      <c r="C304" s="82">
        <v>4010</v>
      </c>
      <c r="D304" s="47" t="s">
        <v>151</v>
      </c>
      <c r="E304" s="166">
        <v>350900</v>
      </c>
      <c r="F304" s="144"/>
      <c r="G304" s="144">
        <f t="shared" si="25"/>
        <v>350900</v>
      </c>
      <c r="H304" s="144"/>
      <c r="I304" s="144">
        <f t="shared" si="26"/>
        <v>350900</v>
      </c>
    </row>
    <row r="305" spans="1:9" ht="15" hidden="1">
      <c r="A305" s="82"/>
      <c r="B305" s="82"/>
      <c r="C305" s="82">
        <v>4040</v>
      </c>
      <c r="D305" s="47" t="s">
        <v>152</v>
      </c>
      <c r="E305" s="166">
        <v>28710</v>
      </c>
      <c r="F305" s="144"/>
      <c r="G305" s="144">
        <f t="shared" si="25"/>
        <v>28710</v>
      </c>
      <c r="H305" s="144"/>
      <c r="I305" s="144">
        <f t="shared" si="26"/>
        <v>28710</v>
      </c>
    </row>
    <row r="306" spans="1:9" ht="15" hidden="1">
      <c r="A306" s="82"/>
      <c r="B306" s="82"/>
      <c r="C306" s="82">
        <v>4110</v>
      </c>
      <c r="D306" s="47" t="s">
        <v>153</v>
      </c>
      <c r="E306" s="166">
        <v>74058</v>
      </c>
      <c r="F306" s="144"/>
      <c r="G306" s="144">
        <f t="shared" si="25"/>
        <v>74058</v>
      </c>
      <c r="H306" s="144"/>
      <c r="I306" s="144">
        <f t="shared" si="26"/>
        <v>74058</v>
      </c>
    </row>
    <row r="307" spans="1:9" ht="15" hidden="1">
      <c r="A307" s="82"/>
      <c r="B307" s="82"/>
      <c r="C307" s="82">
        <v>4120</v>
      </c>
      <c r="D307" s="47" t="s">
        <v>154</v>
      </c>
      <c r="E307" s="166">
        <v>10080</v>
      </c>
      <c r="F307" s="144"/>
      <c r="G307" s="144">
        <f t="shared" si="25"/>
        <v>10080</v>
      </c>
      <c r="H307" s="144"/>
      <c r="I307" s="144">
        <f t="shared" si="26"/>
        <v>10080</v>
      </c>
    </row>
    <row r="308" spans="1:9" ht="15" hidden="1">
      <c r="A308" s="82"/>
      <c r="B308" s="82"/>
      <c r="C308" s="82">
        <v>4170</v>
      </c>
      <c r="D308" s="47" t="s">
        <v>160</v>
      </c>
      <c r="E308" s="166">
        <v>9135</v>
      </c>
      <c r="F308" s="144"/>
      <c r="G308" s="144">
        <f t="shared" si="25"/>
        <v>9135</v>
      </c>
      <c r="H308" s="144"/>
      <c r="I308" s="144">
        <f t="shared" si="26"/>
        <v>9135</v>
      </c>
    </row>
    <row r="309" spans="1:9" ht="15" hidden="1">
      <c r="A309" s="82"/>
      <c r="B309" s="82"/>
      <c r="C309" s="82">
        <v>4210</v>
      </c>
      <c r="D309" s="47" t="s">
        <v>138</v>
      </c>
      <c r="E309" s="166">
        <v>13766</v>
      </c>
      <c r="F309" s="144"/>
      <c r="G309" s="144">
        <f t="shared" si="25"/>
        <v>13766</v>
      </c>
      <c r="H309" s="144"/>
      <c r="I309" s="144">
        <f t="shared" si="26"/>
        <v>13766</v>
      </c>
    </row>
    <row r="310" spans="1:9" ht="15" hidden="1">
      <c r="A310" s="82"/>
      <c r="B310" s="82"/>
      <c r="C310" s="82">
        <v>4220</v>
      </c>
      <c r="D310" s="47" t="s">
        <v>185</v>
      </c>
      <c r="E310" s="144">
        <v>62800</v>
      </c>
      <c r="F310" s="144"/>
      <c r="G310" s="144">
        <f t="shared" si="25"/>
        <v>62800</v>
      </c>
      <c r="H310" s="144"/>
      <c r="I310" s="144">
        <f t="shared" si="26"/>
        <v>62800</v>
      </c>
    </row>
    <row r="311" spans="1:9" ht="15" hidden="1">
      <c r="A311" s="82"/>
      <c r="B311" s="82"/>
      <c r="C311" s="82">
        <v>4260</v>
      </c>
      <c r="D311" s="47" t="s">
        <v>161</v>
      </c>
      <c r="E311" s="144">
        <v>19010</v>
      </c>
      <c r="F311" s="144"/>
      <c r="G311" s="144">
        <f t="shared" si="25"/>
        <v>19010</v>
      </c>
      <c r="H311" s="144"/>
      <c r="I311" s="144">
        <f t="shared" si="26"/>
        <v>19010</v>
      </c>
    </row>
    <row r="312" spans="1:9" ht="15" hidden="1">
      <c r="A312" s="82"/>
      <c r="B312" s="82"/>
      <c r="C312" s="82">
        <v>4270</v>
      </c>
      <c r="D312" s="47" t="s">
        <v>139</v>
      </c>
      <c r="E312" s="144">
        <v>6378</v>
      </c>
      <c r="F312" s="144"/>
      <c r="G312" s="144">
        <f t="shared" si="25"/>
        <v>6378</v>
      </c>
      <c r="H312" s="144"/>
      <c r="I312" s="144">
        <f t="shared" si="26"/>
        <v>6378</v>
      </c>
    </row>
    <row r="313" spans="1:9" ht="15" hidden="1">
      <c r="A313" s="82"/>
      <c r="B313" s="82"/>
      <c r="C313" s="82">
        <v>4280</v>
      </c>
      <c r="D313" s="47" t="s">
        <v>162</v>
      </c>
      <c r="E313" s="144">
        <v>1144</v>
      </c>
      <c r="F313" s="144"/>
      <c r="G313" s="144">
        <f t="shared" si="25"/>
        <v>1144</v>
      </c>
      <c r="H313" s="144"/>
      <c r="I313" s="144">
        <f t="shared" si="26"/>
        <v>1144</v>
      </c>
    </row>
    <row r="314" spans="1:9" ht="15" hidden="1">
      <c r="A314" s="82"/>
      <c r="B314" s="82"/>
      <c r="C314" s="82">
        <v>4300</v>
      </c>
      <c r="D314" s="47" t="s">
        <v>140</v>
      </c>
      <c r="E314" s="144">
        <v>10000</v>
      </c>
      <c r="F314" s="144"/>
      <c r="G314" s="144">
        <f t="shared" si="25"/>
        <v>10000</v>
      </c>
      <c r="H314" s="144"/>
      <c r="I314" s="144">
        <f t="shared" si="26"/>
        <v>10000</v>
      </c>
    </row>
    <row r="315" spans="1:9" ht="15" hidden="1">
      <c r="A315" s="82"/>
      <c r="B315" s="82"/>
      <c r="C315" s="82">
        <v>4410</v>
      </c>
      <c r="D315" s="47" t="s">
        <v>155</v>
      </c>
      <c r="E315" s="144">
        <v>795</v>
      </c>
      <c r="F315" s="144"/>
      <c r="G315" s="144">
        <f t="shared" si="25"/>
        <v>795</v>
      </c>
      <c r="H315" s="144"/>
      <c r="I315" s="144">
        <f t="shared" si="26"/>
        <v>795</v>
      </c>
    </row>
    <row r="316" spans="1:9" ht="15" hidden="1">
      <c r="A316" s="82"/>
      <c r="B316" s="82"/>
      <c r="C316" s="82">
        <v>4430</v>
      </c>
      <c r="D316" s="47" t="s">
        <v>146</v>
      </c>
      <c r="E316" s="144">
        <v>984</v>
      </c>
      <c r="F316" s="144"/>
      <c r="G316" s="144">
        <f t="shared" si="25"/>
        <v>984</v>
      </c>
      <c r="H316" s="144"/>
      <c r="I316" s="144">
        <f t="shared" si="26"/>
        <v>984</v>
      </c>
    </row>
    <row r="317" spans="1:9" ht="30" hidden="1">
      <c r="A317" s="82"/>
      <c r="B317" s="82"/>
      <c r="C317" s="82">
        <v>4440</v>
      </c>
      <c r="D317" s="47" t="s">
        <v>156</v>
      </c>
      <c r="E317" s="144">
        <v>23859</v>
      </c>
      <c r="F317" s="144"/>
      <c r="G317" s="144">
        <f t="shared" si="25"/>
        <v>23859</v>
      </c>
      <c r="H317" s="144"/>
      <c r="I317" s="144">
        <f t="shared" si="26"/>
        <v>23859</v>
      </c>
    </row>
    <row r="318" spans="1:9" ht="15" hidden="1">
      <c r="A318" s="82"/>
      <c r="B318" s="82">
        <v>80105</v>
      </c>
      <c r="C318" s="82"/>
      <c r="D318" s="47" t="s">
        <v>260</v>
      </c>
      <c r="E318" s="144"/>
      <c r="F318" s="144">
        <f>F319</f>
        <v>12000</v>
      </c>
      <c r="G318" s="144">
        <f>G319</f>
        <v>12000</v>
      </c>
      <c r="H318" s="144">
        <f>H319</f>
        <v>0</v>
      </c>
      <c r="I318" s="144">
        <f>I319</f>
        <v>12000</v>
      </c>
    </row>
    <row r="319" spans="1:9" ht="60" hidden="1">
      <c r="A319" s="82"/>
      <c r="B319" s="82"/>
      <c r="C319" s="82">
        <v>2310</v>
      </c>
      <c r="D319" s="47" t="s">
        <v>261</v>
      </c>
      <c r="E319" s="144"/>
      <c r="F319" s="144">
        <v>12000</v>
      </c>
      <c r="G319" s="144">
        <f>F319+E319</f>
        <v>12000</v>
      </c>
      <c r="H319" s="144"/>
      <c r="I319" s="144">
        <f>G319+H319</f>
        <v>12000</v>
      </c>
    </row>
    <row r="320" spans="1:9" ht="15" hidden="1">
      <c r="A320" s="82"/>
      <c r="B320" s="82">
        <v>80110</v>
      </c>
      <c r="C320" s="82"/>
      <c r="D320" s="47" t="s">
        <v>186</v>
      </c>
      <c r="E320" s="144">
        <f>SUM(E321:E336)</f>
        <v>1016486</v>
      </c>
      <c r="F320" s="144">
        <f>SUM(F321:F336)</f>
        <v>-82400</v>
      </c>
      <c r="G320" s="144">
        <f>SUM(G321:G336)</f>
        <v>934086</v>
      </c>
      <c r="H320" s="144">
        <f>SUM(H321:H336)</f>
        <v>0</v>
      </c>
      <c r="I320" s="144">
        <f>SUM(I321:I336)</f>
        <v>934086</v>
      </c>
    </row>
    <row r="321" spans="1:9" ht="30" hidden="1">
      <c r="A321" s="82"/>
      <c r="B321" s="82"/>
      <c r="C321" s="82">
        <v>3020</v>
      </c>
      <c r="D321" s="47" t="s">
        <v>159</v>
      </c>
      <c r="E321" s="144">
        <v>54559</v>
      </c>
      <c r="F321" s="144"/>
      <c r="G321" s="144">
        <f aca="true" t="shared" si="27" ref="G321:G336">E321+F321</f>
        <v>54559</v>
      </c>
      <c r="H321" s="144"/>
      <c r="I321" s="144">
        <f>G321+H321</f>
        <v>54559</v>
      </c>
    </row>
    <row r="322" spans="1:9" ht="15" hidden="1">
      <c r="A322" s="82"/>
      <c r="B322" s="82"/>
      <c r="C322" s="82">
        <v>4010</v>
      </c>
      <c r="D322" s="47" t="s">
        <v>151</v>
      </c>
      <c r="E322" s="144">
        <v>626527</v>
      </c>
      <c r="F322" s="144">
        <v>-68400</v>
      </c>
      <c r="G322" s="144">
        <f t="shared" si="27"/>
        <v>558127</v>
      </c>
      <c r="H322" s="144"/>
      <c r="I322" s="144">
        <f aca="true" t="shared" si="28" ref="I322:I336">G322+H322</f>
        <v>558127</v>
      </c>
    </row>
    <row r="323" spans="1:9" ht="15" hidden="1">
      <c r="A323" s="82"/>
      <c r="B323" s="82"/>
      <c r="C323" s="82">
        <v>4040</v>
      </c>
      <c r="D323" s="47" t="s">
        <v>152</v>
      </c>
      <c r="E323" s="144">
        <v>49829</v>
      </c>
      <c r="F323" s="144"/>
      <c r="G323" s="144">
        <f t="shared" si="27"/>
        <v>49829</v>
      </c>
      <c r="H323" s="144"/>
      <c r="I323" s="144">
        <f t="shared" si="28"/>
        <v>49829</v>
      </c>
    </row>
    <row r="324" spans="1:9" ht="15" hidden="1">
      <c r="A324" s="82"/>
      <c r="B324" s="82"/>
      <c r="C324" s="82">
        <v>4110</v>
      </c>
      <c r="D324" s="47" t="s">
        <v>153</v>
      </c>
      <c r="E324" s="144">
        <v>131010</v>
      </c>
      <c r="F324" s="144">
        <v>-12300</v>
      </c>
      <c r="G324" s="144">
        <f t="shared" si="27"/>
        <v>118710</v>
      </c>
      <c r="H324" s="144"/>
      <c r="I324" s="144">
        <f t="shared" si="28"/>
        <v>118710</v>
      </c>
    </row>
    <row r="325" spans="1:9" ht="15" hidden="1">
      <c r="A325" s="82"/>
      <c r="B325" s="82"/>
      <c r="C325" s="82">
        <v>4120</v>
      </c>
      <c r="D325" s="47" t="s">
        <v>154</v>
      </c>
      <c r="E325" s="144">
        <v>17838</v>
      </c>
      <c r="F325" s="144">
        <v>-1700</v>
      </c>
      <c r="G325" s="144">
        <f t="shared" si="27"/>
        <v>16138</v>
      </c>
      <c r="H325" s="144"/>
      <c r="I325" s="144">
        <f t="shared" si="28"/>
        <v>16138</v>
      </c>
    </row>
    <row r="326" spans="1:9" ht="30" hidden="1">
      <c r="A326" s="82"/>
      <c r="B326" s="82"/>
      <c r="C326" s="82">
        <v>4140</v>
      </c>
      <c r="D326" s="47" t="s">
        <v>181</v>
      </c>
      <c r="E326" s="144">
        <v>3641</v>
      </c>
      <c r="F326" s="144"/>
      <c r="G326" s="144">
        <f t="shared" si="27"/>
        <v>3641</v>
      </c>
      <c r="H326" s="144"/>
      <c r="I326" s="144">
        <f t="shared" si="28"/>
        <v>3641</v>
      </c>
    </row>
    <row r="327" spans="1:9" ht="15" hidden="1">
      <c r="A327" s="82"/>
      <c r="B327" s="82"/>
      <c r="C327" s="82">
        <v>4210</v>
      </c>
      <c r="D327" s="47" t="s">
        <v>138</v>
      </c>
      <c r="E327" s="144">
        <v>22422</v>
      </c>
      <c r="F327" s="144"/>
      <c r="G327" s="144">
        <f t="shared" si="27"/>
        <v>22422</v>
      </c>
      <c r="H327" s="144"/>
      <c r="I327" s="144">
        <f t="shared" si="28"/>
        <v>22422</v>
      </c>
    </row>
    <row r="328" spans="1:9" ht="30" hidden="1">
      <c r="A328" s="82"/>
      <c r="B328" s="82"/>
      <c r="C328" s="82">
        <v>4240</v>
      </c>
      <c r="D328" s="47" t="s">
        <v>182</v>
      </c>
      <c r="E328" s="144">
        <v>4096</v>
      </c>
      <c r="F328" s="144"/>
      <c r="G328" s="144">
        <f t="shared" si="27"/>
        <v>4096</v>
      </c>
      <c r="H328" s="144"/>
      <c r="I328" s="144">
        <f t="shared" si="28"/>
        <v>4096</v>
      </c>
    </row>
    <row r="329" spans="1:9" ht="15" hidden="1">
      <c r="A329" s="82"/>
      <c r="B329" s="82"/>
      <c r="C329" s="82">
        <v>4260</v>
      </c>
      <c r="D329" s="47" t="s">
        <v>161</v>
      </c>
      <c r="E329" s="144">
        <v>29636</v>
      </c>
      <c r="F329" s="144"/>
      <c r="G329" s="144">
        <f t="shared" si="27"/>
        <v>29636</v>
      </c>
      <c r="H329" s="144"/>
      <c r="I329" s="144">
        <f t="shared" si="28"/>
        <v>29636</v>
      </c>
    </row>
    <row r="330" spans="1:9" ht="15" hidden="1">
      <c r="A330" s="82"/>
      <c r="B330" s="82"/>
      <c r="C330" s="82">
        <v>4270</v>
      </c>
      <c r="D330" s="47" t="s">
        <v>139</v>
      </c>
      <c r="E330" s="144">
        <v>5792</v>
      </c>
      <c r="F330" s="144"/>
      <c r="G330" s="144">
        <f t="shared" si="27"/>
        <v>5792</v>
      </c>
      <c r="H330" s="144"/>
      <c r="I330" s="144">
        <f t="shared" si="28"/>
        <v>5792</v>
      </c>
    </row>
    <row r="331" spans="1:9" ht="15" hidden="1">
      <c r="A331" s="82"/>
      <c r="B331" s="82"/>
      <c r="C331" s="82">
        <v>4280</v>
      </c>
      <c r="D331" s="47" t="s">
        <v>162</v>
      </c>
      <c r="E331" s="144">
        <v>1405</v>
      </c>
      <c r="F331" s="144"/>
      <c r="G331" s="144">
        <f t="shared" si="27"/>
        <v>1405</v>
      </c>
      <c r="H331" s="144"/>
      <c r="I331" s="144">
        <f t="shared" si="28"/>
        <v>1405</v>
      </c>
    </row>
    <row r="332" spans="1:9" ht="15" hidden="1">
      <c r="A332" s="82"/>
      <c r="B332" s="82"/>
      <c r="C332" s="82">
        <v>4300</v>
      </c>
      <c r="D332" s="47" t="s">
        <v>140</v>
      </c>
      <c r="E332" s="144">
        <v>26204</v>
      </c>
      <c r="F332" s="144"/>
      <c r="G332" s="144">
        <f t="shared" si="27"/>
        <v>26204</v>
      </c>
      <c r="H332" s="144"/>
      <c r="I332" s="144">
        <f t="shared" si="28"/>
        <v>26204</v>
      </c>
    </row>
    <row r="333" spans="1:9" ht="15" hidden="1">
      <c r="A333" s="82"/>
      <c r="B333" s="82"/>
      <c r="C333" s="82">
        <v>4350</v>
      </c>
      <c r="D333" s="47" t="s">
        <v>163</v>
      </c>
      <c r="E333" s="144">
        <v>1319</v>
      </c>
      <c r="F333" s="144"/>
      <c r="G333" s="144">
        <f t="shared" si="27"/>
        <v>1319</v>
      </c>
      <c r="H333" s="144"/>
      <c r="I333" s="144">
        <f t="shared" si="28"/>
        <v>1319</v>
      </c>
    </row>
    <row r="334" spans="1:9" ht="15" hidden="1">
      <c r="A334" s="82"/>
      <c r="B334" s="82"/>
      <c r="C334" s="82">
        <v>4410</v>
      </c>
      <c r="D334" s="47" t="s">
        <v>155</v>
      </c>
      <c r="E334" s="144">
        <v>1826</v>
      </c>
      <c r="F334" s="144"/>
      <c r="G334" s="144">
        <f t="shared" si="27"/>
        <v>1826</v>
      </c>
      <c r="H334" s="144"/>
      <c r="I334" s="144">
        <f t="shared" si="28"/>
        <v>1826</v>
      </c>
    </row>
    <row r="335" spans="1:9" ht="15" hidden="1">
      <c r="A335" s="82"/>
      <c r="B335" s="82"/>
      <c r="C335" s="82">
        <v>4430</v>
      </c>
      <c r="D335" s="47" t="s">
        <v>146</v>
      </c>
      <c r="E335" s="144">
        <v>1128</v>
      </c>
      <c r="F335" s="144"/>
      <c r="G335" s="144">
        <f t="shared" si="27"/>
        <v>1128</v>
      </c>
      <c r="H335" s="144"/>
      <c r="I335" s="144">
        <f t="shared" si="28"/>
        <v>1128</v>
      </c>
    </row>
    <row r="336" spans="1:9" ht="30" hidden="1">
      <c r="A336" s="82"/>
      <c r="B336" s="82"/>
      <c r="C336" s="82">
        <v>4440</v>
      </c>
      <c r="D336" s="47" t="s">
        <v>156</v>
      </c>
      <c r="E336" s="144">
        <v>39254</v>
      </c>
      <c r="F336" s="144"/>
      <c r="G336" s="144">
        <f t="shared" si="27"/>
        <v>39254</v>
      </c>
      <c r="H336" s="144"/>
      <c r="I336" s="144">
        <f t="shared" si="28"/>
        <v>39254</v>
      </c>
    </row>
    <row r="337" spans="1:9" ht="15" hidden="1">
      <c r="A337" s="82"/>
      <c r="B337" s="82">
        <v>80113</v>
      </c>
      <c r="C337" s="82"/>
      <c r="D337" s="47" t="s">
        <v>187</v>
      </c>
      <c r="E337" s="144">
        <f>SUM(E338:E339)</f>
        <v>316262</v>
      </c>
      <c r="F337" s="144">
        <f>SUM(F338:F339)</f>
        <v>0</v>
      </c>
      <c r="G337" s="144">
        <f>SUM(G338:G339)</f>
        <v>316262</v>
      </c>
      <c r="H337" s="144">
        <f>SUM(H338:H339)</f>
        <v>0</v>
      </c>
      <c r="I337" s="144">
        <f>SUM(I338:I339)</f>
        <v>316262</v>
      </c>
    </row>
    <row r="338" spans="1:9" ht="15" hidden="1">
      <c r="A338" s="82"/>
      <c r="B338" s="82"/>
      <c r="C338" s="82">
        <v>4210</v>
      </c>
      <c r="D338" s="47" t="s">
        <v>138</v>
      </c>
      <c r="E338" s="144">
        <v>22000</v>
      </c>
      <c r="F338" s="144"/>
      <c r="G338" s="144">
        <f>E338+F338</f>
        <v>22000</v>
      </c>
      <c r="H338" s="144"/>
      <c r="I338" s="144">
        <f>G338+H338</f>
        <v>22000</v>
      </c>
    </row>
    <row r="339" spans="1:9" ht="15" hidden="1">
      <c r="A339" s="82"/>
      <c r="B339" s="82"/>
      <c r="C339" s="82">
        <v>4300</v>
      </c>
      <c r="D339" s="47" t="s">
        <v>140</v>
      </c>
      <c r="E339" s="144">
        <v>294262</v>
      </c>
      <c r="F339" s="144"/>
      <c r="G339" s="144">
        <f>E339+F339</f>
        <v>294262</v>
      </c>
      <c r="H339" s="144"/>
      <c r="I339" s="144">
        <f>G339+H339</f>
        <v>294262</v>
      </c>
    </row>
    <row r="340" spans="1:9" ht="15">
      <c r="A340" s="82"/>
      <c r="B340" s="82">
        <v>80146</v>
      </c>
      <c r="C340" s="82"/>
      <c r="D340" s="47" t="s">
        <v>188</v>
      </c>
      <c r="E340" s="144">
        <f>E341+E342</f>
        <v>20479</v>
      </c>
      <c r="F340" s="144">
        <f>F341+F342</f>
        <v>0</v>
      </c>
      <c r="G340" s="144">
        <f>G341+G342</f>
        <v>20479</v>
      </c>
      <c r="H340" s="144">
        <f>H341+H342</f>
        <v>0</v>
      </c>
      <c r="I340" s="144">
        <f>I341+I342</f>
        <v>20479</v>
      </c>
    </row>
    <row r="341" spans="1:9" ht="15">
      <c r="A341" s="82"/>
      <c r="B341" s="82"/>
      <c r="C341" s="82">
        <v>4300</v>
      </c>
      <c r="D341" s="47" t="s">
        <v>140</v>
      </c>
      <c r="E341" s="144">
        <v>19479</v>
      </c>
      <c r="F341" s="144"/>
      <c r="G341" s="144">
        <f>E341+F341</f>
        <v>19479</v>
      </c>
      <c r="H341" s="144">
        <v>-300</v>
      </c>
      <c r="I341" s="144">
        <f>G341+H341</f>
        <v>19179</v>
      </c>
    </row>
    <row r="342" spans="1:9" ht="15">
      <c r="A342" s="82"/>
      <c r="B342" s="82"/>
      <c r="C342" s="82">
        <v>4410</v>
      </c>
      <c r="D342" s="47" t="s">
        <v>155</v>
      </c>
      <c r="E342" s="144">
        <v>1000</v>
      </c>
      <c r="F342" s="144"/>
      <c r="G342" s="144">
        <f>E342+F342</f>
        <v>1000</v>
      </c>
      <c r="H342" s="144">
        <v>300</v>
      </c>
      <c r="I342" s="144">
        <f>G342+H342</f>
        <v>1300</v>
      </c>
    </row>
    <row r="343" spans="1:9" ht="15" hidden="1">
      <c r="A343" s="82"/>
      <c r="B343" s="82">
        <v>80195</v>
      </c>
      <c r="C343" s="82"/>
      <c r="D343" s="47" t="s">
        <v>16</v>
      </c>
      <c r="E343" s="144">
        <f>SUM(E344:E353)</f>
        <v>119500</v>
      </c>
      <c r="F343" s="144">
        <f>SUM(F344:F353)</f>
        <v>0</v>
      </c>
      <c r="G343" s="144">
        <f>SUM(G344:G353)</f>
        <v>119500</v>
      </c>
      <c r="H343" s="144">
        <f>SUM(H344:H353)</f>
        <v>0</v>
      </c>
      <c r="I343" s="144">
        <f>SUM(I344:I353)</f>
        <v>119500</v>
      </c>
    </row>
    <row r="344" spans="1:9" ht="30" hidden="1">
      <c r="A344" s="82"/>
      <c r="B344" s="82"/>
      <c r="C344" s="82">
        <v>3020</v>
      </c>
      <c r="D344" s="47" t="s">
        <v>159</v>
      </c>
      <c r="E344" s="144">
        <v>210</v>
      </c>
      <c r="F344" s="144"/>
      <c r="G344" s="144">
        <f aca="true" t="shared" si="29" ref="G344:G353">E344+F344</f>
        <v>210</v>
      </c>
      <c r="H344" s="144"/>
      <c r="I344" s="144">
        <f>G344+H344</f>
        <v>210</v>
      </c>
    </row>
    <row r="345" spans="1:9" ht="15" hidden="1">
      <c r="A345" s="82"/>
      <c r="B345" s="82"/>
      <c r="C345" s="82">
        <v>4010</v>
      </c>
      <c r="D345" s="47" t="s">
        <v>151</v>
      </c>
      <c r="E345" s="144">
        <v>64000</v>
      </c>
      <c r="F345" s="144"/>
      <c r="G345" s="144">
        <f t="shared" si="29"/>
        <v>64000</v>
      </c>
      <c r="H345" s="144"/>
      <c r="I345" s="144">
        <f aca="true" t="shared" si="30" ref="I345:I353">G345+H345</f>
        <v>64000</v>
      </c>
    </row>
    <row r="346" spans="1:9" ht="15" hidden="1">
      <c r="A346" s="82"/>
      <c r="B346" s="82"/>
      <c r="C346" s="82">
        <v>4040</v>
      </c>
      <c r="D346" s="47" t="s">
        <v>152</v>
      </c>
      <c r="E346" s="144">
        <v>5300</v>
      </c>
      <c r="F346" s="144"/>
      <c r="G346" s="144">
        <f t="shared" si="29"/>
        <v>5300</v>
      </c>
      <c r="H346" s="144"/>
      <c r="I346" s="144">
        <f t="shared" si="30"/>
        <v>5300</v>
      </c>
    </row>
    <row r="347" spans="1:9" ht="15" hidden="1">
      <c r="A347" s="82"/>
      <c r="B347" s="82"/>
      <c r="C347" s="82">
        <v>4110</v>
      </c>
      <c r="D347" s="47" t="s">
        <v>153</v>
      </c>
      <c r="E347" s="144">
        <v>11940</v>
      </c>
      <c r="F347" s="144"/>
      <c r="G347" s="144">
        <f t="shared" si="29"/>
        <v>11940</v>
      </c>
      <c r="H347" s="144"/>
      <c r="I347" s="144">
        <f t="shared" si="30"/>
        <v>11940</v>
      </c>
    </row>
    <row r="348" spans="1:9" ht="15" hidden="1">
      <c r="A348" s="82"/>
      <c r="B348" s="82"/>
      <c r="C348" s="82">
        <v>4120</v>
      </c>
      <c r="D348" s="47" t="s">
        <v>154</v>
      </c>
      <c r="E348" s="144">
        <v>1700</v>
      </c>
      <c r="F348" s="144"/>
      <c r="G348" s="144">
        <f t="shared" si="29"/>
        <v>1700</v>
      </c>
      <c r="H348" s="144"/>
      <c r="I348" s="144">
        <f t="shared" si="30"/>
        <v>1700</v>
      </c>
    </row>
    <row r="349" spans="1:9" ht="15" hidden="1">
      <c r="A349" s="82"/>
      <c r="B349" s="82"/>
      <c r="C349" s="82">
        <v>4170</v>
      </c>
      <c r="D349" s="47" t="s">
        <v>160</v>
      </c>
      <c r="E349" s="144">
        <v>800</v>
      </c>
      <c r="F349" s="144"/>
      <c r="G349" s="144">
        <f t="shared" si="29"/>
        <v>800</v>
      </c>
      <c r="H349" s="144"/>
      <c r="I349" s="144">
        <f t="shared" si="30"/>
        <v>800</v>
      </c>
    </row>
    <row r="350" spans="1:9" ht="15" hidden="1">
      <c r="A350" s="82"/>
      <c r="B350" s="82"/>
      <c r="C350" s="82">
        <v>4210</v>
      </c>
      <c r="D350" s="47" t="s">
        <v>138</v>
      </c>
      <c r="E350" s="144">
        <v>4700</v>
      </c>
      <c r="F350" s="144"/>
      <c r="G350" s="144">
        <f t="shared" si="29"/>
        <v>4700</v>
      </c>
      <c r="H350" s="144"/>
      <c r="I350" s="144">
        <f t="shared" si="30"/>
        <v>4700</v>
      </c>
    </row>
    <row r="351" spans="1:9" ht="15" hidden="1">
      <c r="A351" s="82"/>
      <c r="B351" s="82"/>
      <c r="C351" s="82">
        <v>4300</v>
      </c>
      <c r="D351" s="47" t="s">
        <v>140</v>
      </c>
      <c r="E351" s="144">
        <v>1800</v>
      </c>
      <c r="F351" s="144"/>
      <c r="G351" s="144">
        <f t="shared" si="29"/>
        <v>1800</v>
      </c>
      <c r="H351" s="144"/>
      <c r="I351" s="144">
        <f t="shared" si="30"/>
        <v>1800</v>
      </c>
    </row>
    <row r="352" spans="1:9" ht="15" hidden="1">
      <c r="A352" s="82"/>
      <c r="B352" s="82"/>
      <c r="C352" s="82">
        <v>4410</v>
      </c>
      <c r="D352" s="47" t="s">
        <v>155</v>
      </c>
      <c r="E352" s="144">
        <v>700</v>
      </c>
      <c r="F352" s="144"/>
      <c r="G352" s="144">
        <f t="shared" si="29"/>
        <v>700</v>
      </c>
      <c r="H352" s="144"/>
      <c r="I352" s="144">
        <f t="shared" si="30"/>
        <v>700</v>
      </c>
    </row>
    <row r="353" spans="1:9" ht="30" hidden="1">
      <c r="A353" s="82"/>
      <c r="B353" s="82"/>
      <c r="C353" s="82">
        <v>4440</v>
      </c>
      <c r="D353" s="47" t="s">
        <v>156</v>
      </c>
      <c r="E353" s="144">
        <v>28350</v>
      </c>
      <c r="F353" s="144"/>
      <c r="G353" s="144">
        <f t="shared" si="29"/>
        <v>28350</v>
      </c>
      <c r="H353" s="144"/>
      <c r="I353" s="144">
        <f t="shared" si="30"/>
        <v>28350</v>
      </c>
    </row>
    <row r="354" spans="1:9" ht="14.25" hidden="1">
      <c r="A354" s="80">
        <v>851</v>
      </c>
      <c r="B354" s="80"/>
      <c r="C354" s="80"/>
      <c r="D354" s="121" t="s">
        <v>189</v>
      </c>
      <c r="E354" s="158">
        <f>E355+E361</f>
        <v>304200</v>
      </c>
      <c r="F354" s="158">
        <f>F355+F361</f>
        <v>200000</v>
      </c>
      <c r="G354" s="158">
        <f>G355+G361</f>
        <v>504200</v>
      </c>
      <c r="H354" s="158">
        <f>H355+H361</f>
        <v>0</v>
      </c>
      <c r="I354" s="158">
        <f>I355+I361</f>
        <v>504200</v>
      </c>
    </row>
    <row r="355" spans="1:9" ht="15" hidden="1">
      <c r="A355" s="82"/>
      <c r="B355" s="82">
        <v>85154</v>
      </c>
      <c r="C355" s="82"/>
      <c r="D355" s="47" t="s">
        <v>190</v>
      </c>
      <c r="E355" s="144">
        <f>SUM(E356:E360)</f>
        <v>84200</v>
      </c>
      <c r="F355" s="144">
        <f>SUM(F356:F360)</f>
        <v>0</v>
      </c>
      <c r="G355" s="144">
        <f>SUM(G356:G360)</f>
        <v>84200</v>
      </c>
      <c r="H355" s="144">
        <f>SUM(H356:H360)</f>
        <v>0</v>
      </c>
      <c r="I355" s="144">
        <f>SUM(I356:I360)</f>
        <v>84200</v>
      </c>
    </row>
    <row r="356" spans="1:9" ht="15" hidden="1">
      <c r="A356" s="82"/>
      <c r="B356" s="82"/>
      <c r="C356" s="82">
        <v>4170</v>
      </c>
      <c r="D356" s="47" t="s">
        <v>160</v>
      </c>
      <c r="E356" s="144">
        <v>15400</v>
      </c>
      <c r="F356" s="144"/>
      <c r="G356" s="144">
        <f>E356+F356</f>
        <v>15400</v>
      </c>
      <c r="H356" s="144"/>
      <c r="I356" s="144">
        <f>G356+H356</f>
        <v>15400</v>
      </c>
    </row>
    <row r="357" spans="1:9" ht="60" hidden="1">
      <c r="A357" s="82"/>
      <c r="B357" s="82"/>
      <c r="C357" s="82">
        <v>2830</v>
      </c>
      <c r="D357" s="47" t="s">
        <v>191</v>
      </c>
      <c r="E357" s="144">
        <v>2000</v>
      </c>
      <c r="F357" s="144"/>
      <c r="G357" s="144">
        <f>E357+F357</f>
        <v>2000</v>
      </c>
      <c r="H357" s="144"/>
      <c r="I357" s="144">
        <f>G357+H357</f>
        <v>2000</v>
      </c>
    </row>
    <row r="358" spans="1:9" ht="15" hidden="1">
      <c r="A358" s="82"/>
      <c r="B358" s="82"/>
      <c r="C358" s="82">
        <v>4210</v>
      </c>
      <c r="D358" s="47" t="s">
        <v>138</v>
      </c>
      <c r="E358" s="144">
        <v>20000</v>
      </c>
      <c r="F358" s="144"/>
      <c r="G358" s="144">
        <f>E358+F358</f>
        <v>20000</v>
      </c>
      <c r="H358" s="144"/>
      <c r="I358" s="144">
        <f>G358+H358</f>
        <v>20000</v>
      </c>
    </row>
    <row r="359" spans="1:9" ht="15" hidden="1">
      <c r="A359" s="82"/>
      <c r="B359" s="82"/>
      <c r="C359" s="82">
        <v>4300</v>
      </c>
      <c r="D359" s="47" t="s">
        <v>140</v>
      </c>
      <c r="E359" s="144">
        <v>45800</v>
      </c>
      <c r="F359" s="144"/>
      <c r="G359" s="144">
        <f>E359+F359</f>
        <v>45800</v>
      </c>
      <c r="H359" s="144"/>
      <c r="I359" s="144">
        <f>G359+H359</f>
        <v>45800</v>
      </c>
    </row>
    <row r="360" spans="1:9" ht="15" hidden="1">
      <c r="A360" s="82"/>
      <c r="B360" s="82"/>
      <c r="C360" s="82">
        <v>4410</v>
      </c>
      <c r="D360" s="47" t="s">
        <v>155</v>
      </c>
      <c r="E360" s="144">
        <v>1000</v>
      </c>
      <c r="F360" s="144"/>
      <c r="G360" s="144">
        <f>E360+F360</f>
        <v>1000</v>
      </c>
      <c r="H360" s="144"/>
      <c r="I360" s="144">
        <f>G360+H360</f>
        <v>1000</v>
      </c>
    </row>
    <row r="361" spans="1:9" ht="15" hidden="1">
      <c r="A361" s="82"/>
      <c r="B361" s="82">
        <v>85195</v>
      </c>
      <c r="C361" s="82"/>
      <c r="D361" s="47" t="s">
        <v>16</v>
      </c>
      <c r="E361" s="144">
        <f>SUM(E362:E364)</f>
        <v>220000</v>
      </c>
      <c r="F361" s="144">
        <f>SUM(F362:F364)</f>
        <v>200000</v>
      </c>
      <c r="G361" s="144">
        <f>SUM(G362:G364)</f>
        <v>420000</v>
      </c>
      <c r="H361" s="144">
        <f>SUM(H362:H364)</f>
        <v>0</v>
      </c>
      <c r="I361" s="144">
        <f>SUM(I362:I364)</f>
        <v>420000</v>
      </c>
    </row>
    <row r="362" spans="1:9" ht="15" hidden="1">
      <c r="A362" s="82"/>
      <c r="B362" s="82"/>
      <c r="C362" s="82">
        <v>4210</v>
      </c>
      <c r="D362" s="47" t="s">
        <v>138</v>
      </c>
      <c r="E362" s="144">
        <v>12000</v>
      </c>
      <c r="F362" s="144"/>
      <c r="G362" s="144">
        <f>E362+F362</f>
        <v>12000</v>
      </c>
      <c r="H362" s="144"/>
      <c r="I362" s="144">
        <f>G362+H362</f>
        <v>12000</v>
      </c>
    </row>
    <row r="363" spans="1:9" ht="15" hidden="1">
      <c r="A363" s="82"/>
      <c r="B363" s="82"/>
      <c r="C363" s="82">
        <v>4270</v>
      </c>
      <c r="D363" s="47" t="s">
        <v>192</v>
      </c>
      <c r="E363" s="144">
        <v>8000</v>
      </c>
      <c r="F363" s="144"/>
      <c r="G363" s="144">
        <f>E363+F363</f>
        <v>8000</v>
      </c>
      <c r="H363" s="144"/>
      <c r="I363" s="144">
        <f>G363+H363</f>
        <v>8000</v>
      </c>
    </row>
    <row r="364" spans="1:9" ht="15" hidden="1">
      <c r="A364" s="82"/>
      <c r="B364" s="82"/>
      <c r="C364" s="82">
        <v>6050</v>
      </c>
      <c r="D364" s="47" t="s">
        <v>141</v>
      </c>
      <c r="E364" s="144">
        <v>200000</v>
      </c>
      <c r="F364" s="144">
        <v>200000</v>
      </c>
      <c r="G364" s="144">
        <f>E364+F364</f>
        <v>400000</v>
      </c>
      <c r="H364" s="144"/>
      <c r="I364" s="144">
        <f>G364+H364</f>
        <v>400000</v>
      </c>
    </row>
    <row r="365" spans="1:9" ht="14.25">
      <c r="A365" s="80">
        <v>852</v>
      </c>
      <c r="B365" s="80"/>
      <c r="C365" s="80"/>
      <c r="D365" s="121" t="s">
        <v>112</v>
      </c>
      <c r="E365" s="158">
        <f>E368+E376+E378+E380+E383+E402+E405</f>
        <v>1769995</v>
      </c>
      <c r="F365" s="158">
        <f>F368+F376+F378+F380+F383+F402+F405+F366</f>
        <v>-196054</v>
      </c>
      <c r="G365" s="158">
        <f>G368+G376+G378+G380+G383+G402+G405+G366</f>
        <v>1573941</v>
      </c>
      <c r="H365" s="158">
        <f>H368+H376+H378+H380+H383+H402+H405+H366</f>
        <v>10888</v>
      </c>
      <c r="I365" s="158">
        <f>I368+I376+I378+I380+I383+I402+I405+I366</f>
        <v>1584829</v>
      </c>
    </row>
    <row r="366" spans="1:9" ht="15" hidden="1">
      <c r="A366" s="80"/>
      <c r="B366" s="82">
        <v>85202</v>
      </c>
      <c r="C366" s="80"/>
      <c r="D366" s="47" t="s">
        <v>266</v>
      </c>
      <c r="E366" s="158"/>
      <c r="F366" s="144">
        <f>F367</f>
        <v>9600</v>
      </c>
      <c r="G366" s="144">
        <f>G367</f>
        <v>9600</v>
      </c>
      <c r="H366" s="144">
        <f>H367</f>
        <v>0</v>
      </c>
      <c r="I366" s="144">
        <f>I367</f>
        <v>9600</v>
      </c>
    </row>
    <row r="367" spans="1:9" ht="15" hidden="1">
      <c r="A367" s="80"/>
      <c r="B367" s="80"/>
      <c r="C367" s="82">
        <v>3110</v>
      </c>
      <c r="D367" s="47" t="s">
        <v>194</v>
      </c>
      <c r="E367" s="158"/>
      <c r="F367" s="144">
        <v>9600</v>
      </c>
      <c r="G367" s="144">
        <f>E367+F367</f>
        <v>9600</v>
      </c>
      <c r="H367" s="158"/>
      <c r="I367" s="144">
        <f>G367+H367</f>
        <v>9600</v>
      </c>
    </row>
    <row r="368" spans="1:9" ht="45" hidden="1">
      <c r="A368" s="82"/>
      <c r="B368" s="82">
        <v>85212</v>
      </c>
      <c r="C368" s="82"/>
      <c r="D368" s="47" t="s">
        <v>193</v>
      </c>
      <c r="E368" s="144">
        <f>SUM(E369:E375)</f>
        <v>1177000</v>
      </c>
      <c r="F368" s="144">
        <f>SUM(F369:F375)</f>
        <v>-223500</v>
      </c>
      <c r="G368" s="144">
        <f>SUM(G369:G375)</f>
        <v>953500</v>
      </c>
      <c r="H368" s="144">
        <f>SUM(H369:H375)</f>
        <v>0</v>
      </c>
      <c r="I368" s="144">
        <f>SUM(I369:I375)</f>
        <v>953500</v>
      </c>
    </row>
    <row r="369" spans="1:9" ht="15" hidden="1">
      <c r="A369" s="82"/>
      <c r="B369" s="82"/>
      <c r="C369" s="82">
        <v>3110</v>
      </c>
      <c r="D369" s="47" t="s">
        <v>194</v>
      </c>
      <c r="E369" s="144">
        <v>1128690</v>
      </c>
      <c r="F369" s="144">
        <v>-216795</v>
      </c>
      <c r="G369" s="144">
        <f aca="true" t="shared" si="31" ref="G369:G375">E369+F369</f>
        <v>911895</v>
      </c>
      <c r="H369" s="144"/>
      <c r="I369" s="144">
        <f>G369+H369</f>
        <v>911895</v>
      </c>
    </row>
    <row r="370" spans="1:9" ht="15" hidden="1">
      <c r="A370" s="82"/>
      <c r="B370" s="82"/>
      <c r="C370" s="82">
        <v>4010</v>
      </c>
      <c r="D370" s="47" t="s">
        <v>151</v>
      </c>
      <c r="E370" s="144">
        <v>21366</v>
      </c>
      <c r="F370" s="144">
        <v>-4057</v>
      </c>
      <c r="G370" s="144">
        <f t="shared" si="31"/>
        <v>17309</v>
      </c>
      <c r="H370" s="144"/>
      <c r="I370" s="144">
        <f aca="true" t="shared" si="32" ref="I370:I375">G370+H370</f>
        <v>17309</v>
      </c>
    </row>
    <row r="371" spans="1:9" ht="15" hidden="1">
      <c r="A371" s="82"/>
      <c r="B371" s="82"/>
      <c r="C371" s="82">
        <v>4110</v>
      </c>
      <c r="D371" s="47" t="s">
        <v>153</v>
      </c>
      <c r="E371" s="144">
        <v>16886</v>
      </c>
      <c r="F371" s="144">
        <v>-738</v>
      </c>
      <c r="G371" s="144">
        <f t="shared" si="31"/>
        <v>16148</v>
      </c>
      <c r="H371" s="144"/>
      <c r="I371" s="144">
        <f t="shared" si="32"/>
        <v>16148</v>
      </c>
    </row>
    <row r="372" spans="1:9" ht="15" hidden="1">
      <c r="A372" s="82"/>
      <c r="B372" s="82"/>
      <c r="C372" s="82">
        <v>4120</v>
      </c>
      <c r="D372" s="47" t="s">
        <v>154</v>
      </c>
      <c r="E372" s="144">
        <v>524</v>
      </c>
      <c r="F372" s="144">
        <v>-99</v>
      </c>
      <c r="G372" s="144">
        <f t="shared" si="31"/>
        <v>425</v>
      </c>
      <c r="H372" s="144"/>
      <c r="I372" s="144">
        <f t="shared" si="32"/>
        <v>425</v>
      </c>
    </row>
    <row r="373" spans="1:9" ht="15" hidden="1">
      <c r="A373" s="82"/>
      <c r="B373" s="82"/>
      <c r="C373" s="82">
        <v>4210</v>
      </c>
      <c r="D373" s="47" t="s">
        <v>138</v>
      </c>
      <c r="E373" s="144">
        <v>3234</v>
      </c>
      <c r="F373" s="144">
        <v>-614</v>
      </c>
      <c r="G373" s="144">
        <f t="shared" si="31"/>
        <v>2620</v>
      </c>
      <c r="H373" s="144"/>
      <c r="I373" s="144">
        <f t="shared" si="32"/>
        <v>2620</v>
      </c>
    </row>
    <row r="374" spans="1:9" ht="15" hidden="1">
      <c r="A374" s="82"/>
      <c r="B374" s="82"/>
      <c r="C374" s="82">
        <v>4260</v>
      </c>
      <c r="D374" s="47" t="s">
        <v>161</v>
      </c>
      <c r="E374" s="144">
        <v>300</v>
      </c>
      <c r="F374" s="144"/>
      <c r="G374" s="144">
        <f t="shared" si="31"/>
        <v>300</v>
      </c>
      <c r="H374" s="144"/>
      <c r="I374" s="144">
        <f t="shared" si="32"/>
        <v>300</v>
      </c>
    </row>
    <row r="375" spans="1:9" ht="15" hidden="1">
      <c r="A375" s="82"/>
      <c r="B375" s="82"/>
      <c r="C375" s="82">
        <v>4300</v>
      </c>
      <c r="D375" s="47" t="s">
        <v>140</v>
      </c>
      <c r="E375" s="144">
        <v>6000</v>
      </c>
      <c r="F375" s="144">
        <v>-1197</v>
      </c>
      <c r="G375" s="144">
        <f t="shared" si="31"/>
        <v>4803</v>
      </c>
      <c r="H375" s="144"/>
      <c r="I375" s="144">
        <f t="shared" si="32"/>
        <v>4803</v>
      </c>
    </row>
    <row r="376" spans="1:9" ht="60" hidden="1">
      <c r="A376" s="82"/>
      <c r="B376" s="82">
        <v>85213</v>
      </c>
      <c r="C376" s="82"/>
      <c r="D376" s="47" t="s">
        <v>114</v>
      </c>
      <c r="E376" s="144">
        <f>E377</f>
        <v>7400</v>
      </c>
      <c r="F376" s="144">
        <f>F377</f>
        <v>0</v>
      </c>
      <c r="G376" s="144">
        <f>G377</f>
        <v>7400</v>
      </c>
      <c r="H376" s="144">
        <f>H377</f>
        <v>0</v>
      </c>
      <c r="I376" s="144">
        <f>I377</f>
        <v>7400</v>
      </c>
    </row>
    <row r="377" spans="1:9" ht="15" hidden="1">
      <c r="A377" s="82"/>
      <c r="B377" s="82"/>
      <c r="C377" s="82">
        <v>4130</v>
      </c>
      <c r="D377" s="47" t="s">
        <v>195</v>
      </c>
      <c r="E377" s="144">
        <v>7400</v>
      </c>
      <c r="F377" s="144"/>
      <c r="G377" s="144">
        <f>E377+F377</f>
        <v>7400</v>
      </c>
      <c r="H377" s="144"/>
      <c r="I377" s="144">
        <f>G377+H377</f>
        <v>7400</v>
      </c>
    </row>
    <row r="378" spans="1:9" ht="30" hidden="1">
      <c r="A378" s="82"/>
      <c r="B378" s="82">
        <v>85214</v>
      </c>
      <c r="C378" s="82"/>
      <c r="D378" s="36" t="s">
        <v>237</v>
      </c>
      <c r="E378" s="144">
        <f>E379</f>
        <v>184100</v>
      </c>
      <c r="F378" s="144">
        <f>F379</f>
        <v>-9600</v>
      </c>
      <c r="G378" s="144">
        <f>G379</f>
        <v>174500</v>
      </c>
      <c r="H378" s="144">
        <f>H379</f>
        <v>0</v>
      </c>
      <c r="I378" s="144">
        <f>I379</f>
        <v>174500</v>
      </c>
    </row>
    <row r="379" spans="1:9" ht="15" hidden="1">
      <c r="A379" s="82"/>
      <c r="B379" s="82"/>
      <c r="C379" s="82">
        <v>3110</v>
      </c>
      <c r="D379" s="47" t="s">
        <v>194</v>
      </c>
      <c r="E379" s="144">
        <v>184100</v>
      </c>
      <c r="F379" s="144">
        <v>-9600</v>
      </c>
      <c r="G379" s="144">
        <f>E379+F379</f>
        <v>174500</v>
      </c>
      <c r="H379" s="144"/>
      <c r="I379" s="144">
        <f>G379+H379</f>
        <v>174500</v>
      </c>
    </row>
    <row r="380" spans="1:9" ht="15" hidden="1">
      <c r="A380" s="82"/>
      <c r="B380" s="82">
        <v>85215</v>
      </c>
      <c r="C380" s="82"/>
      <c r="D380" s="47" t="s">
        <v>196</v>
      </c>
      <c r="E380" s="144">
        <f>SUM(E381:E382)</f>
        <v>108350</v>
      </c>
      <c r="F380" s="144">
        <f>SUM(F381:F382)</f>
        <v>0</v>
      </c>
      <c r="G380" s="144">
        <f>SUM(G381:G382)</f>
        <v>108350</v>
      </c>
      <c r="H380" s="144">
        <f>SUM(H381:H382)</f>
        <v>0</v>
      </c>
      <c r="I380" s="144">
        <f>SUM(I381:I382)</f>
        <v>108350</v>
      </c>
    </row>
    <row r="381" spans="1:9" ht="15" hidden="1">
      <c r="A381" s="82"/>
      <c r="B381" s="82"/>
      <c r="C381" s="82">
        <v>3110</v>
      </c>
      <c r="D381" s="47" t="s">
        <v>194</v>
      </c>
      <c r="E381" s="144">
        <v>107570</v>
      </c>
      <c r="F381" s="144">
        <v>-300</v>
      </c>
      <c r="G381" s="144">
        <f>E381+F381</f>
        <v>107270</v>
      </c>
      <c r="H381" s="144"/>
      <c r="I381" s="144">
        <f>G381+H381</f>
        <v>107270</v>
      </c>
    </row>
    <row r="382" spans="1:9" ht="15" hidden="1">
      <c r="A382" s="82"/>
      <c r="B382" s="82"/>
      <c r="C382" s="82">
        <v>4300</v>
      </c>
      <c r="D382" s="47" t="s">
        <v>140</v>
      </c>
      <c r="E382" s="144">
        <v>780</v>
      </c>
      <c r="F382" s="144">
        <v>300</v>
      </c>
      <c r="G382" s="144">
        <f>E382+F382</f>
        <v>1080</v>
      </c>
      <c r="H382" s="144"/>
      <c r="I382" s="144">
        <f>G382+H382</f>
        <v>1080</v>
      </c>
    </row>
    <row r="383" spans="1:9" ht="15">
      <c r="A383" s="82"/>
      <c r="B383" s="82">
        <v>85219</v>
      </c>
      <c r="C383" s="82"/>
      <c r="D383" s="47" t="s">
        <v>115</v>
      </c>
      <c r="E383" s="144">
        <f>SUM(E384:E401)</f>
        <v>237045</v>
      </c>
      <c r="F383" s="144">
        <f>SUM(F384:F401)</f>
        <v>27446</v>
      </c>
      <c r="G383" s="144">
        <f>SUM(G384:G401)</f>
        <v>264491</v>
      </c>
      <c r="H383" s="144">
        <f>SUM(H384:H401)</f>
        <v>6000</v>
      </c>
      <c r="I383" s="144">
        <f>SUM(I384:I401)</f>
        <v>270491</v>
      </c>
    </row>
    <row r="384" spans="1:9" ht="30" hidden="1">
      <c r="A384" s="82"/>
      <c r="B384" s="82"/>
      <c r="C384" s="82">
        <v>3020</v>
      </c>
      <c r="D384" s="47" t="s">
        <v>159</v>
      </c>
      <c r="E384" s="144">
        <v>345</v>
      </c>
      <c r="F384" s="144"/>
      <c r="G384" s="144">
        <f aca="true" t="shared" si="33" ref="G384:G401">E384+F384</f>
        <v>345</v>
      </c>
      <c r="H384" s="144"/>
      <c r="I384" s="144">
        <f>G384+H384</f>
        <v>345</v>
      </c>
    </row>
    <row r="385" spans="1:9" ht="15">
      <c r="A385" s="82"/>
      <c r="B385" s="82"/>
      <c r="C385" s="82">
        <v>4010</v>
      </c>
      <c r="D385" s="47" t="s">
        <v>151</v>
      </c>
      <c r="E385" s="144">
        <v>146743</v>
      </c>
      <c r="F385" s="144">
        <v>19295</v>
      </c>
      <c r="G385" s="144">
        <f t="shared" si="33"/>
        <v>166038</v>
      </c>
      <c r="H385" s="144">
        <v>6000</v>
      </c>
      <c r="I385" s="144">
        <f aca="true" t="shared" si="34" ref="I385:I401">G385+H385</f>
        <v>172038</v>
      </c>
    </row>
    <row r="386" spans="1:9" ht="15" hidden="1">
      <c r="A386" s="82"/>
      <c r="B386" s="82"/>
      <c r="C386" s="82">
        <v>4040</v>
      </c>
      <c r="D386" s="47" t="s">
        <v>152</v>
      </c>
      <c r="E386" s="144">
        <v>11616</v>
      </c>
      <c r="F386" s="144"/>
      <c r="G386" s="144">
        <f t="shared" si="33"/>
        <v>11616</v>
      </c>
      <c r="H386" s="144"/>
      <c r="I386" s="144">
        <f t="shared" si="34"/>
        <v>11616</v>
      </c>
    </row>
    <row r="387" spans="1:9" ht="15" hidden="1">
      <c r="A387" s="82"/>
      <c r="B387" s="82"/>
      <c r="C387" s="82">
        <v>4110</v>
      </c>
      <c r="D387" s="47" t="s">
        <v>153</v>
      </c>
      <c r="E387" s="144">
        <v>28307</v>
      </c>
      <c r="F387" s="144">
        <v>4056</v>
      </c>
      <c r="G387" s="144">
        <f t="shared" si="33"/>
        <v>32363</v>
      </c>
      <c r="H387" s="144"/>
      <c r="I387" s="144">
        <f t="shared" si="34"/>
        <v>32363</v>
      </c>
    </row>
    <row r="388" spans="1:9" ht="15" hidden="1">
      <c r="A388" s="82"/>
      <c r="B388" s="82"/>
      <c r="C388" s="82">
        <v>4120</v>
      </c>
      <c r="D388" s="47" t="s">
        <v>154</v>
      </c>
      <c r="E388" s="144">
        <v>3812</v>
      </c>
      <c r="F388" s="144">
        <v>545</v>
      </c>
      <c r="G388" s="144">
        <f t="shared" si="33"/>
        <v>4357</v>
      </c>
      <c r="H388" s="144"/>
      <c r="I388" s="144">
        <f t="shared" si="34"/>
        <v>4357</v>
      </c>
    </row>
    <row r="389" spans="1:9" ht="15" hidden="1">
      <c r="A389" s="82"/>
      <c r="B389" s="82"/>
      <c r="C389" s="82">
        <v>4170</v>
      </c>
      <c r="D389" s="47" t="s">
        <v>160</v>
      </c>
      <c r="E389" s="144">
        <v>0</v>
      </c>
      <c r="F389" s="144"/>
      <c r="G389" s="144">
        <f t="shared" si="33"/>
        <v>0</v>
      </c>
      <c r="H389" s="144"/>
      <c r="I389" s="144">
        <f t="shared" si="34"/>
        <v>0</v>
      </c>
    </row>
    <row r="390" spans="1:9" ht="15" hidden="1">
      <c r="A390" s="82"/>
      <c r="B390" s="82"/>
      <c r="C390" s="82">
        <v>4170</v>
      </c>
      <c r="D390" s="47" t="s">
        <v>160</v>
      </c>
      <c r="E390" s="144"/>
      <c r="F390" s="144">
        <v>3000</v>
      </c>
      <c r="G390" s="144">
        <f t="shared" si="33"/>
        <v>3000</v>
      </c>
      <c r="H390" s="144"/>
      <c r="I390" s="144">
        <f t="shared" si="34"/>
        <v>3000</v>
      </c>
    </row>
    <row r="391" spans="1:9" ht="15" hidden="1">
      <c r="A391" s="82"/>
      <c r="B391" s="82"/>
      <c r="C391" s="82">
        <v>4210</v>
      </c>
      <c r="D391" s="47" t="s">
        <v>138</v>
      </c>
      <c r="E391" s="144">
        <v>15089</v>
      </c>
      <c r="F391" s="144"/>
      <c r="G391" s="144">
        <f t="shared" si="33"/>
        <v>15089</v>
      </c>
      <c r="H391" s="144"/>
      <c r="I391" s="144">
        <f t="shared" si="34"/>
        <v>15089</v>
      </c>
    </row>
    <row r="392" spans="1:9" ht="15" hidden="1">
      <c r="A392" s="82"/>
      <c r="B392" s="82"/>
      <c r="C392" s="82">
        <v>4260</v>
      </c>
      <c r="D392" s="47" t="s">
        <v>161</v>
      </c>
      <c r="E392" s="144">
        <v>4213</v>
      </c>
      <c r="F392" s="144"/>
      <c r="G392" s="144">
        <f t="shared" si="33"/>
        <v>4213</v>
      </c>
      <c r="H392" s="144"/>
      <c r="I392" s="144">
        <f t="shared" si="34"/>
        <v>4213</v>
      </c>
    </row>
    <row r="393" spans="1:9" ht="15" hidden="1">
      <c r="A393" s="82"/>
      <c r="B393" s="82"/>
      <c r="C393" s="82">
        <v>4270</v>
      </c>
      <c r="D393" s="47" t="s">
        <v>192</v>
      </c>
      <c r="E393" s="144">
        <v>2400</v>
      </c>
      <c r="F393" s="144">
        <v>-53</v>
      </c>
      <c r="G393" s="144">
        <f t="shared" si="33"/>
        <v>2347</v>
      </c>
      <c r="H393" s="144"/>
      <c r="I393" s="144">
        <f t="shared" si="34"/>
        <v>2347</v>
      </c>
    </row>
    <row r="394" spans="1:9" ht="15" hidden="1">
      <c r="A394" s="82"/>
      <c r="B394" s="82"/>
      <c r="C394" s="82">
        <v>4280</v>
      </c>
      <c r="D394" s="47" t="s">
        <v>162</v>
      </c>
      <c r="E394" s="144">
        <v>513</v>
      </c>
      <c r="F394" s="144"/>
      <c r="G394" s="144">
        <f t="shared" si="33"/>
        <v>513</v>
      </c>
      <c r="H394" s="144"/>
      <c r="I394" s="144">
        <f t="shared" si="34"/>
        <v>513</v>
      </c>
    </row>
    <row r="395" spans="1:9" ht="15" hidden="1">
      <c r="A395" s="82"/>
      <c r="B395" s="82"/>
      <c r="C395" s="82">
        <v>4300</v>
      </c>
      <c r="D395" s="47" t="s">
        <v>140</v>
      </c>
      <c r="E395" s="144">
        <v>11322</v>
      </c>
      <c r="F395" s="144"/>
      <c r="G395" s="144">
        <f t="shared" si="33"/>
        <v>11322</v>
      </c>
      <c r="H395" s="144"/>
      <c r="I395" s="144">
        <f t="shared" si="34"/>
        <v>11322</v>
      </c>
    </row>
    <row r="396" spans="1:9" ht="15" hidden="1">
      <c r="A396" s="82"/>
      <c r="B396" s="82"/>
      <c r="C396" s="82">
        <v>4350</v>
      </c>
      <c r="D396" s="47" t="s">
        <v>163</v>
      </c>
      <c r="E396" s="144">
        <v>1746</v>
      </c>
      <c r="F396" s="144"/>
      <c r="G396" s="144">
        <f t="shared" si="33"/>
        <v>1746</v>
      </c>
      <c r="H396" s="144"/>
      <c r="I396" s="144">
        <f t="shared" si="34"/>
        <v>1746</v>
      </c>
    </row>
    <row r="397" spans="1:9" ht="15" hidden="1">
      <c r="A397" s="82"/>
      <c r="B397" s="82"/>
      <c r="C397" s="82">
        <v>4410</v>
      </c>
      <c r="D397" s="47" t="s">
        <v>155</v>
      </c>
      <c r="E397" s="144">
        <v>1469</v>
      </c>
      <c r="F397" s="144"/>
      <c r="G397" s="144">
        <f t="shared" si="33"/>
        <v>1469</v>
      </c>
      <c r="H397" s="144"/>
      <c r="I397" s="144">
        <f t="shared" si="34"/>
        <v>1469</v>
      </c>
    </row>
    <row r="398" spans="1:9" ht="15" hidden="1">
      <c r="A398" s="82"/>
      <c r="B398" s="82"/>
      <c r="C398" s="82">
        <v>4430</v>
      </c>
      <c r="D398" s="47" t="s">
        <v>146</v>
      </c>
      <c r="E398" s="144">
        <v>428</v>
      </c>
      <c r="F398" s="144"/>
      <c r="G398" s="144">
        <f t="shared" si="33"/>
        <v>428</v>
      </c>
      <c r="H398" s="144"/>
      <c r="I398" s="144">
        <f t="shared" si="34"/>
        <v>428</v>
      </c>
    </row>
    <row r="399" spans="1:9" ht="30" hidden="1">
      <c r="A399" s="82"/>
      <c r="B399" s="82"/>
      <c r="C399" s="82">
        <v>4440</v>
      </c>
      <c r="D399" s="47" t="s">
        <v>156</v>
      </c>
      <c r="E399" s="144">
        <v>4042</v>
      </c>
      <c r="F399" s="144">
        <v>550</v>
      </c>
      <c r="G399" s="144">
        <f t="shared" si="33"/>
        <v>4592</v>
      </c>
      <c r="H399" s="144"/>
      <c r="I399" s="144">
        <f t="shared" si="34"/>
        <v>4592</v>
      </c>
    </row>
    <row r="400" spans="1:9" ht="15" hidden="1">
      <c r="A400" s="82"/>
      <c r="B400" s="82"/>
      <c r="C400" s="73">
        <v>4580</v>
      </c>
      <c r="D400" s="47" t="s">
        <v>39</v>
      </c>
      <c r="E400" s="144"/>
      <c r="F400" s="144">
        <v>53</v>
      </c>
      <c r="G400" s="144">
        <f t="shared" si="33"/>
        <v>53</v>
      </c>
      <c r="H400" s="144"/>
      <c r="I400" s="144">
        <f t="shared" si="34"/>
        <v>53</v>
      </c>
    </row>
    <row r="401" spans="1:9" ht="30" hidden="1">
      <c r="A401" s="82"/>
      <c r="B401" s="82"/>
      <c r="C401" s="82">
        <v>6060</v>
      </c>
      <c r="D401" s="47" t="s">
        <v>165</v>
      </c>
      <c r="E401" s="144">
        <v>5000</v>
      </c>
      <c r="F401" s="144"/>
      <c r="G401" s="144">
        <f t="shared" si="33"/>
        <v>5000</v>
      </c>
      <c r="H401" s="144"/>
      <c r="I401" s="144">
        <f t="shared" si="34"/>
        <v>5000</v>
      </c>
    </row>
    <row r="402" spans="1:9" ht="30" hidden="1">
      <c r="A402" s="82"/>
      <c r="B402" s="82">
        <v>85228</v>
      </c>
      <c r="C402" s="82"/>
      <c r="D402" s="47" t="s">
        <v>197</v>
      </c>
      <c r="E402" s="144">
        <f>SUM(E403:E404)</f>
        <v>17520</v>
      </c>
      <c r="F402" s="144">
        <f>SUM(F403:F404)</f>
        <v>0</v>
      </c>
      <c r="G402" s="144">
        <f>SUM(G403:G404)</f>
        <v>17520</v>
      </c>
      <c r="H402" s="144">
        <f>SUM(H403:H404)</f>
        <v>0</v>
      </c>
      <c r="I402" s="144">
        <f>SUM(I403:I404)</f>
        <v>17520</v>
      </c>
    </row>
    <row r="403" spans="1:9" ht="15" hidden="1">
      <c r="A403" s="82"/>
      <c r="B403" s="82"/>
      <c r="C403" s="82">
        <v>4110</v>
      </c>
      <c r="D403" s="47" t="s">
        <v>153</v>
      </c>
      <c r="E403" s="144">
        <v>2450</v>
      </c>
      <c r="F403" s="144"/>
      <c r="G403" s="144">
        <f>E403+F403</f>
        <v>2450</v>
      </c>
      <c r="H403" s="144"/>
      <c r="I403" s="144">
        <f>G403+H403</f>
        <v>2450</v>
      </c>
    </row>
    <row r="404" spans="1:9" ht="15" hidden="1">
      <c r="A404" s="82"/>
      <c r="B404" s="82"/>
      <c r="C404" s="82">
        <v>4170</v>
      </c>
      <c r="D404" s="47" t="s">
        <v>160</v>
      </c>
      <c r="E404" s="144">
        <v>15070</v>
      </c>
      <c r="F404" s="144"/>
      <c r="G404" s="144">
        <f>E404+F404</f>
        <v>15070</v>
      </c>
      <c r="H404" s="144"/>
      <c r="I404" s="144">
        <f>G404+H404</f>
        <v>15070</v>
      </c>
    </row>
    <row r="405" spans="1:9" ht="15">
      <c r="A405" s="82"/>
      <c r="B405" s="82">
        <v>85295</v>
      </c>
      <c r="C405" s="82"/>
      <c r="D405" s="47" t="s">
        <v>16</v>
      </c>
      <c r="E405" s="144">
        <f>SUM(E406:E407)</f>
        <v>38580</v>
      </c>
      <c r="F405" s="144">
        <f>SUM(F406:F407)</f>
        <v>0</v>
      </c>
      <c r="G405" s="144">
        <f>SUM(G406:G407)</f>
        <v>38580</v>
      </c>
      <c r="H405" s="144">
        <f>SUM(H406:H407)</f>
        <v>4888</v>
      </c>
      <c r="I405" s="144">
        <f>SUM(I406:I407)</f>
        <v>43468</v>
      </c>
    </row>
    <row r="406" spans="1:9" ht="15">
      <c r="A406" s="82"/>
      <c r="B406" s="82"/>
      <c r="C406" s="82">
        <v>3110</v>
      </c>
      <c r="D406" s="47" t="s">
        <v>198</v>
      </c>
      <c r="E406" s="144">
        <v>32896</v>
      </c>
      <c r="F406" s="144"/>
      <c r="G406" s="144">
        <f>E406+F406</f>
        <v>32896</v>
      </c>
      <c r="H406" s="144">
        <v>4888</v>
      </c>
      <c r="I406" s="144">
        <f>G406+H406</f>
        <v>37784</v>
      </c>
    </row>
    <row r="407" spans="1:9" ht="15" hidden="1">
      <c r="A407" s="82"/>
      <c r="B407" s="82"/>
      <c r="C407" s="82">
        <v>4300</v>
      </c>
      <c r="D407" s="47" t="s">
        <v>140</v>
      </c>
      <c r="E407" s="144">
        <v>5684</v>
      </c>
      <c r="F407" s="144"/>
      <c r="G407" s="144">
        <f>E407+F407</f>
        <v>5684</v>
      </c>
      <c r="H407" s="144"/>
      <c r="I407" s="144">
        <f>G407+H407</f>
        <v>5684</v>
      </c>
    </row>
    <row r="408" spans="1:9" ht="14.25">
      <c r="A408" s="80">
        <v>854</v>
      </c>
      <c r="B408" s="80"/>
      <c r="C408" s="80"/>
      <c r="D408" s="121" t="s">
        <v>117</v>
      </c>
      <c r="E408" s="158">
        <f>E409+E421+E423+E425</f>
        <v>328892</v>
      </c>
      <c r="F408" s="158">
        <f>F409+F421+F423+F425</f>
        <v>57005</v>
      </c>
      <c r="G408" s="158">
        <f>G409+G421+G423+G425</f>
        <v>385897</v>
      </c>
      <c r="H408" s="158">
        <f>H409+H421+H423+H425</f>
        <v>15021</v>
      </c>
      <c r="I408" s="158">
        <f>I409+I421+I423+I425</f>
        <v>400918</v>
      </c>
    </row>
    <row r="409" spans="1:9" ht="15" hidden="1">
      <c r="A409" s="82"/>
      <c r="B409" s="82">
        <v>85401</v>
      </c>
      <c r="C409" s="82"/>
      <c r="D409" s="47" t="s">
        <v>199</v>
      </c>
      <c r="E409" s="144">
        <f>SUM(E410:E420)</f>
        <v>222222</v>
      </c>
      <c r="F409" s="144"/>
      <c r="G409" s="144">
        <f>SUM(G410:G420)</f>
        <v>222222</v>
      </c>
      <c r="H409" s="144">
        <f>SUM(H410:H420)</f>
        <v>0</v>
      </c>
      <c r="I409" s="144">
        <f>SUM(I410:I420)</f>
        <v>222222</v>
      </c>
    </row>
    <row r="410" spans="1:9" ht="30" hidden="1">
      <c r="A410" s="82"/>
      <c r="B410" s="82"/>
      <c r="C410" s="82">
        <v>3020</v>
      </c>
      <c r="D410" s="47" t="s">
        <v>159</v>
      </c>
      <c r="E410" s="144">
        <v>5556</v>
      </c>
      <c r="F410" s="144"/>
      <c r="G410" s="144">
        <f aca="true" t="shared" si="35" ref="G410:G422">E410+F410</f>
        <v>5556</v>
      </c>
      <c r="H410" s="144"/>
      <c r="I410" s="144">
        <f>G410+H410</f>
        <v>5556</v>
      </c>
    </row>
    <row r="411" spans="1:9" ht="15" hidden="1">
      <c r="A411" s="82"/>
      <c r="B411" s="82"/>
      <c r="C411" s="82">
        <v>4010</v>
      </c>
      <c r="D411" s="47" t="s">
        <v>151</v>
      </c>
      <c r="E411" s="144">
        <v>152974</v>
      </c>
      <c r="F411" s="144"/>
      <c r="G411" s="144">
        <f t="shared" si="35"/>
        <v>152974</v>
      </c>
      <c r="H411" s="144"/>
      <c r="I411" s="144">
        <f aca="true" t="shared" si="36" ref="I411:I420">G411+H411</f>
        <v>152974</v>
      </c>
    </row>
    <row r="412" spans="1:9" ht="15" hidden="1">
      <c r="A412" s="82"/>
      <c r="B412" s="82"/>
      <c r="C412" s="82">
        <v>4040</v>
      </c>
      <c r="D412" s="47" t="s">
        <v>152</v>
      </c>
      <c r="E412" s="144">
        <v>11959</v>
      </c>
      <c r="F412" s="144"/>
      <c r="G412" s="144">
        <f t="shared" si="35"/>
        <v>11959</v>
      </c>
      <c r="H412" s="144"/>
      <c r="I412" s="144">
        <f t="shared" si="36"/>
        <v>11959</v>
      </c>
    </row>
    <row r="413" spans="1:9" ht="15" hidden="1">
      <c r="A413" s="82"/>
      <c r="B413" s="82"/>
      <c r="C413" s="82">
        <v>4110</v>
      </c>
      <c r="D413" s="47" t="s">
        <v>153</v>
      </c>
      <c r="E413" s="144">
        <v>30667</v>
      </c>
      <c r="F413" s="144"/>
      <c r="G413" s="144">
        <f t="shared" si="35"/>
        <v>30667</v>
      </c>
      <c r="H413" s="144"/>
      <c r="I413" s="144">
        <f t="shared" si="36"/>
        <v>30667</v>
      </c>
    </row>
    <row r="414" spans="1:9" ht="15" hidden="1">
      <c r="A414" s="82"/>
      <c r="B414" s="82"/>
      <c r="C414" s="82">
        <v>4120</v>
      </c>
      <c r="D414" s="47" t="s">
        <v>154</v>
      </c>
      <c r="E414" s="144">
        <v>4175</v>
      </c>
      <c r="F414" s="144"/>
      <c r="G414" s="144">
        <f t="shared" si="35"/>
        <v>4175</v>
      </c>
      <c r="H414" s="144"/>
      <c r="I414" s="144">
        <f t="shared" si="36"/>
        <v>4175</v>
      </c>
    </row>
    <row r="415" spans="1:9" ht="30" hidden="1">
      <c r="A415" s="82"/>
      <c r="B415" s="82"/>
      <c r="C415" s="82">
        <v>4140</v>
      </c>
      <c r="D415" s="47" t="s">
        <v>181</v>
      </c>
      <c r="E415" s="144">
        <v>852</v>
      </c>
      <c r="F415" s="144"/>
      <c r="G415" s="144">
        <f t="shared" si="35"/>
        <v>852</v>
      </c>
      <c r="H415" s="144"/>
      <c r="I415" s="144">
        <f t="shared" si="36"/>
        <v>852</v>
      </c>
    </row>
    <row r="416" spans="1:9" ht="15" hidden="1">
      <c r="A416" s="82"/>
      <c r="B416" s="82"/>
      <c r="C416" s="82">
        <v>4210</v>
      </c>
      <c r="D416" s="47" t="s">
        <v>138</v>
      </c>
      <c r="E416" s="144">
        <v>4420</v>
      </c>
      <c r="F416" s="144"/>
      <c r="G416" s="144">
        <f t="shared" si="35"/>
        <v>4420</v>
      </c>
      <c r="H416" s="144"/>
      <c r="I416" s="144">
        <f t="shared" si="36"/>
        <v>4420</v>
      </c>
    </row>
    <row r="417" spans="1:9" ht="15" hidden="1">
      <c r="A417" s="82"/>
      <c r="B417" s="82"/>
      <c r="C417" s="82">
        <v>4260</v>
      </c>
      <c r="D417" s="47" t="s">
        <v>161</v>
      </c>
      <c r="E417" s="144">
        <v>1451</v>
      </c>
      <c r="F417" s="144"/>
      <c r="G417" s="144">
        <f t="shared" si="35"/>
        <v>1451</v>
      </c>
      <c r="H417" s="144"/>
      <c r="I417" s="144">
        <f t="shared" si="36"/>
        <v>1451</v>
      </c>
    </row>
    <row r="418" spans="1:9" ht="15" hidden="1">
      <c r="A418" s="82"/>
      <c r="B418" s="82"/>
      <c r="C418" s="82">
        <v>4300</v>
      </c>
      <c r="D418" s="47" t="s">
        <v>140</v>
      </c>
      <c r="E418" s="144">
        <v>1280</v>
      </c>
      <c r="F418" s="144"/>
      <c r="G418" s="144">
        <f t="shared" si="35"/>
        <v>1280</v>
      </c>
      <c r="H418" s="144"/>
      <c r="I418" s="144">
        <f t="shared" si="36"/>
        <v>1280</v>
      </c>
    </row>
    <row r="419" spans="1:9" ht="15" hidden="1">
      <c r="A419" s="82"/>
      <c r="B419" s="82"/>
      <c r="C419" s="82">
        <v>4410</v>
      </c>
      <c r="D419" s="47" t="s">
        <v>155</v>
      </c>
      <c r="E419" s="144">
        <v>1916</v>
      </c>
      <c r="F419" s="144"/>
      <c r="G419" s="144">
        <f t="shared" si="35"/>
        <v>1916</v>
      </c>
      <c r="H419" s="144"/>
      <c r="I419" s="144">
        <f t="shared" si="36"/>
        <v>1916</v>
      </c>
    </row>
    <row r="420" spans="1:9" ht="30" hidden="1">
      <c r="A420" s="82"/>
      <c r="B420" s="82"/>
      <c r="C420" s="82">
        <v>4440</v>
      </c>
      <c r="D420" s="47" t="s">
        <v>156</v>
      </c>
      <c r="E420" s="144">
        <v>6972</v>
      </c>
      <c r="F420" s="144"/>
      <c r="G420" s="144">
        <f t="shared" si="35"/>
        <v>6972</v>
      </c>
      <c r="H420" s="144"/>
      <c r="I420" s="144">
        <f t="shared" si="36"/>
        <v>6972</v>
      </c>
    </row>
    <row r="421" spans="1:9" ht="15">
      <c r="A421" s="82"/>
      <c r="B421" s="82">
        <v>85415</v>
      </c>
      <c r="C421" s="82"/>
      <c r="D421" s="47" t="s">
        <v>118</v>
      </c>
      <c r="E421" s="144">
        <f>E422</f>
        <v>0</v>
      </c>
      <c r="F421" s="144">
        <f>F422</f>
        <v>5005</v>
      </c>
      <c r="G421" s="144">
        <f t="shared" si="35"/>
        <v>5005</v>
      </c>
      <c r="H421" s="144">
        <f>H422</f>
        <v>15021</v>
      </c>
      <c r="I421" s="144">
        <f>I422</f>
        <v>20026</v>
      </c>
    </row>
    <row r="422" spans="1:9" ht="15">
      <c r="A422" s="82"/>
      <c r="B422" s="82"/>
      <c r="C422" s="82">
        <v>3240</v>
      </c>
      <c r="D422" s="47" t="s">
        <v>179</v>
      </c>
      <c r="E422" s="144"/>
      <c r="F422" s="144">
        <v>5005</v>
      </c>
      <c r="G422" s="144">
        <f t="shared" si="35"/>
        <v>5005</v>
      </c>
      <c r="H422" s="144">
        <v>15021</v>
      </c>
      <c r="I422" s="144">
        <f>G422+H422</f>
        <v>20026</v>
      </c>
    </row>
    <row r="423" spans="1:9" ht="15" hidden="1">
      <c r="A423" s="82"/>
      <c r="B423" s="82">
        <v>85446</v>
      </c>
      <c r="C423" s="82"/>
      <c r="D423" s="47" t="s">
        <v>188</v>
      </c>
      <c r="E423" s="144">
        <f>E424</f>
        <v>670</v>
      </c>
      <c r="F423" s="144">
        <f>F424</f>
        <v>0</v>
      </c>
      <c r="G423" s="144">
        <f>G424</f>
        <v>670</v>
      </c>
      <c r="H423" s="144">
        <f>H424</f>
        <v>0</v>
      </c>
      <c r="I423" s="144">
        <f>I424</f>
        <v>670</v>
      </c>
    </row>
    <row r="424" spans="1:9" ht="15" hidden="1">
      <c r="A424" s="82"/>
      <c r="B424" s="82"/>
      <c r="C424" s="82">
        <v>4300</v>
      </c>
      <c r="D424" s="47" t="s">
        <v>140</v>
      </c>
      <c r="E424" s="144">
        <v>670</v>
      </c>
      <c r="F424" s="144"/>
      <c r="G424" s="144">
        <f>E424+F424</f>
        <v>670</v>
      </c>
      <c r="H424" s="144"/>
      <c r="I424" s="144">
        <f>G424+H424</f>
        <v>670</v>
      </c>
    </row>
    <row r="425" spans="1:9" ht="15" hidden="1">
      <c r="A425" s="82"/>
      <c r="B425" s="82">
        <v>85495</v>
      </c>
      <c r="C425" s="82"/>
      <c r="D425" s="47" t="s">
        <v>16</v>
      </c>
      <c r="E425" s="144">
        <f>SUM(E426:E429)</f>
        <v>106000</v>
      </c>
      <c r="F425" s="144">
        <f>SUM(F426:F429)</f>
        <v>52000</v>
      </c>
      <c r="G425" s="144">
        <f>SUM(G426:G429)</f>
        <v>158000</v>
      </c>
      <c r="H425" s="144">
        <f>SUM(H426:H429)</f>
        <v>0</v>
      </c>
      <c r="I425" s="144">
        <f>SUM(I426:I429)</f>
        <v>158000</v>
      </c>
    </row>
    <row r="426" spans="1:9" ht="15" hidden="1">
      <c r="A426" s="82"/>
      <c r="B426" s="82"/>
      <c r="C426" s="82">
        <v>4170</v>
      </c>
      <c r="D426" s="47" t="s">
        <v>160</v>
      </c>
      <c r="E426" s="144">
        <v>0</v>
      </c>
      <c r="F426" s="144"/>
      <c r="G426" s="144">
        <f>E426+F426</f>
        <v>0</v>
      </c>
      <c r="H426" s="144"/>
      <c r="I426" s="144"/>
    </row>
    <row r="427" spans="1:9" ht="15" hidden="1">
      <c r="A427" s="82"/>
      <c r="B427" s="82"/>
      <c r="C427" s="82">
        <v>4210</v>
      </c>
      <c r="D427" s="47" t="s">
        <v>138</v>
      </c>
      <c r="E427" s="144">
        <v>0</v>
      </c>
      <c r="F427" s="144"/>
      <c r="G427" s="144">
        <f>E427+F427</f>
        <v>0</v>
      </c>
      <c r="H427" s="144"/>
      <c r="I427" s="144"/>
    </row>
    <row r="428" spans="1:9" ht="15" hidden="1">
      <c r="A428" s="82"/>
      <c r="B428" s="82"/>
      <c r="C428" s="82">
        <v>4300</v>
      </c>
      <c r="D428" s="47" t="s">
        <v>140</v>
      </c>
      <c r="E428" s="144">
        <v>0</v>
      </c>
      <c r="F428" s="144"/>
      <c r="G428" s="144">
        <f>E428+F428</f>
        <v>0</v>
      </c>
      <c r="H428" s="144"/>
      <c r="I428" s="144"/>
    </row>
    <row r="429" spans="1:9" ht="15" hidden="1">
      <c r="A429" s="82"/>
      <c r="B429" s="82"/>
      <c r="C429" s="82">
        <v>4220</v>
      </c>
      <c r="D429" s="47" t="s">
        <v>185</v>
      </c>
      <c r="E429" s="144">
        <v>106000</v>
      </c>
      <c r="F429" s="144">
        <v>52000</v>
      </c>
      <c r="G429" s="144">
        <f>E429+F429</f>
        <v>158000</v>
      </c>
      <c r="H429" s="144"/>
      <c r="I429" s="144">
        <f>G429+H429</f>
        <v>158000</v>
      </c>
    </row>
    <row r="430" spans="1:9" ht="28.5">
      <c r="A430" s="80">
        <v>900</v>
      </c>
      <c r="B430" s="80"/>
      <c r="C430" s="80"/>
      <c r="D430" s="121" t="s">
        <v>119</v>
      </c>
      <c r="E430" s="158">
        <f>E431+E434+E437+E440+E442+E446+E449</f>
        <v>1125108</v>
      </c>
      <c r="F430" s="158">
        <f>F431+F434+F437+F440+F442+F446+F449</f>
        <v>53440</v>
      </c>
      <c r="G430" s="158">
        <f>G431+G434+G437+G440+G442+G446+G449</f>
        <v>1178548</v>
      </c>
      <c r="H430" s="158">
        <f>H431+H434+H437+H440+H442+H446+H449</f>
        <v>12566</v>
      </c>
      <c r="I430" s="158">
        <f>I431+I434+I437+I440+I442+I446+I449</f>
        <v>1191114</v>
      </c>
    </row>
    <row r="431" spans="1:9" ht="15">
      <c r="A431" s="82"/>
      <c r="B431" s="82">
        <v>90001</v>
      </c>
      <c r="C431" s="82"/>
      <c r="D431" s="47" t="s">
        <v>200</v>
      </c>
      <c r="E431" s="144">
        <f>SUM(E432:E433)</f>
        <v>10120</v>
      </c>
      <c r="F431" s="144">
        <f>SUM(F432:F433)</f>
        <v>0</v>
      </c>
      <c r="G431" s="144">
        <f>SUM(G432:G433)</f>
        <v>10120</v>
      </c>
      <c r="H431" s="144">
        <f>SUM(H432:H433)</f>
        <v>-6120</v>
      </c>
      <c r="I431" s="144">
        <f>SUM(I432:I433)</f>
        <v>4000</v>
      </c>
    </row>
    <row r="432" spans="1:9" ht="15">
      <c r="A432" s="82"/>
      <c r="B432" s="82"/>
      <c r="C432" s="82">
        <v>4300</v>
      </c>
      <c r="D432" s="47" t="s">
        <v>140</v>
      </c>
      <c r="E432" s="144">
        <v>5060</v>
      </c>
      <c r="F432" s="144"/>
      <c r="G432" s="144">
        <f>E432+F432</f>
        <v>5060</v>
      </c>
      <c r="H432" s="144">
        <v>-1060</v>
      </c>
      <c r="I432" s="144">
        <f>G432+H432</f>
        <v>4000</v>
      </c>
    </row>
    <row r="433" spans="1:9" ht="15">
      <c r="A433" s="82"/>
      <c r="B433" s="82"/>
      <c r="C433" s="82">
        <v>4430</v>
      </c>
      <c r="D433" s="47" t="s">
        <v>146</v>
      </c>
      <c r="E433" s="144">
        <v>5060</v>
      </c>
      <c r="F433" s="144"/>
      <c r="G433" s="144">
        <f>E433+F433</f>
        <v>5060</v>
      </c>
      <c r="H433" s="144">
        <v>-5060</v>
      </c>
      <c r="I433" s="144">
        <f>G433+H433</f>
        <v>0</v>
      </c>
    </row>
    <row r="434" spans="1:9" ht="15">
      <c r="A434" s="82"/>
      <c r="B434" s="82">
        <v>90003</v>
      </c>
      <c r="C434" s="82"/>
      <c r="D434" s="47" t="s">
        <v>201</v>
      </c>
      <c r="E434" s="144">
        <f>SUM(E435:E436)</f>
        <v>17150</v>
      </c>
      <c r="F434" s="144">
        <f>SUM(F435:F436)</f>
        <v>0</v>
      </c>
      <c r="G434" s="144">
        <f>SUM(G435:G436)</f>
        <v>17150</v>
      </c>
      <c r="H434" s="144">
        <f>SUM(H435:H436)</f>
        <v>6120</v>
      </c>
      <c r="I434" s="144">
        <f>SUM(I435:I436)</f>
        <v>23270</v>
      </c>
    </row>
    <row r="435" spans="1:9" ht="15" hidden="1">
      <c r="A435" s="82"/>
      <c r="B435" s="82"/>
      <c r="C435" s="82">
        <v>4210</v>
      </c>
      <c r="D435" s="47" t="s">
        <v>138</v>
      </c>
      <c r="E435" s="144">
        <v>3150</v>
      </c>
      <c r="F435" s="144"/>
      <c r="G435" s="144">
        <f>E435+F435</f>
        <v>3150</v>
      </c>
      <c r="H435" s="144"/>
      <c r="I435" s="144">
        <f>G435+H435</f>
        <v>3150</v>
      </c>
    </row>
    <row r="436" spans="1:9" ht="15">
      <c r="A436" s="82"/>
      <c r="B436" s="82"/>
      <c r="C436" s="82">
        <v>4300</v>
      </c>
      <c r="D436" s="47" t="s">
        <v>140</v>
      </c>
      <c r="E436" s="144">
        <v>14000</v>
      </c>
      <c r="F436" s="144"/>
      <c r="G436" s="144">
        <f>E436+F436</f>
        <v>14000</v>
      </c>
      <c r="H436" s="144">
        <v>6120</v>
      </c>
      <c r="I436" s="144">
        <f>G436+H436</f>
        <v>20120</v>
      </c>
    </row>
    <row r="437" spans="1:9" ht="15" hidden="1">
      <c r="A437" s="82"/>
      <c r="B437" s="82">
        <v>90004</v>
      </c>
      <c r="C437" s="82"/>
      <c r="D437" s="47" t="s">
        <v>202</v>
      </c>
      <c r="E437" s="144">
        <f>SUM(E438:E439)</f>
        <v>13850</v>
      </c>
      <c r="F437" s="144">
        <f>SUM(F438:F439)</f>
        <v>0</v>
      </c>
      <c r="G437" s="144">
        <f>SUM(G438:G439)</f>
        <v>13850</v>
      </c>
      <c r="H437" s="144">
        <f>SUM(H438:H439)</f>
        <v>0</v>
      </c>
      <c r="I437" s="144">
        <f>SUM(I438:I439)</f>
        <v>13850</v>
      </c>
    </row>
    <row r="438" spans="1:9" ht="15" hidden="1">
      <c r="A438" s="82"/>
      <c r="B438" s="82"/>
      <c r="C438" s="82">
        <v>4210</v>
      </c>
      <c r="D438" s="47" t="s">
        <v>138</v>
      </c>
      <c r="E438" s="144">
        <v>4150</v>
      </c>
      <c r="F438" s="144"/>
      <c r="G438" s="144">
        <f>E438+F438</f>
        <v>4150</v>
      </c>
      <c r="H438" s="144"/>
      <c r="I438" s="144">
        <f>G438+H438</f>
        <v>4150</v>
      </c>
    </row>
    <row r="439" spans="1:9" ht="15" hidden="1">
      <c r="A439" s="82"/>
      <c r="B439" s="82"/>
      <c r="C439" s="82">
        <v>4300</v>
      </c>
      <c r="D439" s="47" t="s">
        <v>140</v>
      </c>
      <c r="E439" s="144">
        <v>9700</v>
      </c>
      <c r="F439" s="144"/>
      <c r="G439" s="144">
        <f>E439+F439</f>
        <v>9700</v>
      </c>
      <c r="H439" s="144"/>
      <c r="I439" s="144">
        <f>G439+H439</f>
        <v>9700</v>
      </c>
    </row>
    <row r="440" spans="1:9" ht="15" hidden="1">
      <c r="A440" s="82"/>
      <c r="B440" s="82">
        <v>90013</v>
      </c>
      <c r="C440" s="82"/>
      <c r="D440" s="47" t="s">
        <v>203</v>
      </c>
      <c r="E440" s="144">
        <f>E441</f>
        <v>0</v>
      </c>
      <c r="F440" s="144"/>
      <c r="G440" s="144">
        <f>E440+F440</f>
        <v>0</v>
      </c>
      <c r="H440" s="144"/>
      <c r="I440" s="144"/>
    </row>
    <row r="441" spans="1:9" ht="60" hidden="1">
      <c r="A441" s="82"/>
      <c r="B441" s="82"/>
      <c r="C441" s="82">
        <v>6300</v>
      </c>
      <c r="D441" s="47" t="s">
        <v>204</v>
      </c>
      <c r="E441" s="144">
        <v>0</v>
      </c>
      <c r="F441" s="144"/>
      <c r="G441" s="144">
        <f>E441+F441</f>
        <v>0</v>
      </c>
      <c r="H441" s="144"/>
      <c r="I441" s="144"/>
    </row>
    <row r="442" spans="1:9" ht="15" hidden="1">
      <c r="A442" s="82"/>
      <c r="B442" s="82">
        <v>90015</v>
      </c>
      <c r="C442" s="82"/>
      <c r="D442" s="47" t="s">
        <v>205</v>
      </c>
      <c r="E442" s="144">
        <f>SUM(E443:E445)</f>
        <v>274800</v>
      </c>
      <c r="F442" s="144">
        <f>SUM(F443:F445)</f>
        <v>0</v>
      </c>
      <c r="G442" s="144">
        <f>SUM(G443:G445)</f>
        <v>274800</v>
      </c>
      <c r="H442" s="144">
        <f>SUM(H443:H445)</f>
        <v>0</v>
      </c>
      <c r="I442" s="144">
        <f>SUM(I443:I445)</f>
        <v>274800</v>
      </c>
    </row>
    <row r="443" spans="1:9" ht="15" hidden="1">
      <c r="A443" s="82"/>
      <c r="B443" s="82"/>
      <c r="C443" s="82">
        <v>4260</v>
      </c>
      <c r="D443" s="47" t="s">
        <v>161</v>
      </c>
      <c r="E443" s="144">
        <v>111900</v>
      </c>
      <c r="F443" s="144"/>
      <c r="G443" s="144">
        <f>E443+F443</f>
        <v>111900</v>
      </c>
      <c r="H443" s="144"/>
      <c r="I443" s="144">
        <f>G443+H443</f>
        <v>111900</v>
      </c>
    </row>
    <row r="444" spans="1:9" ht="15" hidden="1">
      <c r="A444" s="82"/>
      <c r="B444" s="82"/>
      <c r="C444" s="82">
        <v>4270</v>
      </c>
      <c r="D444" s="47" t="s">
        <v>139</v>
      </c>
      <c r="E444" s="144">
        <v>162900</v>
      </c>
      <c r="F444" s="144"/>
      <c r="G444" s="144">
        <f>E444+F444</f>
        <v>162900</v>
      </c>
      <c r="H444" s="144"/>
      <c r="I444" s="144">
        <f>G444+H444</f>
        <v>162900</v>
      </c>
    </row>
    <row r="445" spans="1:9" ht="15" hidden="1">
      <c r="A445" s="82"/>
      <c r="B445" s="82"/>
      <c r="C445" s="82">
        <v>6050</v>
      </c>
      <c r="D445" s="47" t="s">
        <v>130</v>
      </c>
      <c r="E445" s="144"/>
      <c r="F445" s="144"/>
      <c r="G445" s="144">
        <f>E445+F445</f>
        <v>0</v>
      </c>
      <c r="H445" s="144"/>
      <c r="I445" s="144"/>
    </row>
    <row r="446" spans="1:9" ht="15">
      <c r="A446" s="82"/>
      <c r="B446" s="82">
        <v>90017</v>
      </c>
      <c r="C446" s="82"/>
      <c r="D446" s="47" t="s">
        <v>206</v>
      </c>
      <c r="E446" s="144">
        <f>SUM(E447:E448)</f>
        <v>678788</v>
      </c>
      <c r="F446" s="144">
        <f>SUM(F447:F448)</f>
        <v>50565</v>
      </c>
      <c r="G446" s="144">
        <f>SUM(G447:G448)</f>
        <v>729353</v>
      </c>
      <c r="H446" s="144">
        <f>SUM(H447:H448)</f>
        <v>4000</v>
      </c>
      <c r="I446" s="144">
        <f>SUM(I447:I448)</f>
        <v>733353</v>
      </c>
    </row>
    <row r="447" spans="1:9" ht="30">
      <c r="A447" s="82"/>
      <c r="B447" s="82"/>
      <c r="C447" s="82">
        <v>2650</v>
      </c>
      <c r="D447" s="47" t="s">
        <v>207</v>
      </c>
      <c r="E447" s="144">
        <v>578788</v>
      </c>
      <c r="F447" s="144">
        <v>50565</v>
      </c>
      <c r="G447" s="144">
        <f>E447+F447</f>
        <v>629353</v>
      </c>
      <c r="H447" s="144">
        <v>-129700</v>
      </c>
      <c r="I447" s="144">
        <f>G447+H447</f>
        <v>499653</v>
      </c>
    </row>
    <row r="448" spans="1:9" ht="46.5" customHeight="1">
      <c r="A448" s="82"/>
      <c r="B448" s="82"/>
      <c r="C448" s="82">
        <v>6210</v>
      </c>
      <c r="D448" s="75" t="s">
        <v>208</v>
      </c>
      <c r="E448" s="144">
        <v>100000</v>
      </c>
      <c r="F448" s="144"/>
      <c r="G448" s="144">
        <f>E448+F448</f>
        <v>100000</v>
      </c>
      <c r="H448" s="144">
        <v>133700</v>
      </c>
      <c r="I448" s="144">
        <f>G448+H448</f>
        <v>233700</v>
      </c>
    </row>
    <row r="449" spans="1:9" ht="15">
      <c r="A449" s="82"/>
      <c r="B449" s="82">
        <v>90095</v>
      </c>
      <c r="C449" s="82"/>
      <c r="D449" s="47" t="s">
        <v>16</v>
      </c>
      <c r="E449" s="144">
        <f>SUM(E453:E456)</f>
        <v>130400</v>
      </c>
      <c r="F449" s="144">
        <f>SUM(F450:F457)</f>
        <v>2875</v>
      </c>
      <c r="G449" s="144">
        <f>SUM(G450:G457)</f>
        <v>133275</v>
      </c>
      <c r="H449" s="144">
        <f>SUM(H450:H457)</f>
        <v>8566</v>
      </c>
      <c r="I449" s="144">
        <f>SUM(I450:I457)</f>
        <v>141841</v>
      </c>
    </row>
    <row r="450" spans="1:9" ht="15" hidden="1">
      <c r="A450" s="82"/>
      <c r="B450" s="82"/>
      <c r="C450" s="82">
        <v>4110</v>
      </c>
      <c r="D450" s="47" t="s">
        <v>153</v>
      </c>
      <c r="E450" s="144"/>
      <c r="F450" s="144">
        <v>415</v>
      </c>
      <c r="G450" s="144">
        <f aca="true" t="shared" si="37" ref="G450:G457">E450+F450</f>
        <v>415</v>
      </c>
      <c r="H450" s="144"/>
      <c r="I450" s="144">
        <f>G450+H450</f>
        <v>415</v>
      </c>
    </row>
    <row r="451" spans="1:9" ht="15" hidden="1">
      <c r="A451" s="82"/>
      <c r="B451" s="82"/>
      <c r="C451" s="82">
        <v>4120</v>
      </c>
      <c r="D451" s="47" t="s">
        <v>154</v>
      </c>
      <c r="E451" s="144"/>
      <c r="F451" s="144">
        <v>60</v>
      </c>
      <c r="G451" s="144">
        <f t="shared" si="37"/>
        <v>60</v>
      </c>
      <c r="H451" s="144"/>
      <c r="I451" s="144">
        <f aca="true" t="shared" si="38" ref="I451:I457">G451+H451</f>
        <v>60</v>
      </c>
    </row>
    <row r="452" spans="1:9" ht="15" hidden="1">
      <c r="A452" s="82"/>
      <c r="B452" s="82"/>
      <c r="C452" s="82">
        <v>4170</v>
      </c>
      <c r="D452" s="47" t="s">
        <v>160</v>
      </c>
      <c r="E452" s="144"/>
      <c r="F452" s="144">
        <v>2400</v>
      </c>
      <c r="G452" s="144">
        <f t="shared" si="37"/>
        <v>2400</v>
      </c>
      <c r="H452" s="144"/>
      <c r="I452" s="144">
        <f t="shared" si="38"/>
        <v>2400</v>
      </c>
    </row>
    <row r="453" spans="1:9" ht="15">
      <c r="A453" s="82"/>
      <c r="B453" s="82"/>
      <c r="C453" s="82">
        <v>4210</v>
      </c>
      <c r="D453" s="47" t="s">
        <v>138</v>
      </c>
      <c r="E453" s="144">
        <v>24500</v>
      </c>
      <c r="F453" s="144"/>
      <c r="G453" s="144">
        <f t="shared" si="37"/>
        <v>24500</v>
      </c>
      <c r="H453" s="144">
        <v>6066</v>
      </c>
      <c r="I453" s="144">
        <f t="shared" si="38"/>
        <v>30566</v>
      </c>
    </row>
    <row r="454" spans="1:9" ht="15" hidden="1">
      <c r="A454" s="82"/>
      <c r="B454" s="82"/>
      <c r="C454" s="82">
        <v>4260</v>
      </c>
      <c r="D454" s="47" t="s">
        <v>161</v>
      </c>
      <c r="E454" s="144">
        <v>28000</v>
      </c>
      <c r="F454" s="144"/>
      <c r="G454" s="144">
        <f t="shared" si="37"/>
        <v>28000</v>
      </c>
      <c r="H454" s="144"/>
      <c r="I454" s="144">
        <f t="shared" si="38"/>
        <v>28000</v>
      </c>
    </row>
    <row r="455" spans="1:9" ht="15">
      <c r="A455" s="82"/>
      <c r="B455" s="82"/>
      <c r="C455" s="82">
        <v>4270</v>
      </c>
      <c r="D455" s="47" t="s">
        <v>139</v>
      </c>
      <c r="E455" s="144">
        <v>27400</v>
      </c>
      <c r="F455" s="144"/>
      <c r="G455" s="144">
        <f t="shared" si="37"/>
        <v>27400</v>
      </c>
      <c r="H455" s="144">
        <v>2500</v>
      </c>
      <c r="I455" s="144">
        <f t="shared" si="38"/>
        <v>29900</v>
      </c>
    </row>
    <row r="456" spans="1:9" ht="15" hidden="1">
      <c r="A456" s="82"/>
      <c r="B456" s="82"/>
      <c r="C456" s="82">
        <v>4300</v>
      </c>
      <c r="D456" s="47" t="s">
        <v>140</v>
      </c>
      <c r="E456" s="144">
        <v>50500</v>
      </c>
      <c r="F456" s="144">
        <v>-300</v>
      </c>
      <c r="G456" s="144">
        <f t="shared" si="37"/>
        <v>50200</v>
      </c>
      <c r="H456" s="144"/>
      <c r="I456" s="144">
        <f t="shared" si="38"/>
        <v>50200</v>
      </c>
    </row>
    <row r="457" spans="1:9" ht="15" hidden="1">
      <c r="A457" s="82"/>
      <c r="B457" s="82"/>
      <c r="C457" s="82">
        <v>4430</v>
      </c>
      <c r="D457" s="47" t="s">
        <v>146</v>
      </c>
      <c r="E457" s="144"/>
      <c r="F457" s="144">
        <v>300</v>
      </c>
      <c r="G457" s="144">
        <f t="shared" si="37"/>
        <v>300</v>
      </c>
      <c r="H457" s="144"/>
      <c r="I457" s="144">
        <f t="shared" si="38"/>
        <v>300</v>
      </c>
    </row>
    <row r="458" spans="1:9" ht="14.25">
      <c r="A458" s="80">
        <v>921</v>
      </c>
      <c r="B458" s="80"/>
      <c r="C458" s="80"/>
      <c r="D458" s="76" t="s">
        <v>209</v>
      </c>
      <c r="E458" s="158">
        <f>E459+E461+E463+E466</f>
        <v>468192</v>
      </c>
      <c r="F458" s="158">
        <f>F459+F461+F463+F466</f>
        <v>0</v>
      </c>
      <c r="G458" s="158">
        <f>G459+G461+G463+G466</f>
        <v>468192</v>
      </c>
      <c r="H458" s="158">
        <f>H459+H461+H463+H466</f>
        <v>30167</v>
      </c>
      <c r="I458" s="158">
        <f>I459+I461+I463+I466</f>
        <v>498359</v>
      </c>
    </row>
    <row r="459" spans="1:9" ht="15">
      <c r="A459" s="82"/>
      <c r="B459" s="82">
        <v>92114</v>
      </c>
      <c r="C459" s="82"/>
      <c r="D459" s="47" t="s">
        <v>210</v>
      </c>
      <c r="E459" s="144">
        <f>E460</f>
        <v>360192</v>
      </c>
      <c r="F459" s="144">
        <f>F460</f>
        <v>0</v>
      </c>
      <c r="G459" s="144">
        <f>G460</f>
        <v>360192</v>
      </c>
      <c r="H459" s="144">
        <f>H460</f>
        <v>5100</v>
      </c>
      <c r="I459" s="144">
        <f>I460</f>
        <v>365292</v>
      </c>
    </row>
    <row r="460" spans="1:9" ht="30">
      <c r="A460" s="82"/>
      <c r="B460" s="82"/>
      <c r="C460" s="82">
        <v>2480</v>
      </c>
      <c r="D460" s="47" t="s">
        <v>211</v>
      </c>
      <c r="E460" s="144">
        <v>360192</v>
      </c>
      <c r="F460" s="144"/>
      <c r="G460" s="144">
        <f>E460+F460</f>
        <v>360192</v>
      </c>
      <c r="H460" s="144">
        <v>5100</v>
      </c>
      <c r="I460" s="144">
        <f>G460+H460</f>
        <v>365292</v>
      </c>
    </row>
    <row r="461" spans="1:9" ht="15" hidden="1">
      <c r="A461" s="82"/>
      <c r="B461" s="82">
        <v>92116</v>
      </c>
      <c r="C461" s="82"/>
      <c r="D461" s="47" t="s">
        <v>212</v>
      </c>
      <c r="E461" s="144">
        <f>E462</f>
        <v>108000</v>
      </c>
      <c r="F461" s="144">
        <f>F462</f>
        <v>0</v>
      </c>
      <c r="G461" s="144">
        <f>G462</f>
        <v>108000</v>
      </c>
      <c r="H461" s="144">
        <f>H462</f>
        <v>0</v>
      </c>
      <c r="I461" s="144">
        <f>I462</f>
        <v>108000</v>
      </c>
    </row>
    <row r="462" spans="1:9" ht="30" hidden="1">
      <c r="A462" s="82"/>
      <c r="B462" s="82"/>
      <c r="C462" s="82">
        <v>2480</v>
      </c>
      <c r="D462" s="47" t="s">
        <v>211</v>
      </c>
      <c r="E462" s="144">
        <v>108000</v>
      </c>
      <c r="F462" s="144"/>
      <c r="G462" s="144">
        <f aca="true" t="shared" si="39" ref="G462:G469">E462+F462</f>
        <v>108000</v>
      </c>
      <c r="H462" s="144"/>
      <c r="I462" s="144">
        <f>G462+H462</f>
        <v>108000</v>
      </c>
    </row>
    <row r="463" spans="1:9" ht="15" hidden="1">
      <c r="A463" s="82"/>
      <c r="B463" s="82">
        <v>92120</v>
      </c>
      <c r="C463" s="82"/>
      <c r="D463" s="47" t="s">
        <v>213</v>
      </c>
      <c r="E463" s="144">
        <f>SUM(E464:E465)</f>
        <v>0</v>
      </c>
      <c r="F463" s="144"/>
      <c r="G463" s="144">
        <f t="shared" si="39"/>
        <v>0</v>
      </c>
      <c r="H463" s="144"/>
      <c r="I463" s="144"/>
    </row>
    <row r="464" spans="1:9" ht="30" hidden="1">
      <c r="A464" s="82"/>
      <c r="B464" s="82"/>
      <c r="C464" s="82">
        <v>2580</v>
      </c>
      <c r="D464" s="47" t="s">
        <v>214</v>
      </c>
      <c r="E464" s="144">
        <v>0</v>
      </c>
      <c r="F464" s="144"/>
      <c r="G464" s="144">
        <f t="shared" si="39"/>
        <v>0</v>
      </c>
      <c r="H464" s="144"/>
      <c r="I464" s="144"/>
    </row>
    <row r="465" spans="1:9" ht="15" hidden="1">
      <c r="A465" s="82"/>
      <c r="B465" s="82"/>
      <c r="C465" s="82">
        <v>4300</v>
      </c>
      <c r="D465" s="47" t="s">
        <v>140</v>
      </c>
      <c r="E465" s="144">
        <v>0</v>
      </c>
      <c r="F465" s="144"/>
      <c r="G465" s="144">
        <f t="shared" si="39"/>
        <v>0</v>
      </c>
      <c r="H465" s="144"/>
      <c r="I465" s="144"/>
    </row>
    <row r="466" spans="1:9" ht="15">
      <c r="A466" s="82"/>
      <c r="B466" s="82">
        <v>92195</v>
      </c>
      <c r="C466" s="82"/>
      <c r="D466" s="47" t="s">
        <v>16</v>
      </c>
      <c r="E466" s="144">
        <f>SUM(E467:E469)</f>
        <v>0</v>
      </c>
      <c r="F466" s="144"/>
      <c r="G466" s="144">
        <f t="shared" si="39"/>
        <v>0</v>
      </c>
      <c r="H466" s="144">
        <f>SUM(H467:H469)</f>
        <v>25067</v>
      </c>
      <c r="I466" s="144">
        <f>SUM(I467:I469)</f>
        <v>25067</v>
      </c>
    </row>
    <row r="467" spans="1:9" ht="15">
      <c r="A467" s="82"/>
      <c r="B467" s="82"/>
      <c r="C467" s="82">
        <v>4170</v>
      </c>
      <c r="D467" s="47" t="s">
        <v>160</v>
      </c>
      <c r="E467" s="144">
        <v>0</v>
      </c>
      <c r="F467" s="144"/>
      <c r="G467" s="144">
        <f t="shared" si="39"/>
        <v>0</v>
      </c>
      <c r="H467" s="144">
        <v>5000</v>
      </c>
      <c r="I467" s="144">
        <f>G467+H467</f>
        <v>5000</v>
      </c>
    </row>
    <row r="468" spans="1:9" ht="15">
      <c r="A468" s="82"/>
      <c r="B468" s="82"/>
      <c r="C468" s="82">
        <v>4210</v>
      </c>
      <c r="D468" s="47" t="s">
        <v>138</v>
      </c>
      <c r="E468" s="144">
        <v>0</v>
      </c>
      <c r="F468" s="144"/>
      <c r="G468" s="144">
        <f t="shared" si="39"/>
        <v>0</v>
      </c>
      <c r="H468" s="144">
        <v>10000</v>
      </c>
      <c r="I468" s="144">
        <f>G468+H468</f>
        <v>10000</v>
      </c>
    </row>
    <row r="469" spans="1:9" ht="15">
      <c r="A469" s="82"/>
      <c r="B469" s="82"/>
      <c r="C469" s="82">
        <v>4300</v>
      </c>
      <c r="D469" s="47" t="s">
        <v>140</v>
      </c>
      <c r="E469" s="144">
        <v>0</v>
      </c>
      <c r="F469" s="144"/>
      <c r="G469" s="144">
        <f t="shared" si="39"/>
        <v>0</v>
      </c>
      <c r="H469" s="144">
        <v>10067</v>
      </c>
      <c r="I469" s="144">
        <f>G469+H469</f>
        <v>10067</v>
      </c>
    </row>
    <row r="470" spans="1:9" ht="14.25">
      <c r="A470" s="80">
        <v>926</v>
      </c>
      <c r="B470" s="80"/>
      <c r="C470" s="80"/>
      <c r="D470" s="121" t="s">
        <v>125</v>
      </c>
      <c r="E470" s="158">
        <f>E471+E475</f>
        <v>1849760</v>
      </c>
      <c r="F470" s="158">
        <f>F471+F475</f>
        <v>802000</v>
      </c>
      <c r="G470" s="158">
        <f>G471+G475</f>
        <v>2651760</v>
      </c>
      <c r="H470" s="158">
        <f>H471+H475</f>
        <v>4262</v>
      </c>
      <c r="I470" s="158">
        <f>I471+I475</f>
        <v>2656022</v>
      </c>
    </row>
    <row r="471" spans="1:9" ht="15" hidden="1">
      <c r="A471" s="82"/>
      <c r="B471" s="82">
        <v>92601</v>
      </c>
      <c r="C471" s="82"/>
      <c r="D471" s="47" t="s">
        <v>126</v>
      </c>
      <c r="E471" s="144">
        <f>SUM(E472:E474)</f>
        <v>1750000</v>
      </c>
      <c r="F471" s="144">
        <f>SUM(F472:F474)</f>
        <v>802000</v>
      </c>
      <c r="G471" s="144">
        <f>SUM(G472:G474)</f>
        <v>2552000</v>
      </c>
      <c r="H471" s="144">
        <f>SUM(H472:H474)</f>
        <v>0</v>
      </c>
      <c r="I471" s="144">
        <f>SUM(I472:I474)</f>
        <v>2552000</v>
      </c>
    </row>
    <row r="472" spans="1:9" ht="15" hidden="1">
      <c r="A472" s="82"/>
      <c r="B472" s="82"/>
      <c r="C472" s="82">
        <v>6050</v>
      </c>
      <c r="D472" s="47" t="s">
        <v>130</v>
      </c>
      <c r="E472" s="144">
        <v>1500000</v>
      </c>
      <c r="F472" s="144">
        <v>802000</v>
      </c>
      <c r="G472" s="144">
        <f>E472+F472</f>
        <v>2302000</v>
      </c>
      <c r="H472" s="144"/>
      <c r="I472" s="144">
        <f>G472+H472</f>
        <v>2302000</v>
      </c>
    </row>
    <row r="473" spans="1:9" ht="75" hidden="1">
      <c r="A473" s="82"/>
      <c r="B473" s="82"/>
      <c r="C473" s="82">
        <v>6058</v>
      </c>
      <c r="D473" s="47" t="s">
        <v>142</v>
      </c>
      <c r="E473" s="144">
        <v>187000</v>
      </c>
      <c r="F473" s="144"/>
      <c r="G473" s="144">
        <f>E473+F473</f>
        <v>187000</v>
      </c>
      <c r="H473" s="144"/>
      <c r="I473" s="144">
        <f>G473+H473</f>
        <v>187000</v>
      </c>
    </row>
    <row r="474" spans="1:9" ht="90" hidden="1">
      <c r="A474" s="82"/>
      <c r="B474" s="82"/>
      <c r="C474" s="82">
        <v>6059</v>
      </c>
      <c r="D474" s="47" t="s">
        <v>143</v>
      </c>
      <c r="E474" s="144">
        <v>63000</v>
      </c>
      <c r="F474" s="144"/>
      <c r="G474" s="144">
        <f>E474+F474</f>
        <v>63000</v>
      </c>
      <c r="H474" s="144"/>
      <c r="I474" s="144">
        <f>G474+H474</f>
        <v>63000</v>
      </c>
    </row>
    <row r="475" spans="1:9" ht="15">
      <c r="A475" s="82"/>
      <c r="B475" s="82">
        <v>92695</v>
      </c>
      <c r="C475" s="82"/>
      <c r="D475" s="47" t="s">
        <v>16</v>
      </c>
      <c r="E475" s="144">
        <f>SUM(E477:E482)</f>
        <v>99760</v>
      </c>
      <c r="F475" s="144">
        <f>SUM(F476:F482)</f>
        <v>0</v>
      </c>
      <c r="G475" s="144">
        <f>SUM(G476:G482)</f>
        <v>99760</v>
      </c>
      <c r="H475" s="144">
        <f>SUM(H476:H482)</f>
        <v>4262</v>
      </c>
      <c r="I475" s="144">
        <f>SUM(I476:I482)</f>
        <v>104022</v>
      </c>
    </row>
    <row r="476" spans="1:9" ht="45">
      <c r="A476" s="82"/>
      <c r="B476" s="82"/>
      <c r="C476" s="82">
        <v>2820</v>
      </c>
      <c r="D476" s="47" t="s">
        <v>178</v>
      </c>
      <c r="E476" s="144"/>
      <c r="F476" s="144">
        <v>28150</v>
      </c>
      <c r="G476" s="144">
        <f>F476</f>
        <v>28150</v>
      </c>
      <c r="H476" s="144">
        <v>52250</v>
      </c>
      <c r="I476" s="144">
        <f>G476+H476</f>
        <v>80400</v>
      </c>
    </row>
    <row r="477" spans="1:9" ht="60">
      <c r="A477" s="82"/>
      <c r="B477" s="82"/>
      <c r="C477" s="82">
        <v>2830</v>
      </c>
      <c r="D477" s="75" t="s">
        <v>215</v>
      </c>
      <c r="E477" s="144">
        <v>80400</v>
      </c>
      <c r="F477" s="144">
        <v>-28150</v>
      </c>
      <c r="G477" s="144">
        <f aca="true" t="shared" si="40" ref="G477:G483">E477+F477</f>
        <v>52250</v>
      </c>
      <c r="H477" s="144">
        <v>-52250</v>
      </c>
      <c r="I477" s="144">
        <f aca="true" t="shared" si="41" ref="I477:I482">G477+H477</f>
        <v>0</v>
      </c>
    </row>
    <row r="478" spans="1:9" ht="15" hidden="1">
      <c r="A478" s="82"/>
      <c r="B478" s="82"/>
      <c r="C478" s="82">
        <v>4170</v>
      </c>
      <c r="D478" s="47" t="s">
        <v>160</v>
      </c>
      <c r="E478" s="144">
        <v>0</v>
      </c>
      <c r="F478" s="144"/>
      <c r="G478" s="144">
        <f t="shared" si="40"/>
        <v>0</v>
      </c>
      <c r="H478" s="144"/>
      <c r="I478" s="144">
        <f t="shared" si="41"/>
        <v>0</v>
      </c>
    </row>
    <row r="479" spans="1:9" ht="15">
      <c r="A479" s="82"/>
      <c r="B479" s="82"/>
      <c r="C479" s="82">
        <v>4210</v>
      </c>
      <c r="D479" s="47" t="s">
        <v>138</v>
      </c>
      <c r="E479" s="144">
        <v>11000</v>
      </c>
      <c r="F479" s="144"/>
      <c r="G479" s="144">
        <f t="shared" si="40"/>
        <v>11000</v>
      </c>
      <c r="H479" s="144">
        <v>4262</v>
      </c>
      <c r="I479" s="144">
        <f t="shared" si="41"/>
        <v>15262</v>
      </c>
    </row>
    <row r="480" spans="1:9" ht="15" hidden="1">
      <c r="A480" s="82"/>
      <c r="B480" s="82"/>
      <c r="C480" s="82">
        <v>4260</v>
      </c>
      <c r="D480" s="47" t="s">
        <v>161</v>
      </c>
      <c r="E480" s="144">
        <v>4100</v>
      </c>
      <c r="F480" s="144"/>
      <c r="G480" s="144">
        <f t="shared" si="40"/>
        <v>4100</v>
      </c>
      <c r="H480" s="144"/>
      <c r="I480" s="144">
        <f t="shared" si="41"/>
        <v>4100</v>
      </c>
    </row>
    <row r="481" spans="1:9" ht="15" hidden="1">
      <c r="A481" s="82"/>
      <c r="B481" s="82"/>
      <c r="C481" s="82">
        <v>4300</v>
      </c>
      <c r="D481" s="47" t="s">
        <v>140</v>
      </c>
      <c r="E481" s="144">
        <v>4000</v>
      </c>
      <c r="F481" s="144"/>
      <c r="G481" s="144">
        <f t="shared" si="40"/>
        <v>4000</v>
      </c>
      <c r="H481" s="144"/>
      <c r="I481" s="144">
        <f t="shared" si="41"/>
        <v>4000</v>
      </c>
    </row>
    <row r="482" spans="1:9" ht="15" hidden="1">
      <c r="A482" s="82"/>
      <c r="B482" s="82"/>
      <c r="C482" s="82">
        <v>4430</v>
      </c>
      <c r="D482" s="47" t="s">
        <v>146</v>
      </c>
      <c r="E482" s="144">
        <v>260</v>
      </c>
      <c r="F482" s="144"/>
      <c r="G482" s="144">
        <f t="shared" si="40"/>
        <v>260</v>
      </c>
      <c r="H482" s="144"/>
      <c r="I482" s="144">
        <f t="shared" si="41"/>
        <v>260</v>
      </c>
    </row>
    <row r="483" spans="1:9" ht="15" hidden="1">
      <c r="A483" s="82"/>
      <c r="B483" s="82"/>
      <c r="C483" s="82">
        <v>4810</v>
      </c>
      <c r="D483" s="47" t="s">
        <v>177</v>
      </c>
      <c r="E483" s="144"/>
      <c r="F483" s="144"/>
      <c r="G483" s="144">
        <f t="shared" si="40"/>
        <v>0</v>
      </c>
      <c r="H483" s="144"/>
      <c r="I483" s="144"/>
    </row>
    <row r="484" spans="1:9" ht="15">
      <c r="A484" s="82"/>
      <c r="B484" s="82"/>
      <c r="C484" s="82"/>
      <c r="D484" s="47" t="s">
        <v>216</v>
      </c>
      <c r="E484" s="167">
        <f>E167+E177+E190+E193+E199+E206+E242+E246+E259+E268+E273+E276+E354+E365+E408+E430+E458+E470</f>
        <v>15923596</v>
      </c>
      <c r="F484" s="167">
        <f>F167+F177+F190+F193+F199+F206+F242+F246+F259+F268+F273+F276+F354+F365+F408+F430+F458+F470</f>
        <v>-83296</v>
      </c>
      <c r="G484" s="167">
        <f>G167+G177+G190+G193+G199+G206+G242+G246+G259+G268+G273+G276+G354+G365+G408+G430+G458+G470</f>
        <v>15840300</v>
      </c>
      <c r="H484" s="167">
        <f>H167+H177+H190+H193+H199+H206+H242+H246+H259+H268+H273+H276+H354+H365+H408+H430+H458+H470</f>
        <v>28962</v>
      </c>
      <c r="I484" s="167">
        <f>I167+I177+I190+I193+I199+I206+I242+I246+I259+I268+I273+I276+I354+I365+I408+I430+I458+I470</f>
        <v>15869262</v>
      </c>
    </row>
    <row r="485" spans="4:9" ht="12.75">
      <c r="D485" s="131"/>
      <c r="E485" s="131"/>
      <c r="F485" s="131"/>
      <c r="G485" s="131"/>
      <c r="H485" s="131"/>
      <c r="I485" s="131"/>
    </row>
    <row r="486" spans="4:9" ht="12.75">
      <c r="D486" s="131"/>
      <c r="E486" s="131"/>
      <c r="F486" s="131"/>
      <c r="G486" s="131"/>
      <c r="H486" s="131"/>
      <c r="I486" s="131"/>
    </row>
    <row r="487" spans="4:9" ht="14.25">
      <c r="D487" s="267" t="s">
        <v>298</v>
      </c>
      <c r="E487" s="268"/>
      <c r="F487" s="268"/>
      <c r="G487" s="268"/>
      <c r="H487" s="268"/>
      <c r="I487" s="268"/>
    </row>
    <row r="488" spans="5:9" ht="14.25">
      <c r="E488" s="52"/>
      <c r="F488" s="12"/>
      <c r="G488" s="12"/>
      <c r="H488" s="194"/>
      <c r="I488" s="194"/>
    </row>
    <row r="489" spans="5:9" ht="14.25">
      <c r="E489" s="52"/>
      <c r="F489" s="12"/>
      <c r="G489" s="12"/>
      <c r="H489" s="194"/>
      <c r="I489" s="194"/>
    </row>
    <row r="490" spans="4:9" ht="14.25">
      <c r="D490" s="267" t="s">
        <v>299</v>
      </c>
      <c r="E490" s="268"/>
      <c r="F490" s="268"/>
      <c r="G490" s="268"/>
      <c r="H490" s="268"/>
      <c r="I490" s="268"/>
    </row>
    <row r="491" spans="4:9" ht="12.75">
      <c r="D491" s="131"/>
      <c r="E491" s="131"/>
      <c r="F491" s="131"/>
      <c r="G491" s="131"/>
      <c r="H491" s="131"/>
      <c r="I491" s="131"/>
    </row>
    <row r="492" spans="4:9" ht="12.75">
      <c r="D492" s="131"/>
      <c r="E492" s="131"/>
      <c r="F492" s="131"/>
      <c r="G492" s="131"/>
      <c r="H492" s="131"/>
      <c r="I492" s="131"/>
    </row>
    <row r="493" spans="4:9" ht="12.75">
      <c r="D493" s="131"/>
      <c r="E493" s="131"/>
      <c r="F493" s="131"/>
      <c r="G493" s="131"/>
      <c r="H493" s="131"/>
      <c r="I493" s="131"/>
    </row>
    <row r="494" spans="4:9" ht="12.75">
      <c r="D494" s="131"/>
      <c r="E494" s="131"/>
      <c r="F494" s="131"/>
      <c r="G494" s="131"/>
      <c r="H494" s="131"/>
      <c r="I494" s="131"/>
    </row>
    <row r="495" spans="4:9" ht="12.75">
      <c r="D495" s="131"/>
      <c r="E495" s="131"/>
      <c r="F495" s="131"/>
      <c r="G495" s="131"/>
      <c r="H495" s="131"/>
      <c r="I495" s="131"/>
    </row>
    <row r="496" spans="4:9" ht="12.75">
      <c r="D496" s="131"/>
      <c r="E496" s="131"/>
      <c r="F496" s="131"/>
      <c r="G496" s="131"/>
      <c r="H496" s="131"/>
      <c r="I496" s="131"/>
    </row>
    <row r="497" spans="4:9" ht="12.75">
      <c r="D497" s="131"/>
      <c r="E497" s="131"/>
      <c r="F497" s="131"/>
      <c r="G497" s="131"/>
      <c r="H497" s="131"/>
      <c r="I497" s="131"/>
    </row>
    <row r="498" spans="4:9" ht="12.75">
      <c r="D498" s="131"/>
      <c r="E498" s="131"/>
      <c r="F498" s="131"/>
      <c r="G498" s="131"/>
      <c r="H498" s="131"/>
      <c r="I498" s="131"/>
    </row>
    <row r="499" spans="4:9" ht="12.75">
      <c r="D499" s="131"/>
      <c r="E499" s="131"/>
      <c r="F499" s="131"/>
      <c r="G499" s="131"/>
      <c r="H499" s="131"/>
      <c r="I499" s="131"/>
    </row>
    <row r="500" spans="4:9" ht="12.75">
      <c r="D500" s="131"/>
      <c r="E500" s="131"/>
      <c r="F500" s="131"/>
      <c r="G500" s="131"/>
      <c r="H500" s="131"/>
      <c r="I500" s="131"/>
    </row>
    <row r="501" spans="4:9" ht="12.75">
      <c r="D501" s="131"/>
      <c r="E501" s="131"/>
      <c r="F501" s="131"/>
      <c r="G501" s="131"/>
      <c r="H501" s="131"/>
      <c r="I501" s="131"/>
    </row>
    <row r="502" spans="4:9" ht="12.75">
      <c r="D502" s="131"/>
      <c r="E502" s="131"/>
      <c r="F502" s="131"/>
      <c r="G502" s="131"/>
      <c r="H502" s="131"/>
      <c r="I502" s="131"/>
    </row>
    <row r="503" spans="4:9" ht="12.75">
      <c r="D503" s="131"/>
      <c r="E503" s="131"/>
      <c r="F503" s="131"/>
      <c r="G503" s="131"/>
      <c r="H503" s="131"/>
      <c r="I503" s="131"/>
    </row>
    <row r="504" spans="4:9" ht="12.75">
      <c r="D504" s="131"/>
      <c r="E504" s="131"/>
      <c r="F504" s="131"/>
      <c r="G504" s="131"/>
      <c r="H504" s="131"/>
      <c r="I504" s="131"/>
    </row>
    <row r="505" spans="4:9" ht="12.75">
      <c r="D505" s="131"/>
      <c r="E505" s="131"/>
      <c r="F505" s="131"/>
      <c r="G505" s="131"/>
      <c r="H505" s="131"/>
      <c r="I505" s="131"/>
    </row>
    <row r="506" spans="4:9" ht="12.75">
      <c r="D506" s="131"/>
      <c r="E506" s="131"/>
      <c r="F506" s="131"/>
      <c r="G506" s="131"/>
      <c r="H506" s="131"/>
      <c r="I506" s="131"/>
    </row>
    <row r="507" spans="4:9" ht="12.75">
      <c r="D507" s="131"/>
      <c r="E507" s="131"/>
      <c r="F507" s="131"/>
      <c r="G507" s="131"/>
      <c r="H507" s="131"/>
      <c r="I507" s="131"/>
    </row>
    <row r="508" spans="4:9" ht="12.75">
      <c r="D508" s="131"/>
      <c r="E508" s="131"/>
      <c r="F508" s="131"/>
      <c r="G508" s="131"/>
      <c r="H508" s="131"/>
      <c r="I508" s="131"/>
    </row>
    <row r="509" spans="4:9" ht="12.75">
      <c r="D509" s="131"/>
      <c r="E509" s="131"/>
      <c r="F509" s="131"/>
      <c r="G509" s="131"/>
      <c r="H509" s="131"/>
      <c r="I509" s="131"/>
    </row>
    <row r="510" spans="4:9" ht="12.75">
      <c r="D510" s="131"/>
      <c r="E510" s="131"/>
      <c r="F510" s="131"/>
      <c r="G510" s="131"/>
      <c r="H510" s="131"/>
      <c r="I510" s="131"/>
    </row>
    <row r="511" spans="4:9" ht="12.75">
      <c r="D511" s="131"/>
      <c r="E511" s="131"/>
      <c r="F511" s="131"/>
      <c r="G511" s="131"/>
      <c r="H511" s="131"/>
      <c r="I511" s="131"/>
    </row>
    <row r="512" spans="4:9" ht="12.75">
      <c r="D512" s="131"/>
      <c r="E512" s="131"/>
      <c r="F512" s="131"/>
      <c r="G512" s="131"/>
      <c r="H512" s="131"/>
      <c r="I512" s="131"/>
    </row>
    <row r="513" spans="4:9" ht="12.75">
      <c r="D513" s="131"/>
      <c r="E513" s="131"/>
      <c r="F513" s="131"/>
      <c r="G513" s="131"/>
      <c r="H513" s="131"/>
      <c r="I513" s="131"/>
    </row>
    <row r="514" spans="4:9" ht="12.75">
      <c r="D514" s="131"/>
      <c r="E514" s="131"/>
      <c r="F514" s="131"/>
      <c r="G514" s="131"/>
      <c r="H514" s="131"/>
      <c r="I514" s="131"/>
    </row>
    <row r="515" spans="4:9" ht="12.75">
      <c r="D515" s="131"/>
      <c r="E515" s="131"/>
      <c r="F515" s="131"/>
      <c r="G515" s="131"/>
      <c r="H515" s="131"/>
      <c r="I515" s="131"/>
    </row>
    <row r="516" spans="4:9" ht="12.75">
      <c r="D516" s="131"/>
      <c r="E516" s="131"/>
      <c r="F516" s="131"/>
      <c r="G516" s="131"/>
      <c r="H516" s="131"/>
      <c r="I516" s="131"/>
    </row>
    <row r="517" spans="4:9" ht="12.75">
      <c r="D517" s="131"/>
      <c r="E517" s="131"/>
      <c r="F517" s="131"/>
      <c r="G517" s="131"/>
      <c r="H517" s="131"/>
      <c r="I517" s="131"/>
    </row>
    <row r="518" spans="4:9" ht="12.75">
      <c r="D518" s="131"/>
      <c r="E518" s="131"/>
      <c r="F518" s="131"/>
      <c r="G518" s="131"/>
      <c r="H518" s="131"/>
      <c r="I518" s="131"/>
    </row>
    <row r="519" spans="4:9" ht="12.75">
      <c r="D519" s="131"/>
      <c r="E519" s="131"/>
      <c r="F519" s="131"/>
      <c r="G519" s="131"/>
      <c r="H519" s="131"/>
      <c r="I519" s="131"/>
    </row>
    <row r="520" spans="4:9" ht="12.75">
      <c r="D520" s="131"/>
      <c r="E520" s="131"/>
      <c r="F520" s="131"/>
      <c r="G520" s="131"/>
      <c r="H520" s="131"/>
      <c r="I520" s="131"/>
    </row>
    <row r="521" spans="4:9" ht="12.75">
      <c r="D521" s="131"/>
      <c r="E521" s="131"/>
      <c r="F521" s="131"/>
      <c r="G521" s="131"/>
      <c r="H521" s="131"/>
      <c r="I521" s="131"/>
    </row>
    <row r="522" spans="4:9" ht="12.75">
      <c r="D522" s="131"/>
      <c r="E522" s="131"/>
      <c r="F522" s="131"/>
      <c r="G522" s="131"/>
      <c r="H522" s="131"/>
      <c r="I522" s="131"/>
    </row>
    <row r="523" spans="4:9" ht="12.75">
      <c r="D523" s="131"/>
      <c r="E523" s="131"/>
      <c r="F523" s="131"/>
      <c r="G523" s="131"/>
      <c r="H523" s="131"/>
      <c r="I523" s="131"/>
    </row>
    <row r="524" spans="4:9" ht="12.75">
      <c r="D524" s="131"/>
      <c r="E524" s="131"/>
      <c r="F524" s="131"/>
      <c r="G524" s="131"/>
      <c r="H524" s="131"/>
      <c r="I524" s="131"/>
    </row>
  </sheetData>
  <mergeCells count="12">
    <mergeCell ref="D1:I1"/>
    <mergeCell ref="D2:H2"/>
    <mergeCell ref="D3:H3"/>
    <mergeCell ref="D4:H4"/>
    <mergeCell ref="D145:I145"/>
    <mergeCell ref="D148:I148"/>
    <mergeCell ref="D487:I487"/>
    <mergeCell ref="D490:I490"/>
    <mergeCell ref="D156:I156"/>
    <mergeCell ref="D157:H157"/>
    <mergeCell ref="D158:H158"/>
    <mergeCell ref="D159:H159"/>
  </mergeCells>
  <printOptions/>
  <pageMargins left="0.75" right="0.52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622"/>
  <sheetViews>
    <sheetView workbookViewId="0" topLeftCell="A208">
      <selection activeCell="A223" sqref="A223:F223"/>
    </sheetView>
  </sheetViews>
  <sheetFormatPr defaultColWidth="9.140625" defaultRowHeight="12.75"/>
  <cols>
    <col min="1" max="1" width="7.00390625" style="0" customWidth="1"/>
    <col min="2" max="2" width="6.8515625" style="0" customWidth="1"/>
    <col min="3" max="3" width="6.7109375" style="0" customWidth="1"/>
    <col min="4" max="4" width="38.28125" style="0" customWidth="1"/>
    <col min="5" max="5" width="10.28125" style="0" customWidth="1"/>
    <col min="6" max="6" width="11.00390625" style="0" customWidth="1"/>
    <col min="7" max="7" width="10.57421875" style="0" customWidth="1"/>
  </cols>
  <sheetData>
    <row r="1" spans="4:7" ht="30" customHeight="1">
      <c r="D1" s="269" t="s">
        <v>0</v>
      </c>
      <c r="E1" s="270"/>
      <c r="F1" s="268"/>
      <c r="G1" s="268"/>
    </row>
    <row r="2" spans="4:7" ht="15.75">
      <c r="D2" s="269" t="s">
        <v>274</v>
      </c>
      <c r="E2" s="270"/>
      <c r="F2" s="268"/>
      <c r="G2" s="268"/>
    </row>
    <row r="3" spans="4:7" ht="15.75">
      <c r="D3" s="269" t="s">
        <v>281</v>
      </c>
      <c r="E3" s="270"/>
      <c r="F3" s="268"/>
      <c r="G3" s="268"/>
    </row>
    <row r="4" spans="4:7" ht="15.75">
      <c r="D4" s="269" t="s">
        <v>267</v>
      </c>
      <c r="E4" s="270"/>
      <c r="F4" s="268"/>
      <c r="G4" s="268"/>
    </row>
    <row r="5" ht="12.75">
      <c r="E5" s="1"/>
    </row>
    <row r="6" ht="12.75">
      <c r="E6" s="1"/>
    </row>
    <row r="7" spans="1:5" ht="15.75">
      <c r="A7" s="2"/>
      <c r="B7" s="2"/>
      <c r="C7" s="3"/>
      <c r="D7" s="4" t="s">
        <v>268</v>
      </c>
      <c r="E7" s="2"/>
    </row>
    <row r="8" spans="1:5" ht="15.75">
      <c r="A8" s="2"/>
      <c r="B8" s="2"/>
      <c r="C8" s="3"/>
      <c r="D8" s="129" t="s">
        <v>269</v>
      </c>
      <c r="E8" s="2"/>
    </row>
    <row r="9" spans="1:5" ht="22.5" customHeight="1">
      <c r="A9" s="5"/>
      <c r="B9" s="2"/>
      <c r="C9" s="3"/>
      <c r="D9" s="2"/>
      <c r="E9" s="2"/>
    </row>
    <row r="10" spans="1:7" ht="28.5">
      <c r="A10" s="37" t="s">
        <v>1</v>
      </c>
      <c r="B10" s="39" t="s">
        <v>2</v>
      </c>
      <c r="C10" s="71" t="s">
        <v>240</v>
      </c>
      <c r="D10" s="37" t="s">
        <v>4</v>
      </c>
      <c r="E10" s="72" t="s">
        <v>244</v>
      </c>
      <c r="F10" s="135" t="s">
        <v>256</v>
      </c>
      <c r="G10" s="136" t="s">
        <v>257</v>
      </c>
    </row>
    <row r="11" spans="1:7" ht="14.25" hidden="1">
      <c r="A11" s="64" t="s">
        <v>5</v>
      </c>
      <c r="B11" s="25"/>
      <c r="C11" s="54"/>
      <c r="D11" s="27" t="s">
        <v>6</v>
      </c>
      <c r="E11" s="87">
        <f>E12</f>
        <v>0</v>
      </c>
      <c r="F11" s="98"/>
      <c r="G11" s="98"/>
    </row>
    <row r="12" spans="1:7" ht="30" hidden="1">
      <c r="A12" s="29"/>
      <c r="B12" s="65" t="s">
        <v>7</v>
      </c>
      <c r="C12" s="55"/>
      <c r="D12" s="31" t="s">
        <v>8</v>
      </c>
      <c r="E12" s="86">
        <f>SUM(E13:E14)</f>
        <v>0</v>
      </c>
      <c r="F12" s="99"/>
      <c r="G12" s="99"/>
    </row>
    <row r="13" spans="1:7" ht="60" hidden="1">
      <c r="A13" s="29"/>
      <c r="B13" s="65"/>
      <c r="C13" s="55" t="s">
        <v>9</v>
      </c>
      <c r="D13" s="31" t="s">
        <v>10</v>
      </c>
      <c r="E13" s="86">
        <v>0</v>
      </c>
      <c r="F13" s="99"/>
      <c r="G13" s="99"/>
    </row>
    <row r="14" spans="1:7" ht="105" hidden="1">
      <c r="A14" s="29"/>
      <c r="B14" s="66"/>
      <c r="C14" s="30" t="s">
        <v>11</v>
      </c>
      <c r="D14" s="31" t="s">
        <v>12</v>
      </c>
      <c r="E14" s="86">
        <v>0</v>
      </c>
      <c r="F14" s="99"/>
      <c r="G14" s="100"/>
    </row>
    <row r="15" spans="1:7" ht="14.25" hidden="1">
      <c r="A15" s="67" t="s">
        <v>13</v>
      </c>
      <c r="B15" s="67"/>
      <c r="C15" s="26"/>
      <c r="D15" s="27" t="s">
        <v>14</v>
      </c>
      <c r="E15" s="87">
        <f aca="true" t="shared" si="0" ref="E15:G16">E16</f>
        <v>600</v>
      </c>
      <c r="F15" s="87">
        <f t="shared" si="0"/>
        <v>0</v>
      </c>
      <c r="G15" s="87">
        <f t="shared" si="0"/>
        <v>600</v>
      </c>
    </row>
    <row r="16" spans="1:7" ht="15" hidden="1">
      <c r="A16" s="29"/>
      <c r="B16" s="66" t="s">
        <v>15</v>
      </c>
      <c r="C16" s="30"/>
      <c r="D16" s="31" t="s">
        <v>16</v>
      </c>
      <c r="E16" s="86">
        <f t="shared" si="0"/>
        <v>600</v>
      </c>
      <c r="F16" s="86">
        <f t="shared" si="0"/>
        <v>0</v>
      </c>
      <c r="G16" s="86">
        <f t="shared" si="0"/>
        <v>600</v>
      </c>
    </row>
    <row r="17" spans="1:7" ht="90" hidden="1">
      <c r="A17" s="29"/>
      <c r="B17" s="29"/>
      <c r="C17" s="30" t="s">
        <v>17</v>
      </c>
      <c r="D17" s="31" t="s">
        <v>18</v>
      </c>
      <c r="E17" s="86">
        <v>600</v>
      </c>
      <c r="F17" s="101"/>
      <c r="G17" s="101">
        <v>600</v>
      </c>
    </row>
    <row r="18" spans="1:7" ht="14.25">
      <c r="A18" s="25">
        <v>600</v>
      </c>
      <c r="B18" s="25"/>
      <c r="C18" s="26"/>
      <c r="D18" s="27" t="s">
        <v>19</v>
      </c>
      <c r="E18" s="87">
        <f>E19</f>
        <v>2100</v>
      </c>
      <c r="F18" s="87">
        <f>F19</f>
        <v>738816</v>
      </c>
      <c r="G18" s="87">
        <f>G19</f>
        <v>740916</v>
      </c>
    </row>
    <row r="19" spans="1:7" ht="15">
      <c r="A19" s="29"/>
      <c r="B19" s="29">
        <v>60016</v>
      </c>
      <c r="C19" s="30"/>
      <c r="D19" s="31" t="s">
        <v>20</v>
      </c>
      <c r="E19" s="86">
        <f>SUM(E20:E23)</f>
        <v>2100</v>
      </c>
      <c r="F19" s="86">
        <f>SUM(F20:F23)</f>
        <v>738816</v>
      </c>
      <c r="G19" s="86">
        <f>SUM(G20:G23)</f>
        <v>740916</v>
      </c>
    </row>
    <row r="20" spans="1:7" ht="15">
      <c r="A20" s="29"/>
      <c r="B20" s="29"/>
      <c r="C20" s="30" t="s">
        <v>21</v>
      </c>
      <c r="D20" s="31" t="s">
        <v>22</v>
      </c>
      <c r="E20" s="86">
        <v>2100</v>
      </c>
      <c r="F20" s="102"/>
      <c r="G20" s="102">
        <f>E20+F20</f>
        <v>2100</v>
      </c>
    </row>
    <row r="21" spans="1:7" ht="120" customHeight="1">
      <c r="A21" s="29"/>
      <c r="B21" s="29"/>
      <c r="C21" s="30" t="s">
        <v>24</v>
      </c>
      <c r="D21" s="31" t="s">
        <v>25</v>
      </c>
      <c r="E21" s="32">
        <v>0</v>
      </c>
      <c r="F21" s="58">
        <v>680802</v>
      </c>
      <c r="G21" s="58">
        <f>E21+F21</f>
        <v>680802</v>
      </c>
    </row>
    <row r="22" spans="1:7" ht="75" hidden="1">
      <c r="A22" s="29"/>
      <c r="B22" s="29" t="s">
        <v>258</v>
      </c>
      <c r="C22" s="30" t="s">
        <v>26</v>
      </c>
      <c r="D22" s="31" t="s">
        <v>27</v>
      </c>
      <c r="E22" s="32">
        <v>0</v>
      </c>
      <c r="F22" s="58"/>
      <c r="G22" s="58">
        <f>E22+F22</f>
        <v>0</v>
      </c>
    </row>
    <row r="23" spans="1:7" ht="119.25" customHeight="1">
      <c r="A23" s="29"/>
      <c r="B23" s="29"/>
      <c r="C23" s="30" t="s">
        <v>28</v>
      </c>
      <c r="D23" s="31" t="s">
        <v>29</v>
      </c>
      <c r="E23" s="32">
        <v>0</v>
      </c>
      <c r="F23" s="58">
        <v>58014</v>
      </c>
      <c r="G23" s="58">
        <f>E23+F23</f>
        <v>58014</v>
      </c>
    </row>
    <row r="24" spans="1:7" ht="14.25" hidden="1">
      <c r="A24" s="25">
        <v>700</v>
      </c>
      <c r="B24" s="25"/>
      <c r="C24" s="26"/>
      <c r="D24" s="27" t="s">
        <v>30</v>
      </c>
      <c r="E24" s="87">
        <f>E25</f>
        <v>1632639</v>
      </c>
      <c r="F24" s="87">
        <f>F25</f>
        <v>0</v>
      </c>
      <c r="G24" s="87">
        <f>G25</f>
        <v>1632639</v>
      </c>
    </row>
    <row r="25" spans="1:7" ht="15" hidden="1">
      <c r="A25" s="29"/>
      <c r="B25" s="29">
        <v>70005</v>
      </c>
      <c r="C25" s="30"/>
      <c r="D25" s="31" t="s">
        <v>31</v>
      </c>
      <c r="E25" s="86">
        <f>SUM(E26:E31)</f>
        <v>1632639</v>
      </c>
      <c r="F25" s="86">
        <f>SUM(F26:F31)</f>
        <v>0</v>
      </c>
      <c r="G25" s="86">
        <f>SUM(G26:G31)</f>
        <v>1632639</v>
      </c>
    </row>
    <row r="26" spans="1:7" ht="30" hidden="1">
      <c r="A26" s="29"/>
      <c r="B26" s="29"/>
      <c r="C26" s="30" t="s">
        <v>32</v>
      </c>
      <c r="D26" s="31" t="s">
        <v>33</v>
      </c>
      <c r="E26" s="86">
        <v>6156</v>
      </c>
      <c r="F26" s="101"/>
      <c r="G26" s="106">
        <f aca="true" t="shared" si="1" ref="G26:G31">E26+F26</f>
        <v>6156</v>
      </c>
    </row>
    <row r="27" spans="1:7" ht="15" hidden="1">
      <c r="A27" s="29"/>
      <c r="B27" s="29"/>
      <c r="C27" s="30" t="s">
        <v>21</v>
      </c>
      <c r="D27" s="31" t="s">
        <v>22</v>
      </c>
      <c r="E27" s="86">
        <v>50</v>
      </c>
      <c r="F27" s="101"/>
      <c r="G27" s="106">
        <f t="shared" si="1"/>
        <v>50</v>
      </c>
    </row>
    <row r="28" spans="1:7" ht="90" hidden="1">
      <c r="A28" s="29"/>
      <c r="B28" s="29"/>
      <c r="C28" s="30" t="s">
        <v>17</v>
      </c>
      <c r="D28" s="31" t="s">
        <v>18</v>
      </c>
      <c r="E28" s="86">
        <v>110000</v>
      </c>
      <c r="F28" s="101"/>
      <c r="G28" s="106">
        <f t="shared" si="1"/>
        <v>110000</v>
      </c>
    </row>
    <row r="29" spans="1:7" ht="45" hidden="1">
      <c r="A29" s="29"/>
      <c r="B29" s="29"/>
      <c r="C29" s="30" t="s">
        <v>34</v>
      </c>
      <c r="D29" s="31" t="s">
        <v>35</v>
      </c>
      <c r="E29" s="86">
        <v>181</v>
      </c>
      <c r="F29" s="101"/>
      <c r="G29" s="106">
        <f t="shared" si="1"/>
        <v>181</v>
      </c>
    </row>
    <row r="30" spans="1:7" ht="45" hidden="1">
      <c r="A30" s="29"/>
      <c r="B30" s="29"/>
      <c r="C30" s="30" t="s">
        <v>36</v>
      </c>
      <c r="D30" s="31" t="s">
        <v>37</v>
      </c>
      <c r="E30" s="86">
        <v>1515752</v>
      </c>
      <c r="F30" s="101"/>
      <c r="G30" s="106">
        <f t="shared" si="1"/>
        <v>1515752</v>
      </c>
    </row>
    <row r="31" spans="1:7" ht="15" hidden="1">
      <c r="A31" s="29"/>
      <c r="B31" s="29"/>
      <c r="C31" s="30" t="s">
        <v>38</v>
      </c>
      <c r="D31" s="31" t="s">
        <v>39</v>
      </c>
      <c r="E31" s="86">
        <v>500</v>
      </c>
      <c r="F31" s="101"/>
      <c r="G31" s="106">
        <f t="shared" si="1"/>
        <v>500</v>
      </c>
    </row>
    <row r="32" spans="1:7" ht="14.25" hidden="1">
      <c r="A32" s="25">
        <v>750</v>
      </c>
      <c r="B32" s="25"/>
      <c r="C32" s="26"/>
      <c r="D32" s="27" t="s">
        <v>40</v>
      </c>
      <c r="E32" s="87">
        <f>E33+E36</f>
        <v>45230</v>
      </c>
      <c r="F32" s="87">
        <f>F33+F36</f>
        <v>0</v>
      </c>
      <c r="G32" s="87">
        <f>G33+G36</f>
        <v>45230</v>
      </c>
    </row>
    <row r="33" spans="1:7" ht="15" hidden="1">
      <c r="A33" s="29"/>
      <c r="B33" s="29">
        <v>75011</v>
      </c>
      <c r="C33" s="30"/>
      <c r="D33" s="31" t="s">
        <v>41</v>
      </c>
      <c r="E33" s="86">
        <f>E34+E35</f>
        <v>41750</v>
      </c>
      <c r="F33" s="86">
        <f>F34+F35</f>
        <v>0</v>
      </c>
      <c r="G33" s="86">
        <f>G34+G35</f>
        <v>41750</v>
      </c>
    </row>
    <row r="34" spans="1:7" ht="75" hidden="1">
      <c r="A34" s="29"/>
      <c r="B34" s="29"/>
      <c r="C34" s="30" t="s">
        <v>42</v>
      </c>
      <c r="D34" s="31" t="s">
        <v>43</v>
      </c>
      <c r="E34" s="86">
        <v>41200</v>
      </c>
      <c r="F34" s="101"/>
      <c r="G34" s="106">
        <f>E34+F34</f>
        <v>41200</v>
      </c>
    </row>
    <row r="35" spans="1:7" ht="60" hidden="1">
      <c r="A35" s="29"/>
      <c r="B35" s="29"/>
      <c r="C35" s="30" t="s">
        <v>44</v>
      </c>
      <c r="D35" s="31" t="s">
        <v>45</v>
      </c>
      <c r="E35" s="86">
        <v>550</v>
      </c>
      <c r="F35" s="101"/>
      <c r="G35" s="106">
        <f>E35+F35</f>
        <v>550</v>
      </c>
    </row>
    <row r="36" spans="1:7" ht="15" hidden="1">
      <c r="A36" s="29"/>
      <c r="B36" s="29">
        <v>75023</v>
      </c>
      <c r="C36" s="30"/>
      <c r="D36" s="31" t="s">
        <v>46</v>
      </c>
      <c r="E36" s="86">
        <f>E37+E38+E39</f>
        <v>3480</v>
      </c>
      <c r="F36" s="86">
        <f>F37+F38+F39</f>
        <v>0</v>
      </c>
      <c r="G36" s="86">
        <f>G37+G38+G39</f>
        <v>3480</v>
      </c>
    </row>
    <row r="37" spans="1:7" ht="15" hidden="1">
      <c r="A37" s="29"/>
      <c r="B37" s="29"/>
      <c r="C37" s="30" t="s">
        <v>21</v>
      </c>
      <c r="D37" s="31" t="s">
        <v>22</v>
      </c>
      <c r="E37" s="86">
        <v>2000</v>
      </c>
      <c r="F37" s="101"/>
      <c r="G37" s="106">
        <f>E37+F37</f>
        <v>2000</v>
      </c>
    </row>
    <row r="38" spans="1:7" ht="15" hidden="1">
      <c r="A38" s="29"/>
      <c r="B38" s="29"/>
      <c r="C38" s="30" t="s">
        <v>47</v>
      </c>
      <c r="D38" s="31" t="s">
        <v>48</v>
      </c>
      <c r="E38" s="86">
        <v>1480</v>
      </c>
      <c r="F38" s="101"/>
      <c r="G38" s="106">
        <f>E38+F38</f>
        <v>1480</v>
      </c>
    </row>
    <row r="39" spans="1:7" ht="15" hidden="1">
      <c r="A39" s="29"/>
      <c r="B39" s="29"/>
      <c r="C39" s="30" t="s">
        <v>38</v>
      </c>
      <c r="D39" s="31" t="s">
        <v>39</v>
      </c>
      <c r="E39" s="86">
        <v>0</v>
      </c>
      <c r="F39" s="101"/>
      <c r="G39" s="106">
        <f>E39+F39</f>
        <v>0</v>
      </c>
    </row>
    <row r="40" spans="1:7" ht="42.75">
      <c r="A40" s="33">
        <v>751</v>
      </c>
      <c r="B40" s="25"/>
      <c r="C40" s="26"/>
      <c r="D40" s="27" t="s">
        <v>49</v>
      </c>
      <c r="E40" s="28">
        <f>E41+E43+E45</f>
        <v>780</v>
      </c>
      <c r="F40" s="28">
        <f>F41+F43+F45</f>
        <v>-31</v>
      </c>
      <c r="G40" s="28">
        <f>G41+G43+G45</f>
        <v>749</v>
      </c>
    </row>
    <row r="41" spans="1:7" ht="32.25" customHeight="1">
      <c r="A41" s="29"/>
      <c r="B41" s="34">
        <v>75101</v>
      </c>
      <c r="C41" s="30"/>
      <c r="D41" s="31" t="s">
        <v>50</v>
      </c>
      <c r="E41" s="32">
        <f>E42</f>
        <v>780</v>
      </c>
      <c r="F41" s="32">
        <f>F42</f>
        <v>-31</v>
      </c>
      <c r="G41" s="32">
        <f>G42</f>
        <v>749</v>
      </c>
    </row>
    <row r="42" spans="1:7" ht="64.5" customHeight="1">
      <c r="A42" s="29"/>
      <c r="B42" s="29"/>
      <c r="C42" s="30" t="s">
        <v>42</v>
      </c>
      <c r="D42" s="31" t="s">
        <v>43</v>
      </c>
      <c r="E42" s="32">
        <v>780</v>
      </c>
      <c r="F42" s="99">
        <v>-31</v>
      </c>
      <c r="G42" s="120">
        <f>E42+F42</f>
        <v>749</v>
      </c>
    </row>
    <row r="43" spans="1:7" ht="30" hidden="1">
      <c r="A43" s="29"/>
      <c r="B43" s="35" t="s">
        <v>51</v>
      </c>
      <c r="C43" s="30"/>
      <c r="D43" s="31" t="s">
        <v>235</v>
      </c>
      <c r="E43" s="86">
        <f>E44</f>
        <v>0</v>
      </c>
      <c r="F43" s="101"/>
      <c r="G43" s="104"/>
    </row>
    <row r="44" spans="1:7" ht="75" hidden="1">
      <c r="A44" s="29"/>
      <c r="B44" s="29"/>
      <c r="C44" s="30" t="s">
        <v>42</v>
      </c>
      <c r="D44" s="31" t="s">
        <v>43</v>
      </c>
      <c r="E44" s="86">
        <v>0</v>
      </c>
      <c r="F44" s="101"/>
      <c r="G44" s="104"/>
    </row>
    <row r="45" spans="1:7" ht="15" hidden="1">
      <c r="A45" s="29"/>
      <c r="B45" s="35" t="s">
        <v>52</v>
      </c>
      <c r="C45" s="30"/>
      <c r="D45" s="31" t="s">
        <v>53</v>
      </c>
      <c r="E45" s="86">
        <f>E46</f>
        <v>0</v>
      </c>
      <c r="F45" s="101"/>
      <c r="G45" s="104"/>
    </row>
    <row r="46" spans="1:7" ht="75" hidden="1">
      <c r="A46" s="29"/>
      <c r="B46" s="29"/>
      <c r="C46" s="30" t="s">
        <v>42</v>
      </c>
      <c r="D46" s="31" t="s">
        <v>43</v>
      </c>
      <c r="E46" s="86">
        <v>0</v>
      </c>
      <c r="F46" s="101"/>
      <c r="G46" s="104"/>
    </row>
    <row r="47" spans="1:7" ht="28.5" hidden="1">
      <c r="A47" s="33">
        <v>754</v>
      </c>
      <c r="B47" s="37"/>
      <c r="C47" s="38"/>
      <c r="D47" s="27" t="s">
        <v>54</v>
      </c>
      <c r="E47" s="87">
        <f aca="true" t="shared" si="2" ref="E47:G48">E48</f>
        <v>400</v>
      </c>
      <c r="F47" s="87">
        <f t="shared" si="2"/>
        <v>0</v>
      </c>
      <c r="G47" s="87">
        <f t="shared" si="2"/>
        <v>400</v>
      </c>
    </row>
    <row r="48" spans="1:7" ht="15" hidden="1">
      <c r="A48" s="29"/>
      <c r="B48" s="29">
        <v>75414</v>
      </c>
      <c r="C48" s="30"/>
      <c r="D48" s="31" t="s">
        <v>55</v>
      </c>
      <c r="E48" s="86">
        <f t="shared" si="2"/>
        <v>400</v>
      </c>
      <c r="F48" s="86">
        <f t="shared" si="2"/>
        <v>0</v>
      </c>
      <c r="G48" s="86">
        <f t="shared" si="2"/>
        <v>400</v>
      </c>
    </row>
    <row r="49" spans="1:7" ht="66" customHeight="1" hidden="1">
      <c r="A49" s="29"/>
      <c r="B49" s="29"/>
      <c r="C49" s="30" t="s">
        <v>42</v>
      </c>
      <c r="D49" s="31" t="s">
        <v>56</v>
      </c>
      <c r="E49" s="86">
        <v>400</v>
      </c>
      <c r="F49" s="101"/>
      <c r="G49" s="106">
        <f>E49+F49</f>
        <v>400</v>
      </c>
    </row>
    <row r="50" spans="1:7" ht="58.5" customHeight="1">
      <c r="A50" s="33">
        <v>756</v>
      </c>
      <c r="B50" s="25"/>
      <c r="C50" s="26"/>
      <c r="D50" s="27" t="s">
        <v>57</v>
      </c>
      <c r="E50" s="87">
        <f>E51+E54+E63+E75+E79</f>
        <v>3711828</v>
      </c>
      <c r="F50" s="87">
        <f>F51+F54+F63+F75+F79</f>
        <v>20430</v>
      </c>
      <c r="G50" s="87">
        <f>G51+G54+G63+G75+G79</f>
        <v>3732258</v>
      </c>
    </row>
    <row r="51" spans="1:7" ht="30" hidden="1">
      <c r="A51" s="29"/>
      <c r="B51" s="34">
        <v>75601</v>
      </c>
      <c r="C51" s="30"/>
      <c r="D51" s="31" t="s">
        <v>58</v>
      </c>
      <c r="E51" s="86">
        <f>SUM(E52:E53)</f>
        <v>4550</v>
      </c>
      <c r="F51" s="86">
        <f>SUM(F52:F53)</f>
        <v>0</v>
      </c>
      <c r="G51" s="86">
        <f>SUM(G52:G53)</f>
        <v>4550</v>
      </c>
    </row>
    <row r="52" spans="1:7" ht="45" hidden="1">
      <c r="A52" s="29"/>
      <c r="B52" s="29"/>
      <c r="C52" s="30" t="s">
        <v>59</v>
      </c>
      <c r="D52" s="31" t="s">
        <v>60</v>
      </c>
      <c r="E52" s="86">
        <v>4500</v>
      </c>
      <c r="F52" s="101"/>
      <c r="G52" s="106">
        <f>E52+F52</f>
        <v>4500</v>
      </c>
    </row>
    <row r="53" spans="1:7" ht="30" hidden="1">
      <c r="A53" s="29"/>
      <c r="B53" s="29"/>
      <c r="C53" s="30" t="s">
        <v>61</v>
      </c>
      <c r="D53" s="31" t="s">
        <v>62</v>
      </c>
      <c r="E53" s="86">
        <v>50</v>
      </c>
      <c r="F53" s="101"/>
      <c r="G53" s="106">
        <f>E53+F53</f>
        <v>50</v>
      </c>
    </row>
    <row r="54" spans="1:7" ht="75" hidden="1">
      <c r="A54" s="29"/>
      <c r="B54" s="34">
        <v>75615</v>
      </c>
      <c r="C54" s="30"/>
      <c r="D54" s="31" t="s">
        <v>63</v>
      </c>
      <c r="E54" s="86">
        <f>SUM(E55:E62)</f>
        <v>917550</v>
      </c>
      <c r="F54" s="86">
        <f>SUM(F55:F62)</f>
        <v>0</v>
      </c>
      <c r="G54" s="86">
        <f>SUM(G55:G62)</f>
        <v>917550</v>
      </c>
    </row>
    <row r="55" spans="1:7" ht="15" hidden="1">
      <c r="A55" s="29"/>
      <c r="B55" s="29"/>
      <c r="C55" s="30" t="s">
        <v>64</v>
      </c>
      <c r="D55" s="31" t="s">
        <v>65</v>
      </c>
      <c r="E55" s="86">
        <v>730000</v>
      </c>
      <c r="F55" s="101"/>
      <c r="G55" s="106">
        <f aca="true" t="shared" si="3" ref="G55:G62">E55+F55</f>
        <v>730000</v>
      </c>
    </row>
    <row r="56" spans="1:7" ht="15" hidden="1">
      <c r="A56" s="29"/>
      <c r="B56" s="29"/>
      <c r="C56" s="30" t="s">
        <v>66</v>
      </c>
      <c r="D56" s="31" t="s">
        <v>67</v>
      </c>
      <c r="E56" s="86">
        <v>138000</v>
      </c>
      <c r="F56" s="101"/>
      <c r="G56" s="106">
        <f t="shared" si="3"/>
        <v>138000</v>
      </c>
    </row>
    <row r="57" spans="1:7" ht="15" hidden="1">
      <c r="A57" s="29"/>
      <c r="B57" s="29"/>
      <c r="C57" s="30" t="s">
        <v>68</v>
      </c>
      <c r="D57" s="31" t="s">
        <v>69</v>
      </c>
      <c r="E57" s="86">
        <v>2000</v>
      </c>
      <c r="F57" s="101"/>
      <c r="G57" s="106">
        <f t="shared" si="3"/>
        <v>2000</v>
      </c>
    </row>
    <row r="58" spans="1:7" ht="15" hidden="1">
      <c r="A58" s="29"/>
      <c r="B58" s="29"/>
      <c r="C58" s="30" t="s">
        <v>70</v>
      </c>
      <c r="D58" s="31" t="s">
        <v>71</v>
      </c>
      <c r="E58" s="86">
        <v>20000</v>
      </c>
      <c r="F58" s="101"/>
      <c r="G58" s="106">
        <f t="shared" si="3"/>
        <v>20000</v>
      </c>
    </row>
    <row r="59" spans="1:7" ht="15" hidden="1">
      <c r="A59" s="29"/>
      <c r="B59" s="29"/>
      <c r="C59" s="30" t="s">
        <v>72</v>
      </c>
      <c r="D59" s="31" t="s">
        <v>73</v>
      </c>
      <c r="E59" s="86">
        <v>27000</v>
      </c>
      <c r="F59" s="101"/>
      <c r="G59" s="106">
        <f t="shared" si="3"/>
        <v>27000</v>
      </c>
    </row>
    <row r="60" spans="1:7" ht="15" hidden="1">
      <c r="A60" s="29"/>
      <c r="B60" s="29"/>
      <c r="C60" s="30" t="s">
        <v>74</v>
      </c>
      <c r="D60" s="31" t="s">
        <v>75</v>
      </c>
      <c r="E60" s="86">
        <v>0</v>
      </c>
      <c r="F60" s="101"/>
      <c r="G60" s="106">
        <f t="shared" si="3"/>
        <v>0</v>
      </c>
    </row>
    <row r="61" spans="1:7" ht="15" hidden="1">
      <c r="A61" s="29"/>
      <c r="B61" s="29"/>
      <c r="C61" s="30" t="s">
        <v>21</v>
      </c>
      <c r="D61" s="31" t="s">
        <v>22</v>
      </c>
      <c r="E61" s="86">
        <v>50</v>
      </c>
      <c r="F61" s="101"/>
      <c r="G61" s="106">
        <f t="shared" si="3"/>
        <v>50</v>
      </c>
    </row>
    <row r="62" spans="1:7" ht="30" hidden="1">
      <c r="A62" s="29"/>
      <c r="B62" s="29"/>
      <c r="C62" s="30" t="s">
        <v>61</v>
      </c>
      <c r="D62" s="31" t="s">
        <v>62</v>
      </c>
      <c r="E62" s="86">
        <v>500</v>
      </c>
      <c r="F62" s="101"/>
      <c r="G62" s="106">
        <f t="shared" si="3"/>
        <v>500</v>
      </c>
    </row>
    <row r="63" spans="1:7" ht="75" hidden="1">
      <c r="A63" s="29"/>
      <c r="B63" s="34">
        <v>75616</v>
      </c>
      <c r="C63" s="30"/>
      <c r="D63" s="31" t="s">
        <v>76</v>
      </c>
      <c r="E63" s="86">
        <f>SUM(E64:E74)</f>
        <v>811850</v>
      </c>
      <c r="F63" s="86">
        <f>SUM(F64:F74)</f>
        <v>0</v>
      </c>
      <c r="G63" s="86">
        <f>SUM(G64:G74)</f>
        <v>811850</v>
      </c>
    </row>
    <row r="64" spans="1:7" ht="15" hidden="1">
      <c r="A64" s="29"/>
      <c r="B64" s="29"/>
      <c r="C64" s="30" t="s">
        <v>64</v>
      </c>
      <c r="D64" s="31" t="s">
        <v>65</v>
      </c>
      <c r="E64" s="86">
        <v>400000</v>
      </c>
      <c r="F64" s="101"/>
      <c r="G64" s="106">
        <f aca="true" t="shared" si="4" ref="G64:G74">E64+F64</f>
        <v>400000</v>
      </c>
    </row>
    <row r="65" spans="1:7" ht="15" hidden="1">
      <c r="A65" s="29"/>
      <c r="B65" s="29"/>
      <c r="C65" s="30" t="s">
        <v>66</v>
      </c>
      <c r="D65" s="31" t="s">
        <v>67</v>
      </c>
      <c r="E65" s="86">
        <v>325000</v>
      </c>
      <c r="F65" s="101"/>
      <c r="G65" s="106">
        <f t="shared" si="4"/>
        <v>325000</v>
      </c>
    </row>
    <row r="66" spans="1:7" ht="15" hidden="1">
      <c r="A66" s="29"/>
      <c r="B66" s="29"/>
      <c r="C66" s="30" t="s">
        <v>68</v>
      </c>
      <c r="D66" s="31" t="s">
        <v>69</v>
      </c>
      <c r="E66" s="86">
        <v>140</v>
      </c>
      <c r="F66" s="101"/>
      <c r="G66" s="106">
        <f t="shared" si="4"/>
        <v>140</v>
      </c>
    </row>
    <row r="67" spans="1:7" ht="15" hidden="1">
      <c r="A67" s="29"/>
      <c r="B67" s="29"/>
      <c r="C67" s="30" t="s">
        <v>70</v>
      </c>
      <c r="D67" s="31" t="s">
        <v>71</v>
      </c>
      <c r="E67" s="86">
        <v>51250</v>
      </c>
      <c r="F67" s="101"/>
      <c r="G67" s="106">
        <f t="shared" si="4"/>
        <v>51250</v>
      </c>
    </row>
    <row r="68" spans="1:7" ht="15" hidden="1">
      <c r="A68" s="29"/>
      <c r="B68" s="29"/>
      <c r="C68" s="30" t="s">
        <v>77</v>
      </c>
      <c r="D68" s="31" t="s">
        <v>78</v>
      </c>
      <c r="E68" s="86">
        <v>2000</v>
      </c>
      <c r="F68" s="101"/>
      <c r="G68" s="106">
        <f t="shared" si="4"/>
        <v>2000</v>
      </c>
    </row>
    <row r="69" spans="1:7" ht="15" hidden="1">
      <c r="A69" s="29"/>
      <c r="B69" s="29"/>
      <c r="C69" s="30" t="s">
        <v>79</v>
      </c>
      <c r="D69" s="31" t="s">
        <v>80</v>
      </c>
      <c r="E69" s="86">
        <v>60</v>
      </c>
      <c r="F69" s="101"/>
      <c r="G69" s="106">
        <f t="shared" si="4"/>
        <v>60</v>
      </c>
    </row>
    <row r="70" spans="1:7" ht="15" hidden="1">
      <c r="A70" s="29"/>
      <c r="B70" s="29"/>
      <c r="C70" s="30" t="s">
        <v>81</v>
      </c>
      <c r="D70" s="31" t="s">
        <v>82</v>
      </c>
      <c r="E70" s="86">
        <v>300</v>
      </c>
      <c r="F70" s="101"/>
      <c r="G70" s="106">
        <f t="shared" si="4"/>
        <v>300</v>
      </c>
    </row>
    <row r="71" spans="1:7" ht="30" hidden="1">
      <c r="A71" s="29"/>
      <c r="B71" s="29"/>
      <c r="C71" s="30" t="s">
        <v>83</v>
      </c>
      <c r="D71" s="31" t="s">
        <v>84</v>
      </c>
      <c r="E71" s="86">
        <v>4000</v>
      </c>
      <c r="F71" s="101"/>
      <c r="G71" s="106">
        <f t="shared" si="4"/>
        <v>4000</v>
      </c>
    </row>
    <row r="72" spans="1:7" ht="15" hidden="1">
      <c r="A72" s="29"/>
      <c r="B72" s="29"/>
      <c r="C72" s="30" t="s">
        <v>72</v>
      </c>
      <c r="D72" s="31" t="s">
        <v>73</v>
      </c>
      <c r="E72" s="86">
        <v>25000</v>
      </c>
      <c r="F72" s="101"/>
      <c r="G72" s="106">
        <f t="shared" si="4"/>
        <v>25000</v>
      </c>
    </row>
    <row r="73" spans="1:7" ht="15" hidden="1">
      <c r="A73" s="29"/>
      <c r="B73" s="29"/>
      <c r="C73" s="30" t="s">
        <v>21</v>
      </c>
      <c r="D73" s="31" t="s">
        <v>22</v>
      </c>
      <c r="E73" s="86">
        <v>1600</v>
      </c>
      <c r="F73" s="101"/>
      <c r="G73" s="106">
        <f t="shared" si="4"/>
        <v>1600</v>
      </c>
    </row>
    <row r="74" spans="1:7" ht="30" hidden="1">
      <c r="A74" s="29"/>
      <c r="B74" s="29"/>
      <c r="C74" s="30" t="s">
        <v>61</v>
      </c>
      <c r="D74" s="31" t="s">
        <v>62</v>
      </c>
      <c r="E74" s="86">
        <v>2500</v>
      </c>
      <c r="F74" s="101"/>
      <c r="G74" s="106">
        <f t="shared" si="4"/>
        <v>2500</v>
      </c>
    </row>
    <row r="75" spans="1:7" ht="45" hidden="1">
      <c r="A75" s="29"/>
      <c r="B75" s="34">
        <v>75618</v>
      </c>
      <c r="C75" s="30"/>
      <c r="D75" s="31" t="s">
        <v>85</v>
      </c>
      <c r="E75" s="86">
        <f>SUM(E76:E78)</f>
        <v>95400</v>
      </c>
      <c r="F75" s="86">
        <f>SUM(F76:F78)</f>
        <v>0</v>
      </c>
      <c r="G75" s="86">
        <f>SUM(G76:G78)</f>
        <v>95400</v>
      </c>
    </row>
    <row r="76" spans="1:7" ht="15" hidden="1">
      <c r="A76" s="29"/>
      <c r="B76" s="29"/>
      <c r="C76" s="30" t="s">
        <v>86</v>
      </c>
      <c r="D76" s="31" t="s">
        <v>87</v>
      </c>
      <c r="E76" s="86">
        <v>8200</v>
      </c>
      <c r="F76" s="101"/>
      <c r="G76" s="106">
        <f>E76+F76</f>
        <v>8200</v>
      </c>
    </row>
    <row r="77" spans="1:7" ht="30" hidden="1">
      <c r="A77" s="29"/>
      <c r="B77" s="29"/>
      <c r="C77" s="30" t="s">
        <v>88</v>
      </c>
      <c r="D77" s="31" t="s">
        <v>89</v>
      </c>
      <c r="E77" s="86">
        <v>84200</v>
      </c>
      <c r="F77" s="101"/>
      <c r="G77" s="106">
        <f>E77+F77</f>
        <v>84200</v>
      </c>
    </row>
    <row r="78" spans="1:7" ht="60" hidden="1">
      <c r="A78" s="29"/>
      <c r="B78" s="29"/>
      <c r="C78" s="30" t="s">
        <v>90</v>
      </c>
      <c r="D78" s="31" t="s">
        <v>91</v>
      </c>
      <c r="E78" s="86">
        <v>3000</v>
      </c>
      <c r="F78" s="101"/>
      <c r="G78" s="106">
        <f>E78+F78</f>
        <v>3000</v>
      </c>
    </row>
    <row r="79" spans="1:7" ht="29.25" customHeight="1">
      <c r="A79" s="29"/>
      <c r="B79" s="34">
        <v>75621</v>
      </c>
      <c r="C79" s="30"/>
      <c r="D79" s="31" t="s">
        <v>92</v>
      </c>
      <c r="E79" s="86">
        <f>SUM(E80:E81)</f>
        <v>1882478</v>
      </c>
      <c r="F79" s="86">
        <f>SUM(F80:F81)</f>
        <v>20430</v>
      </c>
      <c r="G79" s="86">
        <f>SUM(G80:G81)</f>
        <v>1902908</v>
      </c>
    </row>
    <row r="80" spans="1:7" ht="16.5" customHeight="1">
      <c r="A80" s="29"/>
      <c r="B80" s="34"/>
      <c r="C80" s="30" t="s">
        <v>93</v>
      </c>
      <c r="D80" s="31" t="s">
        <v>94</v>
      </c>
      <c r="E80" s="86">
        <v>1881478</v>
      </c>
      <c r="F80" s="85">
        <v>20430</v>
      </c>
      <c r="G80" s="85">
        <f>E80+F80</f>
        <v>1901908</v>
      </c>
    </row>
    <row r="81" spans="1:7" ht="15" hidden="1">
      <c r="A81" s="29"/>
      <c r="B81" s="34"/>
      <c r="C81" s="30" t="s">
        <v>95</v>
      </c>
      <c r="D81" s="31" t="s">
        <v>96</v>
      </c>
      <c r="E81" s="86">
        <v>1000</v>
      </c>
      <c r="F81" s="101"/>
      <c r="G81" s="106">
        <f>E81+F81</f>
        <v>1000</v>
      </c>
    </row>
    <row r="82" spans="1:7" ht="14.25">
      <c r="A82" s="25">
        <v>758</v>
      </c>
      <c r="B82" s="33"/>
      <c r="C82" s="26"/>
      <c r="D82" s="27" t="s">
        <v>97</v>
      </c>
      <c r="E82" s="87">
        <f>E83+E85+E87+E90</f>
        <v>6057403</v>
      </c>
      <c r="F82" s="87">
        <f>F83+F85+F87+F90</f>
        <v>-1844309</v>
      </c>
      <c r="G82" s="87">
        <f>G83+G85+G87+G90</f>
        <v>4213094</v>
      </c>
    </row>
    <row r="83" spans="1:7" ht="33.75" customHeight="1">
      <c r="A83" s="29"/>
      <c r="B83" s="34">
        <v>75801</v>
      </c>
      <c r="C83" s="30"/>
      <c r="D83" s="31" t="s">
        <v>98</v>
      </c>
      <c r="E83" s="86">
        <f>E84</f>
        <v>5258677</v>
      </c>
      <c r="F83" s="86">
        <f>F84</f>
        <v>-1844309</v>
      </c>
      <c r="G83" s="86">
        <f>G84</f>
        <v>3414368</v>
      </c>
    </row>
    <row r="84" spans="1:7" ht="18.75" customHeight="1">
      <c r="A84" s="29"/>
      <c r="B84" s="34"/>
      <c r="C84" s="30" t="s">
        <v>99</v>
      </c>
      <c r="D84" s="31" t="s">
        <v>100</v>
      </c>
      <c r="E84" s="86">
        <v>5258677</v>
      </c>
      <c r="F84" s="85">
        <v>-1844309</v>
      </c>
      <c r="G84" s="106">
        <f>E84+F84</f>
        <v>3414368</v>
      </c>
    </row>
    <row r="85" spans="1:7" ht="30" hidden="1">
      <c r="A85" s="29"/>
      <c r="B85" s="34">
        <v>75807</v>
      </c>
      <c r="C85" s="30"/>
      <c r="D85" s="31" t="s">
        <v>101</v>
      </c>
      <c r="E85" s="86">
        <f>E86</f>
        <v>758162</v>
      </c>
      <c r="F85" s="86">
        <f>F86</f>
        <v>0</v>
      </c>
      <c r="G85" s="86">
        <f>G86</f>
        <v>758162</v>
      </c>
    </row>
    <row r="86" spans="1:7" ht="15" hidden="1">
      <c r="A86" s="29"/>
      <c r="B86" s="29"/>
      <c r="C86" s="30" t="s">
        <v>99</v>
      </c>
      <c r="D86" s="31" t="s">
        <v>100</v>
      </c>
      <c r="E86" s="86">
        <v>758162</v>
      </c>
      <c r="F86" s="101"/>
      <c r="G86" s="106">
        <f>E86+F86</f>
        <v>758162</v>
      </c>
    </row>
    <row r="87" spans="1:7" ht="15" hidden="1">
      <c r="A87" s="29"/>
      <c r="B87" s="29">
        <v>75814</v>
      </c>
      <c r="C87" s="30"/>
      <c r="D87" s="31" t="s">
        <v>102</v>
      </c>
      <c r="E87" s="86">
        <f>E88+E89</f>
        <v>20100</v>
      </c>
      <c r="F87" s="86">
        <f>F88+F89</f>
        <v>0</v>
      </c>
      <c r="G87" s="86">
        <f>G88+G89</f>
        <v>20100</v>
      </c>
    </row>
    <row r="88" spans="1:7" ht="15" hidden="1">
      <c r="A88" s="29"/>
      <c r="B88" s="29"/>
      <c r="C88" s="30" t="s">
        <v>38</v>
      </c>
      <c r="D88" s="31" t="s">
        <v>39</v>
      </c>
      <c r="E88" s="86">
        <v>20000</v>
      </c>
      <c r="F88" s="101"/>
      <c r="G88" s="106">
        <f>E88+F88</f>
        <v>20000</v>
      </c>
    </row>
    <row r="89" spans="1:7" ht="15" hidden="1">
      <c r="A89" s="29"/>
      <c r="B89" s="29"/>
      <c r="C89" s="30" t="s">
        <v>23</v>
      </c>
      <c r="D89" s="31" t="s">
        <v>103</v>
      </c>
      <c r="E89" s="86">
        <v>100</v>
      </c>
      <c r="F89" s="101"/>
      <c r="G89" s="106">
        <f>E89+F89</f>
        <v>100</v>
      </c>
    </row>
    <row r="90" spans="1:7" ht="30" hidden="1">
      <c r="A90" s="29"/>
      <c r="B90" s="34">
        <v>75831</v>
      </c>
      <c r="C90" s="30"/>
      <c r="D90" s="31" t="s">
        <v>104</v>
      </c>
      <c r="E90" s="86">
        <f>E91</f>
        <v>20464</v>
      </c>
      <c r="F90" s="86">
        <f>F91</f>
        <v>0</v>
      </c>
      <c r="G90" s="86">
        <f>G91</f>
        <v>20464</v>
      </c>
    </row>
    <row r="91" spans="1:7" ht="15" hidden="1">
      <c r="A91" s="29"/>
      <c r="B91" s="29"/>
      <c r="C91" s="30" t="s">
        <v>99</v>
      </c>
      <c r="D91" s="31" t="s">
        <v>100</v>
      </c>
      <c r="E91" s="86">
        <v>20464</v>
      </c>
      <c r="F91" s="101"/>
      <c r="G91" s="106">
        <f>E91+F91</f>
        <v>20464</v>
      </c>
    </row>
    <row r="92" spans="1:7" ht="14.25">
      <c r="A92" s="25">
        <v>801</v>
      </c>
      <c r="B92" s="25"/>
      <c r="C92" s="26"/>
      <c r="D92" s="27" t="s">
        <v>105</v>
      </c>
      <c r="E92" s="87">
        <f>E93+E99</f>
        <v>173323</v>
      </c>
      <c r="F92" s="87">
        <f>F93+F99</f>
        <v>18000</v>
      </c>
      <c r="G92" s="87">
        <f>G93+G99</f>
        <v>191323</v>
      </c>
    </row>
    <row r="93" spans="1:7" ht="15" hidden="1">
      <c r="A93" s="29"/>
      <c r="B93" s="29">
        <v>80101</v>
      </c>
      <c r="C93" s="30"/>
      <c r="D93" s="31" t="s">
        <v>106</v>
      </c>
      <c r="E93" s="86">
        <f>SUM(E94:E98)</f>
        <v>12173</v>
      </c>
      <c r="F93" s="86">
        <f>SUM(F94:F98)</f>
        <v>0</v>
      </c>
      <c r="G93" s="86">
        <f>SUM(G94:G98)</f>
        <v>12173</v>
      </c>
    </row>
    <row r="94" spans="1:7" ht="15" hidden="1">
      <c r="A94" s="29"/>
      <c r="B94" s="29"/>
      <c r="C94" s="30" t="s">
        <v>47</v>
      </c>
      <c r="D94" s="31" t="s">
        <v>48</v>
      </c>
      <c r="E94" s="86">
        <v>3553</v>
      </c>
      <c r="F94" s="101"/>
      <c r="G94" s="101">
        <f>E94+F94</f>
        <v>3553</v>
      </c>
    </row>
    <row r="95" spans="1:7" ht="15" hidden="1">
      <c r="A95" s="29"/>
      <c r="B95" s="29"/>
      <c r="C95" s="30" t="s">
        <v>38</v>
      </c>
      <c r="D95" s="31" t="s">
        <v>39</v>
      </c>
      <c r="E95" s="86">
        <v>7045</v>
      </c>
      <c r="F95" s="101"/>
      <c r="G95" s="101">
        <f>E95+F95</f>
        <v>7045</v>
      </c>
    </row>
    <row r="96" spans="1:7" ht="15" hidden="1">
      <c r="A96" s="29"/>
      <c r="B96" s="29"/>
      <c r="C96" s="30" t="s">
        <v>23</v>
      </c>
      <c r="D96" s="31" t="s">
        <v>103</v>
      </c>
      <c r="E96" s="86">
        <v>1575</v>
      </c>
      <c r="F96" s="101"/>
      <c r="G96" s="101">
        <f>E96+F96</f>
        <v>1575</v>
      </c>
    </row>
    <row r="97" spans="1:7" ht="47.25" customHeight="1" hidden="1">
      <c r="A97" s="29"/>
      <c r="B97" s="29"/>
      <c r="C97" s="30" t="s">
        <v>107</v>
      </c>
      <c r="D97" s="31" t="s">
        <v>108</v>
      </c>
      <c r="E97" s="86">
        <v>0</v>
      </c>
      <c r="F97" s="101"/>
      <c r="G97" s="104"/>
    </row>
    <row r="98" spans="1:7" ht="75" hidden="1">
      <c r="A98" s="29"/>
      <c r="B98" s="29"/>
      <c r="C98" s="30" t="s">
        <v>109</v>
      </c>
      <c r="D98" s="31" t="s">
        <v>110</v>
      </c>
      <c r="E98" s="86">
        <v>0</v>
      </c>
      <c r="F98" s="101"/>
      <c r="G98" s="105"/>
    </row>
    <row r="99" spans="1:7" ht="15">
      <c r="A99" s="29"/>
      <c r="B99" s="29">
        <v>80104</v>
      </c>
      <c r="C99" s="30"/>
      <c r="D99" s="31" t="s">
        <v>111</v>
      </c>
      <c r="E99" s="86">
        <f>SUM(E100:E102)</f>
        <v>161150</v>
      </c>
      <c r="F99" s="86">
        <f>SUM(F100:F103)</f>
        <v>18000</v>
      </c>
      <c r="G99" s="86">
        <f>SUM(G100:G103)</f>
        <v>179150</v>
      </c>
    </row>
    <row r="100" spans="1:7" ht="15" hidden="1">
      <c r="A100" s="29"/>
      <c r="B100" s="29"/>
      <c r="C100" s="30" t="s">
        <v>47</v>
      </c>
      <c r="D100" s="31" t="s">
        <v>48</v>
      </c>
      <c r="E100" s="86">
        <v>158100</v>
      </c>
      <c r="F100" s="101"/>
      <c r="G100" s="106">
        <f>E100+F100</f>
        <v>158100</v>
      </c>
    </row>
    <row r="101" spans="1:7" ht="15" hidden="1">
      <c r="A101" s="29"/>
      <c r="B101" s="29"/>
      <c r="C101" s="30" t="s">
        <v>38</v>
      </c>
      <c r="D101" s="31" t="s">
        <v>39</v>
      </c>
      <c r="E101" s="86">
        <v>2900</v>
      </c>
      <c r="F101" s="101"/>
      <c r="G101" s="106">
        <f>E101+F101</f>
        <v>2900</v>
      </c>
    </row>
    <row r="102" spans="1:7" ht="15" hidden="1">
      <c r="A102" s="29"/>
      <c r="B102" s="29"/>
      <c r="C102" s="30" t="s">
        <v>23</v>
      </c>
      <c r="D102" s="31" t="s">
        <v>103</v>
      </c>
      <c r="E102" s="86">
        <v>150</v>
      </c>
      <c r="F102" s="101"/>
      <c r="G102" s="106">
        <f>E102+F102</f>
        <v>150</v>
      </c>
    </row>
    <row r="103" spans="1:7" ht="60">
      <c r="A103" s="29"/>
      <c r="B103" s="29"/>
      <c r="C103" s="30" t="s">
        <v>264</v>
      </c>
      <c r="D103" s="31" t="s">
        <v>265</v>
      </c>
      <c r="E103" s="32"/>
      <c r="F103" s="32">
        <v>18000</v>
      </c>
      <c r="G103" s="138">
        <f>E103+F103</f>
        <v>18000</v>
      </c>
    </row>
    <row r="104" spans="1:7" ht="14.25">
      <c r="A104" s="25">
        <v>852</v>
      </c>
      <c r="B104" s="25"/>
      <c r="C104" s="26"/>
      <c r="D104" s="27" t="s">
        <v>112</v>
      </c>
      <c r="E104" s="87">
        <f>E105+E107+E109+E112+E116</f>
        <v>1349643</v>
      </c>
      <c r="F104" s="87">
        <f>F105+F107+F109+F112+F116</f>
        <v>-223500</v>
      </c>
      <c r="G104" s="87">
        <f>G105+G107+G109+G112+G116</f>
        <v>1126143</v>
      </c>
    </row>
    <row r="105" spans="1:7" ht="45">
      <c r="A105" s="25"/>
      <c r="B105" s="34">
        <v>85212</v>
      </c>
      <c r="C105" s="30"/>
      <c r="D105" s="31" t="s">
        <v>113</v>
      </c>
      <c r="E105" s="40">
        <f>E106</f>
        <v>1177000</v>
      </c>
      <c r="F105" s="40">
        <f>F106</f>
        <v>-223500</v>
      </c>
      <c r="G105" s="40">
        <f>G106</f>
        <v>953500</v>
      </c>
    </row>
    <row r="106" spans="1:7" ht="75">
      <c r="A106" s="29"/>
      <c r="B106" s="48"/>
      <c r="C106" s="30" t="s">
        <v>42</v>
      </c>
      <c r="D106" s="31" t="s">
        <v>43</v>
      </c>
      <c r="E106" s="32">
        <v>1177000</v>
      </c>
      <c r="F106" s="99">
        <v>-223500</v>
      </c>
      <c r="G106" s="99">
        <f>E106+F106</f>
        <v>953500</v>
      </c>
    </row>
    <row r="107" spans="1:7" ht="60" hidden="1">
      <c r="A107" s="29"/>
      <c r="B107" s="34">
        <v>85213</v>
      </c>
      <c r="C107" s="30"/>
      <c r="D107" s="31" t="s">
        <v>114</v>
      </c>
      <c r="E107" s="32">
        <f>E108</f>
        <v>7400</v>
      </c>
      <c r="F107" s="32">
        <f>F108</f>
        <v>0</v>
      </c>
      <c r="G107" s="32">
        <f>G108</f>
        <v>7400</v>
      </c>
    </row>
    <row r="108" spans="1:7" ht="75" hidden="1">
      <c r="A108" s="29"/>
      <c r="B108" s="41"/>
      <c r="C108" s="30" t="s">
        <v>42</v>
      </c>
      <c r="D108" s="31" t="s">
        <v>43</v>
      </c>
      <c r="E108" s="32">
        <v>7400</v>
      </c>
      <c r="F108" s="99"/>
      <c r="G108" s="99">
        <f>E108+F108</f>
        <v>7400</v>
      </c>
    </row>
    <row r="109" spans="1:7" ht="30" hidden="1">
      <c r="A109" s="29"/>
      <c r="B109" s="34">
        <v>85214</v>
      </c>
      <c r="C109" s="30"/>
      <c r="D109" s="31" t="s">
        <v>237</v>
      </c>
      <c r="E109" s="32">
        <f>E110+E111</f>
        <v>109400</v>
      </c>
      <c r="F109" s="32">
        <f>F110+F111</f>
        <v>0</v>
      </c>
      <c r="G109" s="32">
        <f>G110+G111</f>
        <v>109400</v>
      </c>
    </row>
    <row r="110" spans="1:7" ht="75" hidden="1">
      <c r="A110" s="29"/>
      <c r="B110" s="48"/>
      <c r="C110" s="30" t="s">
        <v>42</v>
      </c>
      <c r="D110" s="31" t="s">
        <v>43</v>
      </c>
      <c r="E110" s="32">
        <v>29800</v>
      </c>
      <c r="F110" s="99"/>
      <c r="G110" s="99">
        <f>E110+F110</f>
        <v>29800</v>
      </c>
    </row>
    <row r="111" spans="1:7" ht="45" hidden="1">
      <c r="A111" s="29"/>
      <c r="B111" s="34"/>
      <c r="C111" s="30" t="s">
        <v>107</v>
      </c>
      <c r="D111" s="31" t="s">
        <v>108</v>
      </c>
      <c r="E111" s="32">
        <v>79600</v>
      </c>
      <c r="F111" s="99"/>
      <c r="G111" s="99">
        <f>E111+F111</f>
        <v>79600</v>
      </c>
    </row>
    <row r="112" spans="1:7" ht="15" hidden="1">
      <c r="A112" s="29"/>
      <c r="B112" s="29">
        <v>85219</v>
      </c>
      <c r="C112" s="30"/>
      <c r="D112" s="31" t="s">
        <v>115</v>
      </c>
      <c r="E112" s="32">
        <f>SUM(E113:E115)</f>
        <v>47479</v>
      </c>
      <c r="F112" s="32">
        <f>SUM(F113:F115)</f>
        <v>0</v>
      </c>
      <c r="G112" s="32">
        <f>SUM(G113:G115)</f>
        <v>47479</v>
      </c>
    </row>
    <row r="113" spans="1:7" ht="15" hidden="1">
      <c r="A113" s="29"/>
      <c r="B113" s="29"/>
      <c r="C113" s="30" t="s">
        <v>38</v>
      </c>
      <c r="D113" s="31" t="s">
        <v>39</v>
      </c>
      <c r="E113" s="32">
        <v>951</v>
      </c>
      <c r="F113" s="99"/>
      <c r="G113" s="120">
        <f>E113+F113</f>
        <v>951</v>
      </c>
    </row>
    <row r="114" spans="1:7" ht="15" hidden="1">
      <c r="A114" s="29"/>
      <c r="B114" s="29"/>
      <c r="C114" s="30" t="s">
        <v>23</v>
      </c>
      <c r="D114" s="31" t="s">
        <v>103</v>
      </c>
      <c r="E114" s="32">
        <v>28</v>
      </c>
      <c r="F114" s="99"/>
      <c r="G114" s="120">
        <f>E114+F114</f>
        <v>28</v>
      </c>
    </row>
    <row r="115" spans="1:7" ht="45" hidden="1">
      <c r="A115" s="29"/>
      <c r="B115" s="29"/>
      <c r="C115" s="30" t="s">
        <v>107</v>
      </c>
      <c r="D115" s="31" t="s">
        <v>116</v>
      </c>
      <c r="E115" s="32">
        <v>46500</v>
      </c>
      <c r="F115" s="99"/>
      <c r="G115" s="120">
        <f>E115+F115</f>
        <v>46500</v>
      </c>
    </row>
    <row r="116" spans="1:7" ht="15" hidden="1">
      <c r="A116" s="29"/>
      <c r="B116" s="29">
        <v>85295</v>
      </c>
      <c r="C116" s="30"/>
      <c r="D116" s="31" t="s">
        <v>16</v>
      </c>
      <c r="E116" s="32">
        <f>E117</f>
        <v>8364</v>
      </c>
      <c r="F116" s="32">
        <f>F117</f>
        <v>0</v>
      </c>
      <c r="G116" s="32">
        <f>G117</f>
        <v>8364</v>
      </c>
    </row>
    <row r="117" spans="1:7" ht="47.25" customHeight="1" hidden="1">
      <c r="A117" s="29"/>
      <c r="B117" s="41"/>
      <c r="C117" s="30" t="s">
        <v>107</v>
      </c>
      <c r="D117" s="31" t="s">
        <v>116</v>
      </c>
      <c r="E117" s="32">
        <v>8364</v>
      </c>
      <c r="F117" s="99"/>
      <c r="G117" s="139">
        <f>E117+F117</f>
        <v>8364</v>
      </c>
    </row>
    <row r="118" spans="1:7" ht="14.25">
      <c r="A118" s="25">
        <v>854</v>
      </c>
      <c r="B118" s="25"/>
      <c r="C118" s="26"/>
      <c r="D118" s="27" t="s">
        <v>117</v>
      </c>
      <c r="E118" s="28">
        <f>E119+E121</f>
        <v>160000</v>
      </c>
      <c r="F118" s="28">
        <f>F119+F121</f>
        <v>5005</v>
      </c>
      <c r="G118" s="28">
        <f>G119+G121</f>
        <v>165005</v>
      </c>
    </row>
    <row r="119" spans="1:7" ht="15">
      <c r="A119" s="25"/>
      <c r="B119" s="68">
        <v>85415</v>
      </c>
      <c r="C119" s="69"/>
      <c r="D119" s="70" t="s">
        <v>118</v>
      </c>
      <c r="E119" s="40">
        <f>E120</f>
        <v>0</v>
      </c>
      <c r="F119" s="28">
        <f>F120</f>
        <v>5005</v>
      </c>
      <c r="G119" s="28">
        <f>G120</f>
        <v>5005</v>
      </c>
    </row>
    <row r="120" spans="1:7" ht="46.5" customHeight="1">
      <c r="A120" s="25"/>
      <c r="B120" s="68"/>
      <c r="C120" s="69" t="s">
        <v>107</v>
      </c>
      <c r="D120" s="31" t="s">
        <v>116</v>
      </c>
      <c r="E120" s="40">
        <v>0</v>
      </c>
      <c r="F120" s="40">
        <v>5005</v>
      </c>
      <c r="G120" s="40">
        <f>E120+F120</f>
        <v>5005</v>
      </c>
    </row>
    <row r="121" spans="1:7" ht="15" hidden="1">
      <c r="A121" s="29"/>
      <c r="B121" s="29">
        <v>85495</v>
      </c>
      <c r="C121" s="30"/>
      <c r="D121" s="31" t="s">
        <v>16</v>
      </c>
      <c r="E121" s="88">
        <f>SUM(E122:E123)</f>
        <v>160000</v>
      </c>
      <c r="F121" s="88">
        <f>SUM(F122:F123)</f>
        <v>0</v>
      </c>
      <c r="G121" s="88">
        <f>SUM(G122:G123)</f>
        <v>160000</v>
      </c>
    </row>
    <row r="122" spans="1:7" ht="15" hidden="1">
      <c r="A122" s="29"/>
      <c r="B122" s="29"/>
      <c r="C122" s="30" t="s">
        <v>47</v>
      </c>
      <c r="D122" s="31" t="s">
        <v>48</v>
      </c>
      <c r="E122" s="86">
        <v>158000</v>
      </c>
      <c r="F122" s="103"/>
      <c r="G122" s="103">
        <f>E122+F122</f>
        <v>158000</v>
      </c>
    </row>
    <row r="123" spans="1:7" ht="15" hidden="1">
      <c r="A123" s="29"/>
      <c r="B123" s="29"/>
      <c r="C123" s="30" t="s">
        <v>23</v>
      </c>
      <c r="D123" s="31" t="s">
        <v>22</v>
      </c>
      <c r="E123" s="86">
        <v>2000</v>
      </c>
      <c r="F123" s="103"/>
      <c r="G123" s="103">
        <f>E123+F123</f>
        <v>2000</v>
      </c>
    </row>
    <row r="124" spans="1:7" ht="28.5">
      <c r="A124" s="33">
        <v>900</v>
      </c>
      <c r="B124" s="25"/>
      <c r="C124" s="26"/>
      <c r="D124" s="27" t="s">
        <v>119</v>
      </c>
      <c r="E124" s="127">
        <f>E127+E129</f>
        <v>18150</v>
      </c>
      <c r="F124" s="127">
        <f>F127+F129+F125</f>
        <v>50565</v>
      </c>
      <c r="G124" s="127">
        <f>G127+G129+G125</f>
        <v>68715</v>
      </c>
    </row>
    <row r="125" spans="1:7" ht="15">
      <c r="A125" s="33"/>
      <c r="B125" s="82">
        <v>90017</v>
      </c>
      <c r="C125" s="82"/>
      <c r="D125" s="75" t="s">
        <v>206</v>
      </c>
      <c r="E125" s="127"/>
      <c r="F125" s="58">
        <f>F126</f>
        <v>50565</v>
      </c>
      <c r="G125" s="58">
        <f>G126</f>
        <v>50565</v>
      </c>
    </row>
    <row r="126" spans="1:7" ht="33" customHeight="1">
      <c r="A126" s="33"/>
      <c r="B126" s="25"/>
      <c r="C126" s="69" t="s">
        <v>262</v>
      </c>
      <c r="D126" s="70" t="s">
        <v>263</v>
      </c>
      <c r="E126" s="127"/>
      <c r="F126" s="140">
        <v>50565</v>
      </c>
      <c r="G126" s="58">
        <f>E126+F126</f>
        <v>50565</v>
      </c>
    </row>
    <row r="127" spans="1:7" ht="45" hidden="1">
      <c r="A127" s="29"/>
      <c r="B127" s="34">
        <v>90020</v>
      </c>
      <c r="C127" s="30"/>
      <c r="D127" s="31" t="s">
        <v>120</v>
      </c>
      <c r="E127" s="88">
        <f>E128</f>
        <v>2000</v>
      </c>
      <c r="F127" s="88">
        <f>F128</f>
        <v>0</v>
      </c>
      <c r="G127" s="88">
        <f>G128</f>
        <v>2000</v>
      </c>
    </row>
    <row r="128" spans="1:7" ht="15" hidden="1">
      <c r="A128" s="29"/>
      <c r="B128" s="29"/>
      <c r="C128" s="30" t="s">
        <v>121</v>
      </c>
      <c r="D128" s="31" t="s">
        <v>122</v>
      </c>
      <c r="E128" s="86">
        <v>2000</v>
      </c>
      <c r="F128" s="101"/>
      <c r="G128" s="101">
        <f>E128+F128</f>
        <v>2000</v>
      </c>
    </row>
    <row r="129" spans="1:7" ht="15" hidden="1">
      <c r="A129" s="29"/>
      <c r="B129" s="29">
        <v>90095</v>
      </c>
      <c r="C129" s="30"/>
      <c r="D129" s="31" t="s">
        <v>16</v>
      </c>
      <c r="E129" s="86">
        <f>SUM(E130:E132)</f>
        <v>16150</v>
      </c>
      <c r="F129" s="86">
        <f>SUM(F130:F132)</f>
        <v>0</v>
      </c>
      <c r="G129" s="86">
        <f>SUM(G130:G132)</f>
        <v>16150</v>
      </c>
    </row>
    <row r="130" spans="1:7" ht="15" hidden="1">
      <c r="A130" s="29"/>
      <c r="B130" s="29"/>
      <c r="C130" s="30" t="s">
        <v>21</v>
      </c>
      <c r="D130" s="31" t="s">
        <v>22</v>
      </c>
      <c r="E130" s="86">
        <v>16000</v>
      </c>
      <c r="F130" s="101"/>
      <c r="G130" s="101">
        <f>E130+F130</f>
        <v>16000</v>
      </c>
    </row>
    <row r="131" spans="1:7" ht="15" hidden="1">
      <c r="A131" s="29"/>
      <c r="B131" s="29"/>
      <c r="C131" s="30" t="s">
        <v>38</v>
      </c>
      <c r="D131" s="31" t="s">
        <v>39</v>
      </c>
      <c r="E131" s="86">
        <v>150</v>
      </c>
      <c r="F131" s="101"/>
      <c r="G131" s="101">
        <f>E131+F131</f>
        <v>150</v>
      </c>
    </row>
    <row r="132" spans="1:7" ht="45" hidden="1">
      <c r="A132" s="29"/>
      <c r="B132" s="29"/>
      <c r="C132" s="30" t="s">
        <v>123</v>
      </c>
      <c r="D132" s="31" t="s">
        <v>124</v>
      </c>
      <c r="E132" s="86"/>
      <c r="F132" s="101"/>
      <c r="G132" s="104"/>
    </row>
    <row r="133" spans="1:7" ht="14.25" hidden="1">
      <c r="A133" s="25">
        <v>926</v>
      </c>
      <c r="B133" s="25"/>
      <c r="C133" s="26"/>
      <c r="D133" s="27" t="s">
        <v>125</v>
      </c>
      <c r="E133" s="87">
        <f aca="true" t="shared" si="5" ref="E133:G134">E134</f>
        <v>500000</v>
      </c>
      <c r="F133" s="87">
        <f t="shared" si="5"/>
        <v>0</v>
      </c>
      <c r="G133" s="87">
        <f t="shared" si="5"/>
        <v>500000</v>
      </c>
    </row>
    <row r="134" spans="1:7" ht="15" hidden="1">
      <c r="A134" s="29"/>
      <c r="B134" s="29">
        <v>92601</v>
      </c>
      <c r="C134" s="30"/>
      <c r="D134" s="31" t="s">
        <v>126</v>
      </c>
      <c r="E134" s="86">
        <f t="shared" si="5"/>
        <v>500000</v>
      </c>
      <c r="F134" s="86">
        <f t="shared" si="5"/>
        <v>0</v>
      </c>
      <c r="G134" s="86">
        <f t="shared" si="5"/>
        <v>500000</v>
      </c>
    </row>
    <row r="135" spans="1:7" ht="75" hidden="1">
      <c r="A135" s="29"/>
      <c r="B135" s="29"/>
      <c r="C135" s="30">
        <v>6290</v>
      </c>
      <c r="D135" s="31" t="s">
        <v>127</v>
      </c>
      <c r="E135" s="86">
        <v>500000</v>
      </c>
      <c r="F135" s="101"/>
      <c r="G135" s="101">
        <f>E135+F135</f>
        <v>500000</v>
      </c>
    </row>
    <row r="136" spans="1:7" ht="14.25">
      <c r="A136" s="7"/>
      <c r="B136" s="7"/>
      <c r="C136" s="8"/>
      <c r="D136" s="27" t="s">
        <v>128</v>
      </c>
      <c r="E136" s="93">
        <f>SUM(E11+E15+E18+E24+E32+E40+E47+E50+E82+E92+E104+E118+E124+E133)</f>
        <v>13652096</v>
      </c>
      <c r="F136" s="93">
        <f>SUM(F11+F15+F18+F24+F32+F40+F47+F50+F82+F92+F104+F118+F124+F133)</f>
        <v>-1235024</v>
      </c>
      <c r="G136" s="93">
        <f>SUM(G11+G15+G18+G24+G32+G40+G47+G50+G82+G92+G104+G118+G124+G133)</f>
        <v>12417072</v>
      </c>
    </row>
    <row r="137" spans="5:7" ht="12.75">
      <c r="E137" s="13"/>
      <c r="F137" s="13"/>
      <c r="G137" s="13"/>
    </row>
    <row r="138" spans="5:7" ht="12.75">
      <c r="E138" s="12"/>
      <c r="F138" s="12"/>
      <c r="G138" s="12"/>
    </row>
    <row r="139" spans="4:7" ht="14.25">
      <c r="D139" s="267" t="s">
        <v>245</v>
      </c>
      <c r="E139" s="268"/>
      <c r="F139" s="268"/>
      <c r="G139" s="268"/>
    </row>
    <row r="140" spans="5:7" ht="14.25">
      <c r="E140" s="52"/>
      <c r="F140" s="12"/>
      <c r="G140" s="12"/>
    </row>
    <row r="141" spans="5:7" ht="14.25">
      <c r="E141" s="52"/>
      <c r="F141" s="12"/>
      <c r="G141" s="12"/>
    </row>
    <row r="142" spans="4:7" ht="14.25">
      <c r="D142" s="267" t="s">
        <v>246</v>
      </c>
      <c r="E142" s="268"/>
      <c r="F142" s="268"/>
      <c r="G142" s="268"/>
    </row>
    <row r="167" spans="4:9" ht="24" customHeight="1">
      <c r="D167" s="269" t="s">
        <v>250</v>
      </c>
      <c r="E167" s="270"/>
      <c r="F167" s="270"/>
      <c r="G167" s="268"/>
      <c r="H167" s="268"/>
      <c r="I167" s="268"/>
    </row>
    <row r="168" spans="4:9" ht="15.75">
      <c r="D168" s="269" t="s">
        <v>274</v>
      </c>
      <c r="E168" s="270"/>
      <c r="F168" s="270"/>
      <c r="G168" s="268"/>
      <c r="H168" s="268"/>
      <c r="I168" s="268"/>
    </row>
    <row r="169" spans="4:9" ht="15.75">
      <c r="D169" s="269" t="s">
        <v>281</v>
      </c>
      <c r="E169" s="270"/>
      <c r="F169" s="270"/>
      <c r="G169" s="268"/>
      <c r="H169" s="268"/>
      <c r="I169" s="268"/>
    </row>
    <row r="170" spans="4:9" ht="15.75">
      <c r="D170" s="269" t="s">
        <v>273</v>
      </c>
      <c r="E170" s="270"/>
      <c r="F170" s="270"/>
      <c r="G170" s="268"/>
      <c r="H170" s="268"/>
      <c r="I170" s="268"/>
    </row>
    <row r="171" spans="5:7" ht="19.5" customHeight="1">
      <c r="E171" s="52"/>
      <c r="F171" s="53"/>
      <c r="G171" s="53"/>
    </row>
    <row r="172" spans="1:7" ht="36" customHeight="1">
      <c r="A172" s="277" t="s">
        <v>275</v>
      </c>
      <c r="B172" s="277"/>
      <c r="C172" s="277"/>
      <c r="D172" s="277"/>
      <c r="E172" s="277"/>
      <c r="F172" s="277"/>
      <c r="G172" s="277"/>
    </row>
    <row r="173" spans="1:7" ht="15.75">
      <c r="A173" s="23"/>
      <c r="B173" s="23"/>
      <c r="C173" s="23"/>
      <c r="D173" s="129" t="s">
        <v>276</v>
      </c>
      <c r="E173" s="23"/>
      <c r="F173" s="23"/>
      <c r="G173" s="23"/>
    </row>
    <row r="174" spans="1:7" ht="15.75">
      <c r="A174" s="276"/>
      <c r="B174" s="276"/>
      <c r="C174" s="23"/>
      <c r="D174" s="23"/>
      <c r="E174" s="23"/>
      <c r="F174" s="23"/>
      <c r="G174" s="23"/>
    </row>
    <row r="175" spans="1:7" ht="15.75">
      <c r="A175" s="23"/>
      <c r="B175" s="23"/>
      <c r="C175" s="23"/>
      <c r="E175" s="23"/>
      <c r="F175" s="23"/>
      <c r="G175" s="23"/>
    </row>
    <row r="176" spans="1:7" ht="28.5">
      <c r="A176" s="37" t="s">
        <v>1</v>
      </c>
      <c r="B176" s="39" t="s">
        <v>2</v>
      </c>
      <c r="C176" s="71" t="s">
        <v>284</v>
      </c>
      <c r="D176" s="37" t="s">
        <v>4</v>
      </c>
      <c r="E176" s="72" t="s">
        <v>244</v>
      </c>
      <c r="F176" s="135" t="s">
        <v>256</v>
      </c>
      <c r="G176" s="136" t="s">
        <v>257</v>
      </c>
    </row>
    <row r="177" spans="1:7" ht="14.25" hidden="1">
      <c r="A177" s="25">
        <v>750</v>
      </c>
      <c r="B177" s="25"/>
      <c r="C177" s="26"/>
      <c r="D177" s="27" t="s">
        <v>40</v>
      </c>
      <c r="E177" s="28">
        <f aca="true" t="shared" si="6" ref="E177:G178">E178</f>
        <v>41200</v>
      </c>
      <c r="F177" s="28">
        <f t="shared" si="6"/>
        <v>0</v>
      </c>
      <c r="G177" s="28">
        <f t="shared" si="6"/>
        <v>41200</v>
      </c>
    </row>
    <row r="178" spans="1:7" ht="15" hidden="1">
      <c r="A178" s="29"/>
      <c r="B178" s="29">
        <v>75011</v>
      </c>
      <c r="C178" s="30"/>
      <c r="D178" s="31" t="s">
        <v>41</v>
      </c>
      <c r="E178" s="32">
        <f t="shared" si="6"/>
        <v>41200</v>
      </c>
      <c r="F178" s="32">
        <f t="shared" si="6"/>
        <v>0</v>
      </c>
      <c r="G178" s="32">
        <f t="shared" si="6"/>
        <v>41200</v>
      </c>
    </row>
    <row r="179" spans="1:7" ht="75" hidden="1">
      <c r="A179" s="29"/>
      <c r="B179" s="29"/>
      <c r="C179" s="30" t="s">
        <v>42</v>
      </c>
      <c r="D179" s="31" t="s">
        <v>43</v>
      </c>
      <c r="E179" s="32">
        <v>41200</v>
      </c>
      <c r="F179" s="24"/>
      <c r="G179" s="115">
        <f>E179+F179</f>
        <v>41200</v>
      </c>
    </row>
    <row r="180" spans="1:7" ht="42.75">
      <c r="A180" s="33">
        <v>751</v>
      </c>
      <c r="B180" s="25"/>
      <c r="C180" s="26"/>
      <c r="D180" s="27" t="s">
        <v>49</v>
      </c>
      <c r="E180" s="28">
        <f aca="true" t="shared" si="7" ref="E180:G181">E181</f>
        <v>780</v>
      </c>
      <c r="F180" s="28">
        <f t="shared" si="7"/>
        <v>-31</v>
      </c>
      <c r="G180" s="28">
        <f t="shared" si="7"/>
        <v>749</v>
      </c>
    </row>
    <row r="181" spans="1:7" ht="30">
      <c r="A181" s="29"/>
      <c r="B181" s="34">
        <v>75101</v>
      </c>
      <c r="C181" s="30"/>
      <c r="D181" s="31" t="s">
        <v>50</v>
      </c>
      <c r="E181" s="32">
        <f t="shared" si="7"/>
        <v>780</v>
      </c>
      <c r="F181" s="32">
        <f t="shared" si="7"/>
        <v>-31</v>
      </c>
      <c r="G181" s="32">
        <f t="shared" si="7"/>
        <v>749</v>
      </c>
    </row>
    <row r="182" spans="1:7" ht="63" customHeight="1">
      <c r="A182" s="29"/>
      <c r="B182" s="29"/>
      <c r="C182" s="30" t="s">
        <v>42</v>
      </c>
      <c r="D182" s="31" t="s">
        <v>43</v>
      </c>
      <c r="E182" s="32">
        <v>780</v>
      </c>
      <c r="F182" s="119">
        <v>-31</v>
      </c>
      <c r="G182" s="120">
        <f>E182+F182</f>
        <v>749</v>
      </c>
    </row>
    <row r="183" spans="1:7" ht="28.5" hidden="1">
      <c r="A183" s="33">
        <v>754</v>
      </c>
      <c r="B183" s="37"/>
      <c r="C183" s="38"/>
      <c r="D183" s="39" t="s">
        <v>54</v>
      </c>
      <c r="E183" s="28">
        <f aca="true" t="shared" si="8" ref="E183:G184">E184</f>
        <v>400</v>
      </c>
      <c r="F183" s="28">
        <f t="shared" si="8"/>
        <v>0</v>
      </c>
      <c r="G183" s="28">
        <f t="shared" si="8"/>
        <v>400</v>
      </c>
    </row>
    <row r="184" spans="1:7" ht="15" hidden="1">
      <c r="A184" s="29"/>
      <c r="B184" s="29">
        <v>75414</v>
      </c>
      <c r="C184" s="30"/>
      <c r="D184" s="31" t="s">
        <v>55</v>
      </c>
      <c r="E184" s="32">
        <f t="shared" si="8"/>
        <v>400</v>
      </c>
      <c r="F184" s="32">
        <f t="shared" si="8"/>
        <v>0</v>
      </c>
      <c r="G184" s="32">
        <f t="shared" si="8"/>
        <v>400</v>
      </c>
    </row>
    <row r="185" spans="1:7" ht="75" hidden="1">
      <c r="A185" s="29"/>
      <c r="B185" s="29"/>
      <c r="C185" s="30" t="s">
        <v>42</v>
      </c>
      <c r="D185" s="31" t="s">
        <v>56</v>
      </c>
      <c r="E185" s="32">
        <v>400</v>
      </c>
      <c r="F185" s="24"/>
      <c r="G185" s="115">
        <f>E185+F185</f>
        <v>400</v>
      </c>
    </row>
    <row r="186" spans="1:7" ht="14.25">
      <c r="A186" s="25">
        <v>852</v>
      </c>
      <c r="B186" s="25"/>
      <c r="C186" s="26"/>
      <c r="D186" s="27" t="s">
        <v>112</v>
      </c>
      <c r="E186" s="28">
        <f>E187+E189+E191</f>
        <v>1214200</v>
      </c>
      <c r="F186" s="28">
        <f>F187+F189+F191</f>
        <v>-223500</v>
      </c>
      <c r="G186" s="28">
        <f>G187+G189+G191</f>
        <v>990700</v>
      </c>
    </row>
    <row r="187" spans="1:11" ht="45">
      <c r="A187" s="25"/>
      <c r="B187" s="34">
        <v>85212</v>
      </c>
      <c r="C187" s="30"/>
      <c r="D187" s="31" t="s">
        <v>113</v>
      </c>
      <c r="E187" s="40">
        <f>E188</f>
        <v>1177000</v>
      </c>
      <c r="F187" s="40">
        <f>F188</f>
        <v>-223500</v>
      </c>
      <c r="G187" s="40">
        <f>G188</f>
        <v>953500</v>
      </c>
      <c r="J187" s="132"/>
      <c r="K187" s="132"/>
    </row>
    <row r="188" spans="1:7" ht="61.5" customHeight="1">
      <c r="A188" s="29"/>
      <c r="B188" s="48"/>
      <c r="C188" s="30" t="s">
        <v>42</v>
      </c>
      <c r="D188" s="31" t="s">
        <v>43</v>
      </c>
      <c r="E188" s="32">
        <v>1177000</v>
      </c>
      <c r="F188" s="120">
        <v>-223500</v>
      </c>
      <c r="G188" s="120">
        <f>E188+F188</f>
        <v>953500</v>
      </c>
    </row>
    <row r="189" spans="1:7" ht="60" hidden="1">
      <c r="A189" s="29"/>
      <c r="B189" s="34">
        <v>85213</v>
      </c>
      <c r="C189" s="30"/>
      <c r="D189" s="31" t="s">
        <v>114</v>
      </c>
      <c r="E189" s="32">
        <f>E190</f>
        <v>7400</v>
      </c>
      <c r="F189" s="32">
        <f>F190</f>
        <v>0</v>
      </c>
      <c r="G189" s="32">
        <f>G190</f>
        <v>7400</v>
      </c>
    </row>
    <row r="190" spans="1:7" ht="75" hidden="1">
      <c r="A190" s="29"/>
      <c r="B190" s="48"/>
      <c r="C190" s="30" t="s">
        <v>42</v>
      </c>
      <c r="D190" s="31" t="s">
        <v>43</v>
      </c>
      <c r="E190" s="32">
        <v>7400</v>
      </c>
      <c r="F190" s="24"/>
      <c r="G190" s="115">
        <f>E190+F190</f>
        <v>7400</v>
      </c>
    </row>
    <row r="191" spans="1:7" ht="30" hidden="1">
      <c r="A191" s="29"/>
      <c r="B191" s="34">
        <v>85214</v>
      </c>
      <c r="C191" s="30"/>
      <c r="D191" s="31" t="s">
        <v>237</v>
      </c>
      <c r="E191" s="32">
        <f>E192</f>
        <v>29800</v>
      </c>
      <c r="F191" s="32">
        <f>F192</f>
        <v>0</v>
      </c>
      <c r="G191" s="32">
        <f>G192</f>
        <v>29800</v>
      </c>
    </row>
    <row r="192" spans="1:7" ht="75" hidden="1">
      <c r="A192" s="29"/>
      <c r="B192" s="48"/>
      <c r="C192" s="30" t="s">
        <v>42</v>
      </c>
      <c r="D192" s="31" t="s">
        <v>43</v>
      </c>
      <c r="E192" s="32">
        <v>29800</v>
      </c>
      <c r="F192" s="24"/>
      <c r="G192" s="115">
        <f>E192+F192</f>
        <v>29800</v>
      </c>
    </row>
    <row r="193" spans="1:7" ht="12.75">
      <c r="A193" s="24"/>
      <c r="B193" s="24"/>
      <c r="C193" s="24"/>
      <c r="D193" s="49" t="s">
        <v>223</v>
      </c>
      <c r="E193" s="50">
        <f>E177+E180+E183+E186</f>
        <v>1256580</v>
      </c>
      <c r="F193" s="50">
        <f>F177+F180+F183+F186</f>
        <v>-223531</v>
      </c>
      <c r="G193" s="50">
        <f>G177+G180+G183+G186</f>
        <v>1033049</v>
      </c>
    </row>
    <row r="194" spans="1:7" ht="12.75">
      <c r="A194" s="12"/>
      <c r="B194" s="12"/>
      <c r="C194" s="12"/>
      <c r="D194" s="133"/>
      <c r="E194" s="134"/>
      <c r="F194" s="134"/>
      <c r="G194" s="134"/>
    </row>
    <row r="195" spans="1:7" ht="24.75" customHeight="1">
      <c r="A195" s="12"/>
      <c r="B195" s="12"/>
      <c r="C195" s="12"/>
      <c r="D195" s="133"/>
      <c r="E195" s="134"/>
      <c r="F195" s="134"/>
      <c r="G195" s="134"/>
    </row>
    <row r="196" spans="4:7" ht="14.25">
      <c r="D196" s="267" t="s">
        <v>245</v>
      </c>
      <c r="E196" s="268"/>
      <c r="F196" s="268"/>
      <c r="G196" s="268"/>
    </row>
    <row r="197" spans="5:7" ht="14.25">
      <c r="E197" s="52"/>
      <c r="F197" s="12"/>
      <c r="G197" s="12"/>
    </row>
    <row r="198" spans="5:7" ht="14.25">
      <c r="E198" s="52"/>
      <c r="F198" s="12"/>
      <c r="G198" s="12"/>
    </row>
    <row r="199" spans="4:7" ht="14.25">
      <c r="D199" s="267" t="s">
        <v>246</v>
      </c>
      <c r="E199" s="268"/>
      <c r="F199" s="268"/>
      <c r="G199" s="268"/>
    </row>
    <row r="200" spans="1:7" ht="12.75">
      <c r="A200" s="12"/>
      <c r="B200" s="12"/>
      <c r="C200" s="12"/>
      <c r="D200" s="133"/>
      <c r="E200" s="134"/>
      <c r="F200" s="134"/>
      <c r="G200" s="134"/>
    </row>
    <row r="201" spans="1:7" ht="12.75">
      <c r="A201" s="12"/>
      <c r="B201" s="12"/>
      <c r="C201" s="12"/>
      <c r="D201" s="133"/>
      <c r="E201" s="134"/>
      <c r="F201" s="134"/>
      <c r="G201" s="134"/>
    </row>
    <row r="202" spans="1:7" ht="12.75">
      <c r="A202" s="12"/>
      <c r="B202" s="12"/>
      <c r="C202" s="12"/>
      <c r="D202" s="133"/>
      <c r="E202" s="134"/>
      <c r="F202" s="134"/>
      <c r="G202" s="134"/>
    </row>
    <row r="203" spans="1:7" ht="12.75">
      <c r="A203" s="12"/>
      <c r="B203" s="12"/>
      <c r="C203" s="12"/>
      <c r="D203" s="133"/>
      <c r="E203" s="134"/>
      <c r="F203" s="134"/>
      <c r="G203" s="134"/>
    </row>
    <row r="204" spans="1:7" ht="12.75">
      <c r="A204" s="12"/>
      <c r="B204" s="12"/>
      <c r="C204" s="12"/>
      <c r="D204" s="133"/>
      <c r="E204" s="134"/>
      <c r="F204" s="134"/>
      <c r="G204" s="134"/>
    </row>
    <row r="205" spans="4:9" ht="14.25">
      <c r="D205" s="130"/>
      <c r="E205" s="131"/>
      <c r="F205" s="131"/>
      <c r="G205" s="131"/>
      <c r="H205" s="131"/>
      <c r="I205" s="131"/>
    </row>
    <row r="206" spans="4:9" ht="14.25">
      <c r="D206" s="130"/>
      <c r="E206" s="131"/>
      <c r="F206" s="131"/>
      <c r="G206" s="131"/>
      <c r="H206" s="131"/>
      <c r="I206" s="131"/>
    </row>
    <row r="207" spans="4:9" ht="14.25">
      <c r="D207" s="130"/>
      <c r="E207" s="131"/>
      <c r="F207" s="131"/>
      <c r="G207" s="131"/>
      <c r="H207" s="131"/>
      <c r="I207" s="131"/>
    </row>
    <row r="208" spans="4:9" ht="14.25">
      <c r="D208" s="130"/>
      <c r="E208" s="131"/>
      <c r="F208" s="131"/>
      <c r="G208" s="131"/>
      <c r="H208" s="131"/>
      <c r="I208" s="131"/>
    </row>
    <row r="209" spans="4:9" ht="14.25">
      <c r="D209" s="130"/>
      <c r="E209" s="131"/>
      <c r="F209" s="131"/>
      <c r="G209" s="131"/>
      <c r="H209" s="131"/>
      <c r="I209" s="131"/>
    </row>
    <row r="210" spans="4:9" ht="14.25">
      <c r="D210" s="130"/>
      <c r="E210" s="131"/>
      <c r="F210" s="131"/>
      <c r="G210" s="131"/>
      <c r="H210" s="131"/>
      <c r="I210" s="131"/>
    </row>
    <row r="211" spans="4:9" ht="14.25">
      <c r="D211" s="130"/>
      <c r="E211" s="131"/>
      <c r="F211" s="131"/>
      <c r="G211" s="131"/>
      <c r="H211" s="131"/>
      <c r="I211" s="131"/>
    </row>
    <row r="212" spans="4:9" ht="14.25">
      <c r="D212" s="130"/>
      <c r="E212" s="131"/>
      <c r="F212" s="131"/>
      <c r="G212" s="131"/>
      <c r="H212" s="131"/>
      <c r="I212" s="131"/>
    </row>
    <row r="213" spans="4:9" ht="14.25">
      <c r="D213" s="130"/>
      <c r="E213" s="131"/>
      <c r="F213" s="131"/>
      <c r="G213" s="131"/>
      <c r="H213" s="131"/>
      <c r="I213" s="131"/>
    </row>
    <row r="214" spans="4:9" ht="14.25">
      <c r="D214" s="130"/>
      <c r="E214" s="131"/>
      <c r="F214" s="131"/>
      <c r="G214" s="131"/>
      <c r="H214" s="131"/>
      <c r="I214" s="131"/>
    </row>
    <row r="215" spans="4:9" ht="14.25">
      <c r="D215" s="130"/>
      <c r="E215" s="131"/>
      <c r="F215" s="131"/>
      <c r="G215" s="131"/>
      <c r="H215" s="131"/>
      <c r="I215" s="131"/>
    </row>
    <row r="216" spans="1:7" ht="22.5" customHeight="1">
      <c r="A216" s="73"/>
      <c r="B216" s="269" t="s">
        <v>278</v>
      </c>
      <c r="C216" s="269"/>
      <c r="D216" s="269"/>
      <c r="E216" s="269"/>
      <c r="F216" s="269"/>
      <c r="G216" s="269"/>
    </row>
    <row r="217" spans="1:6" ht="15.75">
      <c r="A217" s="73"/>
      <c r="B217" s="269" t="s">
        <v>279</v>
      </c>
      <c r="C217" s="269"/>
      <c r="D217" s="269"/>
      <c r="E217" s="269"/>
      <c r="F217" s="269"/>
    </row>
    <row r="218" spans="1:6" ht="15.75">
      <c r="A218" s="73"/>
      <c r="B218" s="269" t="s">
        <v>280</v>
      </c>
      <c r="C218" s="269"/>
      <c r="D218" s="269"/>
      <c r="E218" s="269"/>
      <c r="F218" s="269"/>
    </row>
    <row r="219" spans="1:6" ht="15.75">
      <c r="A219" s="73"/>
      <c r="B219" s="269" t="s">
        <v>282</v>
      </c>
      <c r="C219" s="269"/>
      <c r="D219" s="269"/>
      <c r="E219" s="269"/>
      <c r="F219" s="269"/>
    </row>
    <row r="220" spans="1:2" ht="12.75">
      <c r="A220" s="73"/>
      <c r="B220" s="73"/>
    </row>
    <row r="221" spans="1:2" ht="12.75">
      <c r="A221" s="73"/>
      <c r="B221" s="73"/>
    </row>
    <row r="222" spans="1:3" ht="15.75">
      <c r="A222" s="74"/>
      <c r="B222" s="83" t="s">
        <v>271</v>
      </c>
      <c r="C222" s="21"/>
    </row>
    <row r="223" spans="1:4" ht="15.75">
      <c r="A223" s="74"/>
      <c r="B223" s="83"/>
      <c r="C223" s="21"/>
      <c r="D223" s="129" t="s">
        <v>270</v>
      </c>
    </row>
    <row r="224" spans="1:3" ht="12.75">
      <c r="A224" s="74"/>
      <c r="B224" s="74"/>
      <c r="C224" s="21"/>
    </row>
    <row r="225" spans="1:7" ht="28.5">
      <c r="A225" s="77" t="s">
        <v>1</v>
      </c>
      <c r="B225" s="78" t="s">
        <v>217</v>
      </c>
      <c r="C225" s="78" t="s">
        <v>219</v>
      </c>
      <c r="D225" s="84" t="s">
        <v>4</v>
      </c>
      <c r="E225" s="72" t="s">
        <v>248</v>
      </c>
      <c r="F225" s="121" t="s">
        <v>256</v>
      </c>
      <c r="G225" s="121" t="s">
        <v>257</v>
      </c>
    </row>
    <row r="226" spans="1:7" ht="14.25" hidden="1">
      <c r="A226" s="79" t="s">
        <v>5</v>
      </c>
      <c r="B226" s="79"/>
      <c r="C226" s="80"/>
      <c r="D226" s="76" t="s">
        <v>6</v>
      </c>
      <c r="E226" s="63">
        <f>E227+E234</f>
        <v>2021980</v>
      </c>
      <c r="F226" s="63">
        <f>F227+F234</f>
        <v>0</v>
      </c>
      <c r="G226" s="63">
        <f>G227+G234</f>
        <v>2021980</v>
      </c>
    </row>
    <row r="227" spans="1:7" ht="30" hidden="1">
      <c r="A227" s="81"/>
      <c r="B227" s="81" t="s">
        <v>7</v>
      </c>
      <c r="C227" s="82"/>
      <c r="D227" s="75" t="s">
        <v>129</v>
      </c>
      <c r="E227" s="85">
        <f>SUM(E228:E233)</f>
        <v>2010980</v>
      </c>
      <c r="F227" s="85">
        <f>SUM(F228:F233)</f>
        <v>0</v>
      </c>
      <c r="G227" s="85">
        <f>SUM(G228:G233)</f>
        <v>2010980</v>
      </c>
    </row>
    <row r="228" spans="1:7" ht="30" hidden="1">
      <c r="A228" s="81"/>
      <c r="B228" s="81"/>
      <c r="C228" s="82">
        <v>6050</v>
      </c>
      <c r="D228" s="75" t="s">
        <v>130</v>
      </c>
      <c r="E228" s="85">
        <v>10980</v>
      </c>
      <c r="F228" s="51"/>
      <c r="G228" s="51">
        <f aca="true" t="shared" si="9" ref="G228:G233">E228+F228</f>
        <v>10980</v>
      </c>
    </row>
    <row r="229" spans="1:7" ht="75" hidden="1">
      <c r="A229" s="81"/>
      <c r="B229" s="81"/>
      <c r="C229" s="82">
        <v>6052</v>
      </c>
      <c r="D229" s="75" t="s">
        <v>131</v>
      </c>
      <c r="E229" s="85">
        <v>0</v>
      </c>
      <c r="F229" s="51"/>
      <c r="G229" s="51">
        <f t="shared" si="9"/>
        <v>0</v>
      </c>
    </row>
    <row r="230" spans="1:7" ht="60" hidden="1">
      <c r="A230" s="81"/>
      <c r="B230" s="81"/>
      <c r="C230" s="82">
        <v>6051</v>
      </c>
      <c r="D230" s="75" t="s">
        <v>132</v>
      </c>
      <c r="E230" s="85">
        <v>0</v>
      </c>
      <c r="F230" s="51"/>
      <c r="G230" s="51">
        <f t="shared" si="9"/>
        <v>0</v>
      </c>
    </row>
    <row r="231" spans="1:7" ht="75" hidden="1">
      <c r="A231" s="81"/>
      <c r="B231" s="81"/>
      <c r="C231" s="82">
        <v>6052</v>
      </c>
      <c r="D231" s="75" t="s">
        <v>131</v>
      </c>
      <c r="E231" s="85">
        <v>0</v>
      </c>
      <c r="F231" s="51"/>
      <c r="G231" s="51">
        <f t="shared" si="9"/>
        <v>0</v>
      </c>
    </row>
    <row r="232" spans="1:7" ht="90" hidden="1">
      <c r="A232" s="81"/>
      <c r="B232" s="81"/>
      <c r="C232" s="82">
        <v>6058</v>
      </c>
      <c r="D232" s="75" t="s">
        <v>142</v>
      </c>
      <c r="E232" s="58">
        <v>1500000</v>
      </c>
      <c r="F232" s="58"/>
      <c r="G232" s="58">
        <f t="shared" si="9"/>
        <v>1500000</v>
      </c>
    </row>
    <row r="233" spans="1:7" ht="105" hidden="1">
      <c r="A233" s="81"/>
      <c r="B233" s="81"/>
      <c r="C233" s="82">
        <v>6059</v>
      </c>
      <c r="D233" s="75" t="s">
        <v>259</v>
      </c>
      <c r="E233" s="58">
        <v>500000</v>
      </c>
      <c r="F233" s="58"/>
      <c r="G233" s="58">
        <f t="shared" si="9"/>
        <v>500000</v>
      </c>
    </row>
    <row r="234" spans="1:7" ht="15" hidden="1">
      <c r="A234" s="81"/>
      <c r="B234" s="81" t="s">
        <v>218</v>
      </c>
      <c r="C234" s="82"/>
      <c r="D234" s="75" t="s">
        <v>133</v>
      </c>
      <c r="E234" s="58">
        <f>E235</f>
        <v>11000</v>
      </c>
      <c r="F234" s="58">
        <f>F235</f>
        <v>0</v>
      </c>
      <c r="G234" s="58">
        <f>G235</f>
        <v>11000</v>
      </c>
    </row>
    <row r="235" spans="1:7" ht="45" hidden="1">
      <c r="A235" s="82"/>
      <c r="B235" s="82"/>
      <c r="C235" s="82">
        <v>2850</v>
      </c>
      <c r="D235" s="75" t="s">
        <v>134</v>
      </c>
      <c r="E235" s="58">
        <v>11000</v>
      </c>
      <c r="F235" s="58"/>
      <c r="G235" s="58">
        <f>E235+F235</f>
        <v>11000</v>
      </c>
    </row>
    <row r="236" spans="1:7" ht="14.25">
      <c r="A236" s="80">
        <v>600</v>
      </c>
      <c r="B236" s="80"/>
      <c r="C236" s="80"/>
      <c r="D236" s="76" t="s">
        <v>19</v>
      </c>
      <c r="E236" s="127">
        <f>E237+E239+E241</f>
        <v>670760</v>
      </c>
      <c r="F236" s="127">
        <f>F237+F239+F241</f>
        <v>155000</v>
      </c>
      <c r="G236" s="127">
        <f>G237+G239+G241</f>
        <v>825760</v>
      </c>
    </row>
    <row r="237" spans="1:7" ht="15">
      <c r="A237" s="82"/>
      <c r="B237" s="82">
        <v>60013</v>
      </c>
      <c r="C237" s="82"/>
      <c r="D237" s="75" t="s">
        <v>135</v>
      </c>
      <c r="E237" s="58">
        <f>E238</f>
        <v>0</v>
      </c>
      <c r="F237" s="58">
        <f>F238</f>
        <v>55000</v>
      </c>
      <c r="G237" s="58">
        <f>G238</f>
        <v>55000</v>
      </c>
    </row>
    <row r="238" spans="1:7" ht="60.75" customHeight="1">
      <c r="A238" s="82"/>
      <c r="B238" s="82"/>
      <c r="C238" s="82">
        <v>6300</v>
      </c>
      <c r="D238" s="75" t="s">
        <v>136</v>
      </c>
      <c r="E238" s="58">
        <v>0</v>
      </c>
      <c r="F238" s="58">
        <v>55000</v>
      </c>
      <c r="G238" s="58">
        <f>E238+F238</f>
        <v>55000</v>
      </c>
    </row>
    <row r="239" spans="1:7" ht="15">
      <c r="A239" s="82"/>
      <c r="B239" s="82">
        <v>60014</v>
      </c>
      <c r="C239" s="82"/>
      <c r="D239" s="75" t="s">
        <v>137</v>
      </c>
      <c r="E239" s="58">
        <f>SUM(E240)</f>
        <v>0</v>
      </c>
      <c r="F239" s="58">
        <f>F240</f>
        <v>100000</v>
      </c>
      <c r="G239" s="58">
        <f>G240</f>
        <v>100000</v>
      </c>
    </row>
    <row r="240" spans="1:7" ht="62.25" customHeight="1">
      <c r="A240" s="82"/>
      <c r="B240" s="82"/>
      <c r="C240" s="82">
        <v>6300</v>
      </c>
      <c r="D240" s="75" t="s">
        <v>136</v>
      </c>
      <c r="E240" s="58">
        <v>0</v>
      </c>
      <c r="F240" s="58">
        <v>100000</v>
      </c>
      <c r="G240" s="58">
        <f>E240+F240</f>
        <v>100000</v>
      </c>
    </row>
    <row r="241" spans="1:7" ht="15" hidden="1">
      <c r="A241" s="82"/>
      <c r="B241" s="82">
        <v>60016</v>
      </c>
      <c r="C241" s="82"/>
      <c r="D241" s="75" t="s">
        <v>20</v>
      </c>
      <c r="E241" s="85">
        <f>SUM(E242:E247)</f>
        <v>670760</v>
      </c>
      <c r="F241" s="85">
        <f>SUM(F242:F247)</f>
        <v>0</v>
      </c>
      <c r="G241" s="85">
        <f>SUM(G242:G247)</f>
        <v>670760</v>
      </c>
    </row>
    <row r="242" spans="1:7" ht="15" hidden="1">
      <c r="A242" s="82"/>
      <c r="B242" s="82"/>
      <c r="C242" s="82">
        <v>4210</v>
      </c>
      <c r="D242" s="75" t="s">
        <v>138</v>
      </c>
      <c r="E242" s="85">
        <v>74700</v>
      </c>
      <c r="F242" s="51"/>
      <c r="G242" s="51">
        <f aca="true" t="shared" si="10" ref="G242:G247">E242+F242</f>
        <v>74700</v>
      </c>
    </row>
    <row r="243" spans="1:7" ht="15" hidden="1">
      <c r="A243" s="82"/>
      <c r="B243" s="82"/>
      <c r="C243" s="82">
        <v>4270</v>
      </c>
      <c r="D243" s="75" t="s">
        <v>139</v>
      </c>
      <c r="E243" s="85">
        <v>67800</v>
      </c>
      <c r="F243" s="51"/>
      <c r="G243" s="51">
        <f t="shared" si="10"/>
        <v>67800</v>
      </c>
    </row>
    <row r="244" spans="1:7" ht="15" hidden="1">
      <c r="A244" s="82"/>
      <c r="B244" s="82"/>
      <c r="C244" s="82">
        <v>4300</v>
      </c>
      <c r="D244" s="75" t="s">
        <v>140</v>
      </c>
      <c r="E244" s="85">
        <v>28260</v>
      </c>
      <c r="F244" s="51"/>
      <c r="G244" s="51">
        <f t="shared" si="10"/>
        <v>28260</v>
      </c>
    </row>
    <row r="245" spans="1:7" ht="30" hidden="1">
      <c r="A245" s="82"/>
      <c r="B245" s="82"/>
      <c r="C245" s="82">
        <v>6050</v>
      </c>
      <c r="D245" s="75" t="s">
        <v>141</v>
      </c>
      <c r="E245" s="85">
        <v>50000</v>
      </c>
      <c r="F245" s="51"/>
      <c r="G245" s="51">
        <f t="shared" si="10"/>
        <v>50000</v>
      </c>
    </row>
    <row r="246" spans="1:7" ht="90" hidden="1">
      <c r="A246" s="82"/>
      <c r="B246" s="82"/>
      <c r="C246" s="82">
        <v>6058</v>
      </c>
      <c r="D246" s="75" t="s">
        <v>142</v>
      </c>
      <c r="E246" s="85">
        <v>0</v>
      </c>
      <c r="F246" s="51"/>
      <c r="G246" s="51">
        <f t="shared" si="10"/>
        <v>0</v>
      </c>
    </row>
    <row r="247" spans="1:7" ht="105" hidden="1">
      <c r="A247" s="82"/>
      <c r="B247" s="82"/>
      <c r="C247" s="82">
        <v>6059</v>
      </c>
      <c r="D247" s="75" t="s">
        <v>143</v>
      </c>
      <c r="E247" s="58">
        <v>450000</v>
      </c>
      <c r="F247" s="58"/>
      <c r="G247" s="58">
        <f t="shared" si="10"/>
        <v>450000</v>
      </c>
    </row>
    <row r="248" spans="1:7" ht="14.25" hidden="1">
      <c r="A248" s="80">
        <v>630</v>
      </c>
      <c r="B248" s="80"/>
      <c r="C248" s="80"/>
      <c r="D248" s="76" t="s">
        <v>144</v>
      </c>
      <c r="E248" s="89">
        <f aca="true" t="shared" si="11" ref="E248:G249">E249</f>
        <v>6000</v>
      </c>
      <c r="F248" s="89">
        <f t="shared" si="11"/>
        <v>0</v>
      </c>
      <c r="G248" s="89">
        <f t="shared" si="11"/>
        <v>6000</v>
      </c>
    </row>
    <row r="249" spans="1:7" ht="15" hidden="1">
      <c r="A249" s="82"/>
      <c r="B249" s="82">
        <v>63095</v>
      </c>
      <c r="C249" s="82"/>
      <c r="D249" s="75" t="s">
        <v>16</v>
      </c>
      <c r="E249" s="85">
        <f t="shared" si="11"/>
        <v>6000</v>
      </c>
      <c r="F249" s="85">
        <f t="shared" si="11"/>
        <v>0</v>
      </c>
      <c r="G249" s="85">
        <f t="shared" si="11"/>
        <v>6000</v>
      </c>
    </row>
    <row r="250" spans="1:7" ht="15" hidden="1">
      <c r="A250" s="82"/>
      <c r="B250" s="82"/>
      <c r="C250" s="82">
        <v>4300</v>
      </c>
      <c r="D250" s="75" t="s">
        <v>140</v>
      </c>
      <c r="E250" s="85">
        <v>6000</v>
      </c>
      <c r="F250" s="51"/>
      <c r="G250" s="51">
        <f>E250+F250</f>
        <v>6000</v>
      </c>
    </row>
    <row r="251" spans="1:7" ht="14.25" hidden="1">
      <c r="A251" s="80">
        <v>700</v>
      </c>
      <c r="B251" s="80"/>
      <c r="C251" s="80"/>
      <c r="D251" s="76" t="s">
        <v>30</v>
      </c>
      <c r="E251" s="89">
        <f>E252</f>
        <v>6750</v>
      </c>
      <c r="F251" s="89">
        <f>F252</f>
        <v>0</v>
      </c>
      <c r="G251" s="89">
        <f>G252</f>
        <v>6750</v>
      </c>
    </row>
    <row r="252" spans="1:7" ht="30" hidden="1">
      <c r="A252" s="82"/>
      <c r="B252" s="82">
        <v>70004</v>
      </c>
      <c r="C252" s="82"/>
      <c r="D252" s="75" t="s">
        <v>145</v>
      </c>
      <c r="E252" s="85">
        <f>SUM(E253:E256)</f>
        <v>6750</v>
      </c>
      <c r="F252" s="85">
        <f>SUM(F253:F256)</f>
        <v>0</v>
      </c>
      <c r="G252" s="85">
        <f>SUM(G253:G256)</f>
        <v>6750</v>
      </c>
    </row>
    <row r="253" spans="1:7" ht="15" hidden="1">
      <c r="A253" s="82"/>
      <c r="B253" s="82"/>
      <c r="C253" s="82">
        <v>4210</v>
      </c>
      <c r="D253" s="75" t="s">
        <v>138</v>
      </c>
      <c r="E253" s="85">
        <v>1200</v>
      </c>
      <c r="F253" s="51"/>
      <c r="G253" s="51">
        <f>E253+F253</f>
        <v>1200</v>
      </c>
    </row>
    <row r="254" spans="1:7" ht="15" hidden="1">
      <c r="A254" s="82"/>
      <c r="B254" s="82"/>
      <c r="C254" s="82">
        <v>4270</v>
      </c>
      <c r="D254" s="75" t="s">
        <v>139</v>
      </c>
      <c r="E254" s="85">
        <v>5000</v>
      </c>
      <c r="F254" s="51"/>
      <c r="G254" s="51">
        <f>E254+F254</f>
        <v>5000</v>
      </c>
    </row>
    <row r="255" spans="1:7" ht="15" hidden="1">
      <c r="A255" s="82"/>
      <c r="B255" s="82"/>
      <c r="C255" s="82">
        <v>4300</v>
      </c>
      <c r="D255" s="75" t="s">
        <v>140</v>
      </c>
      <c r="E255" s="85">
        <v>250</v>
      </c>
      <c r="F255" s="51"/>
      <c r="G255" s="51">
        <f>E255+F255</f>
        <v>250</v>
      </c>
    </row>
    <row r="256" spans="1:7" ht="15" hidden="1">
      <c r="A256" s="82"/>
      <c r="B256" s="82"/>
      <c r="C256" s="82">
        <v>4430</v>
      </c>
      <c r="D256" s="75" t="s">
        <v>146</v>
      </c>
      <c r="E256" s="85">
        <v>300</v>
      </c>
      <c r="F256" s="51"/>
      <c r="G256" s="51">
        <f>E256+F256</f>
        <v>300</v>
      </c>
    </row>
    <row r="257" spans="1:7" ht="14.25" hidden="1">
      <c r="A257" s="80">
        <v>710</v>
      </c>
      <c r="B257" s="80"/>
      <c r="C257" s="80"/>
      <c r="D257" s="76" t="s">
        <v>147</v>
      </c>
      <c r="E257" s="89">
        <f>E258+E260+E262</f>
        <v>30000</v>
      </c>
      <c r="F257" s="89">
        <f>F258+F260+F262</f>
        <v>0</v>
      </c>
      <c r="G257" s="89">
        <f>G258+G260+G262</f>
        <v>30000</v>
      </c>
    </row>
    <row r="258" spans="1:7" ht="15" hidden="1">
      <c r="A258" s="82"/>
      <c r="B258" s="82">
        <v>71004</v>
      </c>
      <c r="C258" s="82"/>
      <c r="D258" s="75" t="s">
        <v>148</v>
      </c>
      <c r="E258" s="85">
        <f>E259</f>
        <v>0</v>
      </c>
      <c r="F258" s="51"/>
      <c r="G258" s="51"/>
    </row>
    <row r="259" spans="1:7" ht="15" hidden="1">
      <c r="A259" s="82"/>
      <c r="B259" s="82"/>
      <c r="C259" s="82">
        <v>4300</v>
      </c>
      <c r="D259" s="75" t="s">
        <v>149</v>
      </c>
      <c r="E259" s="85">
        <v>0</v>
      </c>
      <c r="F259" s="51"/>
      <c r="G259" s="51"/>
    </row>
    <row r="260" spans="1:7" ht="15" hidden="1">
      <c r="A260" s="82"/>
      <c r="B260" s="82">
        <v>71014</v>
      </c>
      <c r="C260" s="82"/>
      <c r="D260" s="75" t="s">
        <v>150</v>
      </c>
      <c r="E260" s="85">
        <f>E261</f>
        <v>15000</v>
      </c>
      <c r="F260" s="85">
        <f>F261</f>
        <v>0</v>
      </c>
      <c r="G260" s="85">
        <f>G261</f>
        <v>15000</v>
      </c>
    </row>
    <row r="261" spans="1:7" ht="15" hidden="1">
      <c r="A261" s="82"/>
      <c r="B261" s="82"/>
      <c r="C261" s="82">
        <v>4300</v>
      </c>
      <c r="D261" s="75" t="s">
        <v>140</v>
      </c>
      <c r="E261" s="85">
        <v>15000</v>
      </c>
      <c r="F261" s="51"/>
      <c r="G261" s="51">
        <f>E261+F261</f>
        <v>15000</v>
      </c>
    </row>
    <row r="262" spans="1:7" ht="15" hidden="1">
      <c r="A262" s="82"/>
      <c r="B262" s="82">
        <v>71095</v>
      </c>
      <c r="C262" s="82"/>
      <c r="D262" s="75" t="s">
        <v>16</v>
      </c>
      <c r="E262" s="85">
        <f>E263</f>
        <v>15000</v>
      </c>
      <c r="F262" s="85">
        <f>F263</f>
        <v>0</v>
      </c>
      <c r="G262" s="85">
        <f>G263</f>
        <v>15000</v>
      </c>
    </row>
    <row r="263" spans="1:7" ht="15" hidden="1">
      <c r="A263" s="82"/>
      <c r="B263" s="82"/>
      <c r="C263" s="82">
        <v>4300</v>
      </c>
      <c r="D263" s="75" t="s">
        <v>140</v>
      </c>
      <c r="E263" s="85">
        <v>15000</v>
      </c>
      <c r="F263" s="51"/>
      <c r="G263" s="51">
        <f>E263+F263</f>
        <v>15000</v>
      </c>
    </row>
    <row r="264" spans="1:7" ht="14.25" hidden="1">
      <c r="A264" s="80">
        <v>750</v>
      </c>
      <c r="B264" s="80"/>
      <c r="C264" s="80"/>
      <c r="D264" s="76" t="s">
        <v>40</v>
      </c>
      <c r="E264" s="89">
        <f>E265+E274+E279+E297</f>
        <v>1269510</v>
      </c>
      <c r="F264" s="89">
        <f>F265+F274+F279+F297</f>
        <v>0</v>
      </c>
      <c r="G264" s="89">
        <f>G265+G274+G279+G297</f>
        <v>1269510</v>
      </c>
    </row>
    <row r="265" spans="1:7" ht="15" hidden="1">
      <c r="A265" s="82"/>
      <c r="B265" s="82">
        <v>75011</v>
      </c>
      <c r="C265" s="82"/>
      <c r="D265" s="75" t="s">
        <v>41</v>
      </c>
      <c r="E265" s="85">
        <f>SUM(E266:E273)</f>
        <v>41200</v>
      </c>
      <c r="F265" s="85">
        <f>SUM(F266:F273)</f>
        <v>0</v>
      </c>
      <c r="G265" s="85">
        <f>SUM(G266:G273)</f>
        <v>41200</v>
      </c>
    </row>
    <row r="266" spans="1:7" ht="15" hidden="1">
      <c r="A266" s="82"/>
      <c r="B266" s="82"/>
      <c r="C266" s="82">
        <v>4010</v>
      </c>
      <c r="D266" s="75" t="s">
        <v>151</v>
      </c>
      <c r="E266" s="85">
        <v>24000</v>
      </c>
      <c r="F266" s="51"/>
      <c r="G266" s="51">
        <f aca="true" t="shared" si="12" ref="G266:G273">E266+F266</f>
        <v>24000</v>
      </c>
    </row>
    <row r="267" spans="1:7" ht="15" hidden="1">
      <c r="A267" s="82"/>
      <c r="B267" s="82"/>
      <c r="C267" s="82">
        <v>4040</v>
      </c>
      <c r="D267" s="75" t="s">
        <v>152</v>
      </c>
      <c r="E267" s="85">
        <v>1681</v>
      </c>
      <c r="F267" s="51"/>
      <c r="G267" s="51">
        <f t="shared" si="12"/>
        <v>1681</v>
      </c>
    </row>
    <row r="268" spans="1:7" ht="15" hidden="1">
      <c r="A268" s="82"/>
      <c r="B268" s="82"/>
      <c r="C268" s="82">
        <v>4110</v>
      </c>
      <c r="D268" s="75" t="s">
        <v>153</v>
      </c>
      <c r="E268" s="85">
        <v>4425</v>
      </c>
      <c r="F268" s="51"/>
      <c r="G268" s="51">
        <f t="shared" si="12"/>
        <v>4425</v>
      </c>
    </row>
    <row r="269" spans="1:7" ht="15" hidden="1">
      <c r="A269" s="82"/>
      <c r="B269" s="82"/>
      <c r="C269" s="82">
        <v>4120</v>
      </c>
      <c r="D269" s="75" t="s">
        <v>154</v>
      </c>
      <c r="E269" s="85">
        <v>629</v>
      </c>
      <c r="F269" s="51"/>
      <c r="G269" s="51">
        <f t="shared" si="12"/>
        <v>629</v>
      </c>
    </row>
    <row r="270" spans="1:7" ht="15" hidden="1">
      <c r="A270" s="82"/>
      <c r="B270" s="82"/>
      <c r="C270" s="82">
        <v>4210</v>
      </c>
      <c r="D270" s="75" t="s">
        <v>138</v>
      </c>
      <c r="E270" s="85">
        <v>2000</v>
      </c>
      <c r="F270" s="51"/>
      <c r="G270" s="51">
        <f t="shared" si="12"/>
        <v>2000</v>
      </c>
    </row>
    <row r="271" spans="1:7" ht="15" hidden="1">
      <c r="A271" s="82"/>
      <c r="B271" s="82"/>
      <c r="C271" s="82">
        <v>4300</v>
      </c>
      <c r="D271" s="75" t="s">
        <v>140</v>
      </c>
      <c r="E271" s="85">
        <v>6695</v>
      </c>
      <c r="F271" s="51"/>
      <c r="G271" s="51">
        <f t="shared" si="12"/>
        <v>6695</v>
      </c>
    </row>
    <row r="272" spans="1:7" ht="15" hidden="1">
      <c r="A272" s="82"/>
      <c r="B272" s="82"/>
      <c r="C272" s="82">
        <v>4410</v>
      </c>
      <c r="D272" s="75" t="s">
        <v>155</v>
      </c>
      <c r="E272" s="85">
        <v>1000</v>
      </c>
      <c r="F272" s="51"/>
      <c r="G272" s="51">
        <f t="shared" si="12"/>
        <v>1000</v>
      </c>
    </row>
    <row r="273" spans="1:7" ht="30" hidden="1">
      <c r="A273" s="82"/>
      <c r="B273" s="82"/>
      <c r="C273" s="82">
        <v>4440</v>
      </c>
      <c r="D273" s="75" t="s">
        <v>156</v>
      </c>
      <c r="E273" s="85">
        <v>770</v>
      </c>
      <c r="F273" s="51"/>
      <c r="G273" s="51">
        <f t="shared" si="12"/>
        <v>770</v>
      </c>
    </row>
    <row r="274" spans="1:7" ht="15" hidden="1">
      <c r="A274" s="82"/>
      <c r="B274" s="82">
        <v>75022</v>
      </c>
      <c r="C274" s="82"/>
      <c r="D274" s="75" t="s">
        <v>157</v>
      </c>
      <c r="E274" s="85">
        <f>SUM(E275:E278)</f>
        <v>51600</v>
      </c>
      <c r="F274" s="85">
        <f>SUM(F275:F278)</f>
        <v>0</v>
      </c>
      <c r="G274" s="85">
        <f>SUM(G275:G278)</f>
        <v>51600</v>
      </c>
    </row>
    <row r="275" spans="1:7" ht="15" hidden="1">
      <c r="A275" s="82"/>
      <c r="B275" s="82"/>
      <c r="C275" s="82">
        <v>3030</v>
      </c>
      <c r="D275" s="75" t="s">
        <v>158</v>
      </c>
      <c r="E275" s="85">
        <v>43000</v>
      </c>
      <c r="F275" s="51"/>
      <c r="G275" s="51">
        <f>E275+F275</f>
        <v>43000</v>
      </c>
    </row>
    <row r="276" spans="1:7" ht="15" hidden="1">
      <c r="A276" s="82"/>
      <c r="B276" s="82"/>
      <c r="C276" s="82">
        <v>4210</v>
      </c>
      <c r="D276" s="75" t="s">
        <v>138</v>
      </c>
      <c r="E276" s="85">
        <v>3100</v>
      </c>
      <c r="F276" s="51"/>
      <c r="G276" s="51">
        <f>E276+F276</f>
        <v>3100</v>
      </c>
    </row>
    <row r="277" spans="1:7" ht="15" hidden="1">
      <c r="A277" s="82"/>
      <c r="B277" s="82"/>
      <c r="C277" s="82">
        <v>4300</v>
      </c>
      <c r="D277" s="75" t="s">
        <v>140</v>
      </c>
      <c r="E277" s="85">
        <v>5000</v>
      </c>
      <c r="F277" s="51"/>
      <c r="G277" s="51">
        <f>E277+F277</f>
        <v>5000</v>
      </c>
    </row>
    <row r="278" spans="1:7" ht="15" hidden="1">
      <c r="A278" s="82"/>
      <c r="B278" s="82"/>
      <c r="C278" s="82">
        <v>4410</v>
      </c>
      <c r="D278" s="75" t="s">
        <v>155</v>
      </c>
      <c r="E278" s="85">
        <v>500</v>
      </c>
      <c r="F278" s="51"/>
      <c r="G278" s="51">
        <f>E278+F278</f>
        <v>500</v>
      </c>
    </row>
    <row r="279" spans="1:7" ht="15" hidden="1">
      <c r="A279" s="82"/>
      <c r="B279" s="82">
        <v>75023</v>
      </c>
      <c r="C279" s="82"/>
      <c r="D279" s="75" t="s">
        <v>46</v>
      </c>
      <c r="E279" s="85">
        <f>SUM(E280:E296)</f>
        <v>1156410</v>
      </c>
      <c r="F279" s="85">
        <f>SUM(F280:F296)</f>
        <v>0</v>
      </c>
      <c r="G279" s="85">
        <f>SUM(G280:G296)</f>
        <v>1156410</v>
      </c>
    </row>
    <row r="280" spans="1:7" ht="30" hidden="1">
      <c r="A280" s="82"/>
      <c r="B280" s="82"/>
      <c r="C280" s="82">
        <v>3020</v>
      </c>
      <c r="D280" s="75" t="s">
        <v>159</v>
      </c>
      <c r="E280" s="85">
        <v>820</v>
      </c>
      <c r="F280" s="51"/>
      <c r="G280" s="51">
        <f aca="true" t="shared" si="13" ref="G280:G296">E280+F280</f>
        <v>820</v>
      </c>
    </row>
    <row r="281" spans="1:7" ht="15" hidden="1">
      <c r="A281" s="82"/>
      <c r="B281" s="82"/>
      <c r="C281" s="82">
        <v>4010</v>
      </c>
      <c r="D281" s="75" t="s">
        <v>151</v>
      </c>
      <c r="E281" s="85">
        <v>707320</v>
      </c>
      <c r="F281" s="51"/>
      <c r="G281" s="51">
        <f t="shared" si="13"/>
        <v>707320</v>
      </c>
    </row>
    <row r="282" spans="1:7" ht="15" hidden="1">
      <c r="A282" s="82"/>
      <c r="B282" s="82"/>
      <c r="C282" s="82">
        <v>4040</v>
      </c>
      <c r="D282" s="75" t="s">
        <v>152</v>
      </c>
      <c r="E282" s="85">
        <v>39580</v>
      </c>
      <c r="F282" s="51"/>
      <c r="G282" s="51">
        <f t="shared" si="13"/>
        <v>39580</v>
      </c>
    </row>
    <row r="283" spans="1:7" ht="15" hidden="1">
      <c r="A283" s="82"/>
      <c r="B283" s="82"/>
      <c r="C283" s="82">
        <v>4110</v>
      </c>
      <c r="D283" s="75" t="s">
        <v>153</v>
      </c>
      <c r="E283" s="85">
        <v>125100</v>
      </c>
      <c r="F283" s="51"/>
      <c r="G283" s="51">
        <f t="shared" si="13"/>
        <v>125100</v>
      </c>
    </row>
    <row r="284" spans="1:7" ht="15" hidden="1">
      <c r="A284" s="82"/>
      <c r="B284" s="82"/>
      <c r="C284" s="82">
        <v>4120</v>
      </c>
      <c r="D284" s="75" t="s">
        <v>154</v>
      </c>
      <c r="E284" s="85">
        <v>17800</v>
      </c>
      <c r="F284" s="51"/>
      <c r="G284" s="51">
        <f t="shared" si="13"/>
        <v>17800</v>
      </c>
    </row>
    <row r="285" spans="1:7" ht="15" hidden="1">
      <c r="A285" s="82"/>
      <c r="B285" s="82"/>
      <c r="C285" s="82">
        <v>4170</v>
      </c>
      <c r="D285" s="75" t="s">
        <v>160</v>
      </c>
      <c r="E285" s="85">
        <v>1520</v>
      </c>
      <c r="F285" s="51"/>
      <c r="G285" s="51">
        <f t="shared" si="13"/>
        <v>1520</v>
      </c>
    </row>
    <row r="286" spans="1:7" ht="15" hidden="1">
      <c r="A286" s="82"/>
      <c r="B286" s="82"/>
      <c r="C286" s="82">
        <v>4210</v>
      </c>
      <c r="D286" s="75" t="s">
        <v>138</v>
      </c>
      <c r="E286" s="85">
        <v>55830</v>
      </c>
      <c r="F286" s="51"/>
      <c r="G286" s="51">
        <f t="shared" si="13"/>
        <v>55830</v>
      </c>
    </row>
    <row r="287" spans="1:7" ht="15" hidden="1">
      <c r="A287" s="82"/>
      <c r="B287" s="82"/>
      <c r="C287" s="82">
        <v>4260</v>
      </c>
      <c r="D287" s="75" t="s">
        <v>161</v>
      </c>
      <c r="E287" s="85">
        <v>22840</v>
      </c>
      <c r="F287" s="51"/>
      <c r="G287" s="51">
        <f t="shared" si="13"/>
        <v>22840</v>
      </c>
    </row>
    <row r="288" spans="1:7" ht="15" hidden="1">
      <c r="A288" s="82"/>
      <c r="B288" s="82"/>
      <c r="C288" s="82">
        <v>4270</v>
      </c>
      <c r="D288" s="75" t="s">
        <v>139</v>
      </c>
      <c r="E288" s="85">
        <v>18270</v>
      </c>
      <c r="F288" s="51"/>
      <c r="G288" s="51">
        <f t="shared" si="13"/>
        <v>18270</v>
      </c>
    </row>
    <row r="289" spans="1:7" ht="15" hidden="1">
      <c r="A289" s="82"/>
      <c r="B289" s="82"/>
      <c r="C289" s="82">
        <v>4280</v>
      </c>
      <c r="D289" s="75" t="s">
        <v>162</v>
      </c>
      <c r="E289" s="85">
        <v>2030</v>
      </c>
      <c r="F289" s="51"/>
      <c r="G289" s="51">
        <f t="shared" si="13"/>
        <v>2030</v>
      </c>
    </row>
    <row r="290" spans="1:7" ht="15" hidden="1">
      <c r="A290" s="82"/>
      <c r="B290" s="82"/>
      <c r="C290" s="82">
        <v>4300</v>
      </c>
      <c r="D290" s="75" t="s">
        <v>140</v>
      </c>
      <c r="E290" s="85">
        <v>86280</v>
      </c>
      <c r="F290" s="51"/>
      <c r="G290" s="51">
        <f t="shared" si="13"/>
        <v>86280</v>
      </c>
    </row>
    <row r="291" spans="1:7" ht="15" hidden="1">
      <c r="A291" s="82"/>
      <c r="B291" s="82"/>
      <c r="C291" s="82">
        <v>4350</v>
      </c>
      <c r="D291" s="75" t="s">
        <v>163</v>
      </c>
      <c r="E291" s="85">
        <v>2230</v>
      </c>
      <c r="F291" s="51"/>
      <c r="G291" s="51">
        <f t="shared" si="13"/>
        <v>2230</v>
      </c>
    </row>
    <row r="292" spans="1:7" ht="15" hidden="1">
      <c r="A292" s="82"/>
      <c r="B292" s="82"/>
      <c r="C292" s="82">
        <v>4410</v>
      </c>
      <c r="D292" s="75" t="s">
        <v>155</v>
      </c>
      <c r="E292" s="85">
        <v>8940</v>
      </c>
      <c r="F292" s="51"/>
      <c r="G292" s="51">
        <f t="shared" si="13"/>
        <v>8940</v>
      </c>
    </row>
    <row r="293" spans="1:7" ht="15" hidden="1">
      <c r="A293" s="82"/>
      <c r="B293" s="82"/>
      <c r="C293" s="82">
        <v>4420</v>
      </c>
      <c r="D293" s="75" t="s">
        <v>164</v>
      </c>
      <c r="E293" s="85">
        <v>5550</v>
      </c>
      <c r="F293" s="51"/>
      <c r="G293" s="51">
        <f t="shared" si="13"/>
        <v>5550</v>
      </c>
    </row>
    <row r="294" spans="1:7" ht="15" hidden="1">
      <c r="A294" s="82"/>
      <c r="B294" s="82"/>
      <c r="C294" s="82">
        <v>4430</v>
      </c>
      <c r="D294" s="75" t="s">
        <v>146</v>
      </c>
      <c r="E294" s="85">
        <v>17660</v>
      </c>
      <c r="F294" s="51"/>
      <c r="G294" s="51">
        <f t="shared" si="13"/>
        <v>17660</v>
      </c>
    </row>
    <row r="295" spans="1:7" ht="30" hidden="1">
      <c r="A295" s="82"/>
      <c r="B295" s="82"/>
      <c r="C295" s="82">
        <v>4440</v>
      </c>
      <c r="D295" s="75" t="s">
        <v>156</v>
      </c>
      <c r="E295" s="85">
        <v>14640</v>
      </c>
      <c r="F295" s="51"/>
      <c r="G295" s="51">
        <f t="shared" si="13"/>
        <v>14640</v>
      </c>
    </row>
    <row r="296" spans="1:7" ht="30" hidden="1">
      <c r="A296" s="82"/>
      <c r="B296" s="82"/>
      <c r="C296" s="82">
        <v>6060</v>
      </c>
      <c r="D296" s="75" t="s">
        <v>165</v>
      </c>
      <c r="E296" s="85">
        <v>30000</v>
      </c>
      <c r="F296" s="51"/>
      <c r="G296" s="51">
        <f t="shared" si="13"/>
        <v>30000</v>
      </c>
    </row>
    <row r="297" spans="1:7" ht="30" hidden="1">
      <c r="A297" s="82"/>
      <c r="B297" s="82">
        <v>75075</v>
      </c>
      <c r="C297" s="82"/>
      <c r="D297" s="75" t="s">
        <v>166</v>
      </c>
      <c r="E297" s="85">
        <f>SUM(E298:E299)</f>
        <v>20300</v>
      </c>
      <c r="F297" s="85">
        <f>SUM(F298:F299)</f>
        <v>0</v>
      </c>
      <c r="G297" s="85">
        <f>SUM(G298:G299)</f>
        <v>20300</v>
      </c>
    </row>
    <row r="298" spans="1:7" ht="15" hidden="1">
      <c r="A298" s="82"/>
      <c r="B298" s="82"/>
      <c r="C298" s="82">
        <v>4210</v>
      </c>
      <c r="D298" s="75" t="s">
        <v>138</v>
      </c>
      <c r="E298" s="85">
        <v>2030</v>
      </c>
      <c r="F298" s="51"/>
      <c r="G298" s="51">
        <f>E298+F298</f>
        <v>2030</v>
      </c>
    </row>
    <row r="299" spans="1:7" ht="15" hidden="1">
      <c r="A299" s="82"/>
      <c r="B299" s="82"/>
      <c r="C299" s="82">
        <v>4300</v>
      </c>
      <c r="D299" s="75" t="s">
        <v>140</v>
      </c>
      <c r="E299" s="85">
        <v>18270</v>
      </c>
      <c r="F299" s="51"/>
      <c r="G299" s="51">
        <f>E299+F299</f>
        <v>18270</v>
      </c>
    </row>
    <row r="300" spans="1:7" ht="42.75">
      <c r="A300" s="80">
        <v>751</v>
      </c>
      <c r="B300" s="80"/>
      <c r="C300" s="80"/>
      <c r="D300" s="76" t="s">
        <v>49</v>
      </c>
      <c r="E300" s="89">
        <f>E301</f>
        <v>780</v>
      </c>
      <c r="F300" s="89">
        <f>F301</f>
        <v>-31</v>
      </c>
      <c r="G300" s="89">
        <f>G301</f>
        <v>749</v>
      </c>
    </row>
    <row r="301" spans="1:7" ht="30">
      <c r="A301" s="82"/>
      <c r="B301" s="82">
        <v>75101</v>
      </c>
      <c r="C301" s="82"/>
      <c r="D301" s="75" t="s">
        <v>167</v>
      </c>
      <c r="E301" s="85">
        <f>E302+E303</f>
        <v>780</v>
      </c>
      <c r="F301" s="85">
        <f>F302+F303</f>
        <v>-31</v>
      </c>
      <c r="G301" s="85">
        <f>G302+G303</f>
        <v>749</v>
      </c>
    </row>
    <row r="302" spans="1:7" ht="15">
      <c r="A302" s="82"/>
      <c r="B302" s="82"/>
      <c r="C302" s="82">
        <v>4210</v>
      </c>
      <c r="D302" s="75" t="s">
        <v>138</v>
      </c>
      <c r="E302" s="85">
        <v>100</v>
      </c>
      <c r="F302" s="51">
        <v>-31</v>
      </c>
      <c r="G302" s="51">
        <f>E302+F302</f>
        <v>69</v>
      </c>
    </row>
    <row r="303" spans="1:7" ht="15" hidden="1">
      <c r="A303" s="82"/>
      <c r="B303" s="82"/>
      <c r="C303" s="82">
        <v>4300</v>
      </c>
      <c r="D303" s="75" t="s">
        <v>140</v>
      </c>
      <c r="E303" s="85">
        <v>680</v>
      </c>
      <c r="F303" s="51"/>
      <c r="G303" s="51">
        <f>E303+F303</f>
        <v>680</v>
      </c>
    </row>
    <row r="304" spans="1:7" ht="28.5" hidden="1">
      <c r="A304" s="80">
        <v>754</v>
      </c>
      <c r="B304" s="80"/>
      <c r="C304" s="80"/>
      <c r="D304" s="76" t="s">
        <v>168</v>
      </c>
      <c r="E304" s="89">
        <f>E305+E315</f>
        <v>75010</v>
      </c>
      <c r="F304" s="89">
        <f>F305+F315</f>
        <v>0</v>
      </c>
      <c r="G304" s="89">
        <f>G305+G315</f>
        <v>75010</v>
      </c>
    </row>
    <row r="305" spans="1:7" ht="15" hidden="1">
      <c r="A305" s="82"/>
      <c r="B305" s="82">
        <v>75412</v>
      </c>
      <c r="C305" s="82"/>
      <c r="D305" s="75" t="s">
        <v>169</v>
      </c>
      <c r="E305" s="85">
        <f>SUM(E307:E314)</f>
        <v>74610</v>
      </c>
      <c r="F305" s="85">
        <f>SUM(F307:F314)</f>
        <v>0</v>
      </c>
      <c r="G305" s="85">
        <f>SUM(G307:G314)</f>
        <v>74610</v>
      </c>
    </row>
    <row r="306" spans="1:7" ht="30" hidden="1">
      <c r="A306" s="82"/>
      <c r="B306" s="82"/>
      <c r="C306" s="82"/>
      <c r="D306" s="75" t="s">
        <v>238</v>
      </c>
      <c r="E306" s="85"/>
      <c r="F306" s="51"/>
      <c r="G306" s="51"/>
    </row>
    <row r="307" spans="1:7" ht="15" hidden="1">
      <c r="A307" s="82"/>
      <c r="B307" s="82"/>
      <c r="C307" s="82">
        <v>3030</v>
      </c>
      <c r="D307" s="75" t="s">
        <v>158</v>
      </c>
      <c r="E307" s="85">
        <v>7714</v>
      </c>
      <c r="F307" s="51"/>
      <c r="G307" s="51">
        <f aca="true" t="shared" si="14" ref="G307:G313">E307+F307</f>
        <v>7714</v>
      </c>
    </row>
    <row r="308" spans="1:7" ht="15" hidden="1">
      <c r="A308" s="82"/>
      <c r="B308" s="82"/>
      <c r="C308" s="82">
        <v>4170</v>
      </c>
      <c r="D308" s="75" t="s">
        <v>160</v>
      </c>
      <c r="E308" s="85">
        <v>16100</v>
      </c>
      <c r="F308" s="51"/>
      <c r="G308" s="51">
        <f t="shared" si="14"/>
        <v>16100</v>
      </c>
    </row>
    <row r="309" spans="1:7" ht="15" hidden="1">
      <c r="A309" s="82"/>
      <c r="B309" s="82"/>
      <c r="C309" s="82">
        <v>4210</v>
      </c>
      <c r="D309" s="75" t="s">
        <v>138</v>
      </c>
      <c r="E309" s="85">
        <v>20036</v>
      </c>
      <c r="F309" s="51"/>
      <c r="G309" s="51">
        <f t="shared" si="14"/>
        <v>20036</v>
      </c>
    </row>
    <row r="310" spans="1:7" ht="15" hidden="1">
      <c r="A310" s="82"/>
      <c r="B310" s="82"/>
      <c r="C310" s="82">
        <v>4260</v>
      </c>
      <c r="D310" s="75" t="s">
        <v>161</v>
      </c>
      <c r="E310" s="85">
        <v>11160</v>
      </c>
      <c r="F310" s="51"/>
      <c r="G310" s="51">
        <f t="shared" si="14"/>
        <v>11160</v>
      </c>
    </row>
    <row r="311" spans="1:7" ht="15" hidden="1">
      <c r="A311" s="82"/>
      <c r="B311" s="82"/>
      <c r="C311" s="82">
        <v>4270</v>
      </c>
      <c r="D311" s="75" t="s">
        <v>139</v>
      </c>
      <c r="E311" s="85">
        <v>3500</v>
      </c>
      <c r="F311" s="51"/>
      <c r="G311" s="51">
        <f t="shared" si="14"/>
        <v>3500</v>
      </c>
    </row>
    <row r="312" spans="1:7" ht="15" hidden="1">
      <c r="A312" s="82"/>
      <c r="B312" s="82"/>
      <c r="C312" s="82">
        <v>4300</v>
      </c>
      <c r="D312" s="75" t="s">
        <v>140</v>
      </c>
      <c r="E312" s="85">
        <v>8000</v>
      </c>
      <c r="F312" s="51"/>
      <c r="G312" s="51">
        <f t="shared" si="14"/>
        <v>8000</v>
      </c>
    </row>
    <row r="313" spans="1:7" ht="15" hidden="1">
      <c r="A313" s="82"/>
      <c r="B313" s="82"/>
      <c r="C313" s="82">
        <v>4430</v>
      </c>
      <c r="D313" s="75" t="s">
        <v>146</v>
      </c>
      <c r="E313" s="85">
        <v>8100</v>
      </c>
      <c r="F313" s="51"/>
      <c r="G313" s="51">
        <f t="shared" si="14"/>
        <v>8100</v>
      </c>
    </row>
    <row r="314" spans="1:7" ht="30" hidden="1">
      <c r="A314" s="82"/>
      <c r="B314" s="82"/>
      <c r="C314" s="82">
        <v>6060</v>
      </c>
      <c r="D314" s="75" t="s">
        <v>165</v>
      </c>
      <c r="E314" s="85">
        <v>0</v>
      </c>
      <c r="F314" s="51"/>
      <c r="G314" s="51"/>
    </row>
    <row r="315" spans="1:7" ht="15" hidden="1">
      <c r="A315" s="82"/>
      <c r="B315" s="82">
        <v>75414</v>
      </c>
      <c r="C315" s="82"/>
      <c r="D315" s="75" t="s">
        <v>55</v>
      </c>
      <c r="E315" s="85">
        <f>E316</f>
        <v>400</v>
      </c>
      <c r="F315" s="85">
        <f>F316</f>
        <v>0</v>
      </c>
      <c r="G315" s="85">
        <f>G316</f>
        <v>400</v>
      </c>
    </row>
    <row r="316" spans="1:7" ht="15" hidden="1">
      <c r="A316" s="82"/>
      <c r="B316" s="82"/>
      <c r="C316" s="82">
        <v>4210</v>
      </c>
      <c r="D316" s="75" t="s">
        <v>138</v>
      </c>
      <c r="E316" s="85">
        <v>400</v>
      </c>
      <c r="F316" s="51"/>
      <c r="G316" s="51">
        <f>E316+F316</f>
        <v>400</v>
      </c>
    </row>
    <row r="317" spans="1:7" ht="57">
      <c r="A317" s="80">
        <v>756</v>
      </c>
      <c r="B317" s="80"/>
      <c r="C317" s="80"/>
      <c r="D317" s="76" t="s">
        <v>57</v>
      </c>
      <c r="E317" s="127">
        <f>E318</f>
        <v>39120</v>
      </c>
      <c r="F317" s="127">
        <f>F318</f>
        <v>5000</v>
      </c>
      <c r="G317" s="127">
        <f>G318</f>
        <v>44120</v>
      </c>
    </row>
    <row r="318" spans="1:7" ht="30">
      <c r="A318" s="82"/>
      <c r="B318" s="82">
        <v>75647</v>
      </c>
      <c r="C318" s="82"/>
      <c r="D318" s="75" t="s">
        <v>170</v>
      </c>
      <c r="E318" s="58">
        <f>SUM(E319:E325)</f>
        <v>39120</v>
      </c>
      <c r="F318" s="58">
        <f>SUM(F319:F325)</f>
        <v>5000</v>
      </c>
      <c r="G318" s="58">
        <f>SUM(G319:G325)</f>
        <v>44120</v>
      </c>
    </row>
    <row r="319" spans="1:7" ht="15">
      <c r="A319" s="82"/>
      <c r="B319" s="82"/>
      <c r="C319" s="82">
        <v>4010</v>
      </c>
      <c r="D319" s="75" t="s">
        <v>151</v>
      </c>
      <c r="E319" s="85">
        <v>1600</v>
      </c>
      <c r="F319" s="51">
        <v>-1600</v>
      </c>
      <c r="G319" s="51">
        <f aca="true" t="shared" si="15" ref="G319:G325">E319+F319</f>
        <v>0</v>
      </c>
    </row>
    <row r="320" spans="1:7" ht="15" hidden="1">
      <c r="A320" s="82"/>
      <c r="B320" s="82"/>
      <c r="C320" s="82">
        <v>4100</v>
      </c>
      <c r="D320" s="75" t="s">
        <v>171</v>
      </c>
      <c r="E320" s="85">
        <v>12400</v>
      </c>
      <c r="F320" s="51"/>
      <c r="G320" s="51">
        <f t="shared" si="15"/>
        <v>12400</v>
      </c>
    </row>
    <row r="321" spans="1:7" ht="15">
      <c r="A321" s="82"/>
      <c r="B321" s="82"/>
      <c r="C321" s="82">
        <v>4110</v>
      </c>
      <c r="D321" s="75" t="s">
        <v>153</v>
      </c>
      <c r="E321" s="85">
        <v>431</v>
      </c>
      <c r="F321" s="51">
        <v>-431</v>
      </c>
      <c r="G321" s="51">
        <f t="shared" si="15"/>
        <v>0</v>
      </c>
    </row>
    <row r="322" spans="1:7" ht="15">
      <c r="A322" s="82"/>
      <c r="B322" s="82"/>
      <c r="C322" s="82">
        <v>4120</v>
      </c>
      <c r="D322" s="75" t="s">
        <v>154</v>
      </c>
      <c r="E322" s="85">
        <v>39</v>
      </c>
      <c r="F322" s="51">
        <v>-39</v>
      </c>
      <c r="G322" s="51">
        <f t="shared" si="15"/>
        <v>0</v>
      </c>
    </row>
    <row r="323" spans="1:7" ht="15" hidden="1">
      <c r="A323" s="82"/>
      <c r="B323" s="82"/>
      <c r="C323" s="82">
        <v>4210</v>
      </c>
      <c r="D323" s="75" t="s">
        <v>138</v>
      </c>
      <c r="E323" s="85">
        <v>550</v>
      </c>
      <c r="F323" s="51"/>
      <c r="G323" s="51">
        <f t="shared" si="15"/>
        <v>550</v>
      </c>
    </row>
    <row r="324" spans="1:7" ht="15">
      <c r="A324" s="82"/>
      <c r="B324" s="82"/>
      <c r="C324" s="82">
        <v>4300</v>
      </c>
      <c r="D324" s="75" t="s">
        <v>140</v>
      </c>
      <c r="E324" s="85">
        <v>23500</v>
      </c>
      <c r="F324" s="51">
        <v>7070</v>
      </c>
      <c r="G324" s="51">
        <f t="shared" si="15"/>
        <v>30570</v>
      </c>
    </row>
    <row r="325" spans="1:7" ht="15" hidden="1">
      <c r="A325" s="82"/>
      <c r="B325" s="82"/>
      <c r="C325" s="82">
        <v>4430</v>
      </c>
      <c r="D325" s="75" t="s">
        <v>146</v>
      </c>
      <c r="E325" s="85">
        <v>600</v>
      </c>
      <c r="F325" s="51"/>
      <c r="G325" s="51">
        <f t="shared" si="15"/>
        <v>600</v>
      </c>
    </row>
    <row r="326" spans="1:7" ht="14.25" hidden="1">
      <c r="A326" s="80">
        <v>757</v>
      </c>
      <c r="B326" s="80"/>
      <c r="C326" s="80"/>
      <c r="D326" s="76" t="s">
        <v>172</v>
      </c>
      <c r="E326" s="89">
        <f>E327</f>
        <v>250850</v>
      </c>
      <c r="F326" s="89">
        <f>F327</f>
        <v>0</v>
      </c>
      <c r="G326" s="89">
        <f>G327</f>
        <v>250850</v>
      </c>
    </row>
    <row r="327" spans="1:7" ht="45" hidden="1">
      <c r="A327" s="82"/>
      <c r="B327" s="82">
        <v>75702</v>
      </c>
      <c r="C327" s="82"/>
      <c r="D327" s="75" t="s">
        <v>173</v>
      </c>
      <c r="E327" s="58">
        <f>E329+E330</f>
        <v>250850</v>
      </c>
      <c r="F327" s="58">
        <f>F329+F330</f>
        <v>0</v>
      </c>
      <c r="G327" s="58">
        <f>G329+G330</f>
        <v>250850</v>
      </c>
    </row>
    <row r="328" spans="1:7" ht="30" hidden="1">
      <c r="A328" s="82"/>
      <c r="B328" s="82"/>
      <c r="C328" s="82">
        <v>8010</v>
      </c>
      <c r="D328" s="75" t="s">
        <v>174</v>
      </c>
      <c r="E328" s="58">
        <v>0</v>
      </c>
      <c r="F328" s="58"/>
      <c r="G328" s="58"/>
    </row>
    <row r="329" spans="1:7" ht="45" hidden="1">
      <c r="A329" s="82"/>
      <c r="B329" s="82"/>
      <c r="C329" s="82">
        <v>8070</v>
      </c>
      <c r="D329" s="75" t="s">
        <v>175</v>
      </c>
      <c r="E329" s="58">
        <v>175850</v>
      </c>
      <c r="F329" s="58"/>
      <c r="G329" s="58">
        <f>E329+F329</f>
        <v>175850</v>
      </c>
    </row>
    <row r="330" spans="1:7" ht="105" hidden="1">
      <c r="A330" s="82"/>
      <c r="B330" s="82"/>
      <c r="C330" s="82">
        <v>8079</v>
      </c>
      <c r="D330" s="75" t="s">
        <v>255</v>
      </c>
      <c r="E330" s="58">
        <v>75000</v>
      </c>
      <c r="F330" s="58"/>
      <c r="G330" s="58">
        <f>E330+F330</f>
        <v>75000</v>
      </c>
    </row>
    <row r="331" spans="1:7" ht="14.25" hidden="1">
      <c r="A331" s="80">
        <v>758</v>
      </c>
      <c r="B331" s="80"/>
      <c r="C331" s="80"/>
      <c r="D331" s="76" t="s">
        <v>97</v>
      </c>
      <c r="E331" s="89">
        <f aca="true" t="shared" si="16" ref="E331:G332">E332</f>
        <v>100000</v>
      </c>
      <c r="F331" s="89">
        <f t="shared" si="16"/>
        <v>0</v>
      </c>
      <c r="G331" s="89">
        <f t="shared" si="16"/>
        <v>100000</v>
      </c>
    </row>
    <row r="332" spans="1:7" ht="15" hidden="1">
      <c r="A332" s="82"/>
      <c r="B332" s="82">
        <v>75818</v>
      </c>
      <c r="C332" s="82"/>
      <c r="D332" s="75" t="s">
        <v>176</v>
      </c>
      <c r="E332" s="85">
        <f t="shared" si="16"/>
        <v>100000</v>
      </c>
      <c r="F332" s="85">
        <f t="shared" si="16"/>
        <v>0</v>
      </c>
      <c r="G332" s="85">
        <f t="shared" si="16"/>
        <v>100000</v>
      </c>
    </row>
    <row r="333" spans="1:7" ht="15" hidden="1">
      <c r="A333" s="82"/>
      <c r="B333" s="82"/>
      <c r="C333" s="82">
        <v>4810</v>
      </c>
      <c r="D333" s="75" t="s">
        <v>177</v>
      </c>
      <c r="E333" s="85">
        <v>100000</v>
      </c>
      <c r="F333" s="51"/>
      <c r="G333" s="51">
        <f>E333+F333</f>
        <v>100000</v>
      </c>
    </row>
    <row r="334" spans="1:7" ht="14.25">
      <c r="A334" s="80">
        <v>801</v>
      </c>
      <c r="B334" s="80"/>
      <c r="C334" s="80"/>
      <c r="D334" s="76" t="s">
        <v>105</v>
      </c>
      <c r="E334" s="89">
        <f>E335+E357+E377+E394+E397+E400</f>
        <v>5606689</v>
      </c>
      <c r="F334" s="89">
        <f>F335+F357+F375+F377+F394+F397+F400</f>
        <v>-1159656</v>
      </c>
      <c r="G334" s="89">
        <f>G335+G357+G375+G377+G394+G397+G400</f>
        <v>4447033</v>
      </c>
    </row>
    <row r="335" spans="1:7" ht="15">
      <c r="A335" s="82"/>
      <c r="B335" s="82">
        <v>80101</v>
      </c>
      <c r="C335" s="82"/>
      <c r="D335" s="75" t="s">
        <v>106</v>
      </c>
      <c r="E335" s="85">
        <f>SUM(E336:E356)</f>
        <v>3457058</v>
      </c>
      <c r="F335" s="85">
        <f>SUM(F336:F356)</f>
        <v>-1104756</v>
      </c>
      <c r="G335" s="85">
        <f>SUM(G336:G356)</f>
        <v>2352302</v>
      </c>
    </row>
    <row r="336" spans="1:7" ht="45">
      <c r="A336" s="82"/>
      <c r="B336" s="82"/>
      <c r="C336" s="82">
        <v>2820</v>
      </c>
      <c r="D336" s="75" t="s">
        <v>178</v>
      </c>
      <c r="E336" s="58">
        <v>463000</v>
      </c>
      <c r="F336" s="58">
        <v>-30000</v>
      </c>
      <c r="G336" s="58">
        <f aca="true" t="shared" si="17" ref="G336:G356">E336+F336</f>
        <v>433000</v>
      </c>
    </row>
    <row r="337" spans="1:7" ht="30" hidden="1">
      <c r="A337" s="82"/>
      <c r="B337" s="82"/>
      <c r="C337" s="82">
        <v>3020</v>
      </c>
      <c r="D337" s="75" t="s">
        <v>159</v>
      </c>
      <c r="E337" s="85">
        <v>115141</v>
      </c>
      <c r="F337" s="51"/>
      <c r="G337" s="51">
        <f t="shared" si="17"/>
        <v>115141</v>
      </c>
    </row>
    <row r="338" spans="1:7" ht="15" hidden="1">
      <c r="A338" s="82"/>
      <c r="B338" s="82"/>
      <c r="C338" s="82">
        <v>3260</v>
      </c>
      <c r="D338" s="75" t="s">
        <v>180</v>
      </c>
      <c r="E338" s="85">
        <v>0</v>
      </c>
      <c r="F338" s="51"/>
      <c r="G338" s="51">
        <f t="shared" si="17"/>
        <v>0</v>
      </c>
    </row>
    <row r="339" spans="1:7" ht="15">
      <c r="A339" s="82"/>
      <c r="B339" s="82"/>
      <c r="C339" s="82">
        <v>4010</v>
      </c>
      <c r="D339" s="75" t="s">
        <v>151</v>
      </c>
      <c r="E339" s="85">
        <v>1279082</v>
      </c>
      <c r="F339" s="51">
        <v>-143000</v>
      </c>
      <c r="G339" s="51">
        <f t="shared" si="17"/>
        <v>1136082</v>
      </c>
    </row>
    <row r="340" spans="1:7" ht="15" hidden="1">
      <c r="A340" s="82"/>
      <c r="B340" s="82"/>
      <c r="C340" s="82">
        <v>4040</v>
      </c>
      <c r="D340" s="75" t="s">
        <v>152</v>
      </c>
      <c r="E340" s="85">
        <v>101814</v>
      </c>
      <c r="F340" s="51"/>
      <c r="G340" s="51">
        <f t="shared" si="17"/>
        <v>101814</v>
      </c>
    </row>
    <row r="341" spans="1:7" ht="15">
      <c r="A341" s="82"/>
      <c r="B341" s="82"/>
      <c r="C341" s="82">
        <v>4110</v>
      </c>
      <c r="D341" s="75" t="s">
        <v>153</v>
      </c>
      <c r="E341" s="85">
        <v>268002</v>
      </c>
      <c r="F341" s="51">
        <v>-25800</v>
      </c>
      <c r="G341" s="51">
        <f t="shared" si="17"/>
        <v>242202</v>
      </c>
    </row>
    <row r="342" spans="1:7" ht="15">
      <c r="A342" s="82"/>
      <c r="B342" s="82"/>
      <c r="C342" s="82">
        <v>4120</v>
      </c>
      <c r="D342" s="75" t="s">
        <v>154</v>
      </c>
      <c r="E342" s="85">
        <v>36498</v>
      </c>
      <c r="F342" s="51">
        <v>-3300</v>
      </c>
      <c r="G342" s="51">
        <f t="shared" si="17"/>
        <v>33198</v>
      </c>
    </row>
    <row r="343" spans="1:7" ht="30" hidden="1">
      <c r="A343" s="82"/>
      <c r="B343" s="82"/>
      <c r="C343" s="82">
        <v>4140</v>
      </c>
      <c r="D343" s="75" t="s">
        <v>181</v>
      </c>
      <c r="E343" s="85">
        <v>7448</v>
      </c>
      <c r="F343" s="51"/>
      <c r="G343" s="51">
        <f t="shared" si="17"/>
        <v>7448</v>
      </c>
    </row>
    <row r="344" spans="1:7" ht="15" hidden="1">
      <c r="A344" s="82"/>
      <c r="B344" s="82"/>
      <c r="C344" s="82">
        <v>4170</v>
      </c>
      <c r="D344" s="75" t="s">
        <v>160</v>
      </c>
      <c r="E344" s="90">
        <v>10150</v>
      </c>
      <c r="F344" s="51"/>
      <c r="G344" s="51">
        <f t="shared" si="17"/>
        <v>10150</v>
      </c>
    </row>
    <row r="345" spans="1:7" ht="15">
      <c r="A345" s="82"/>
      <c r="B345" s="82"/>
      <c r="C345" s="82">
        <v>4210</v>
      </c>
      <c r="D345" s="75" t="s">
        <v>138</v>
      </c>
      <c r="E345" s="85">
        <v>82454</v>
      </c>
      <c r="F345" s="51">
        <v>-45000</v>
      </c>
      <c r="G345" s="51">
        <f t="shared" si="17"/>
        <v>37454</v>
      </c>
    </row>
    <row r="346" spans="1:7" ht="30" hidden="1">
      <c r="A346" s="82"/>
      <c r="B346" s="82"/>
      <c r="C346" s="82">
        <v>4240</v>
      </c>
      <c r="D346" s="75" t="s">
        <v>182</v>
      </c>
      <c r="E346" s="85">
        <v>9676</v>
      </c>
      <c r="F346" s="51"/>
      <c r="G346" s="51">
        <f t="shared" si="17"/>
        <v>9676</v>
      </c>
    </row>
    <row r="347" spans="1:7" ht="15" hidden="1">
      <c r="A347" s="82"/>
      <c r="B347" s="82"/>
      <c r="C347" s="82">
        <v>4260</v>
      </c>
      <c r="D347" s="75" t="s">
        <v>161</v>
      </c>
      <c r="E347" s="85">
        <v>68001</v>
      </c>
      <c r="F347" s="51"/>
      <c r="G347" s="51">
        <f t="shared" si="17"/>
        <v>68001</v>
      </c>
    </row>
    <row r="348" spans="1:7" ht="15">
      <c r="A348" s="82"/>
      <c r="B348" s="82"/>
      <c r="C348" s="82">
        <v>4270</v>
      </c>
      <c r="D348" s="75" t="s">
        <v>139</v>
      </c>
      <c r="E348" s="85">
        <v>261155</v>
      </c>
      <c r="F348" s="51">
        <v>-240000</v>
      </c>
      <c r="G348" s="51">
        <f t="shared" si="17"/>
        <v>21155</v>
      </c>
    </row>
    <row r="349" spans="1:7" ht="15" hidden="1">
      <c r="A349" s="82"/>
      <c r="B349" s="82"/>
      <c r="C349" s="82">
        <v>4280</v>
      </c>
      <c r="D349" s="75" t="s">
        <v>162</v>
      </c>
      <c r="E349" s="85">
        <v>3373</v>
      </c>
      <c r="F349" s="51"/>
      <c r="G349" s="51">
        <f t="shared" si="17"/>
        <v>3373</v>
      </c>
    </row>
    <row r="350" spans="1:7" ht="15" hidden="1">
      <c r="A350" s="82"/>
      <c r="B350" s="82"/>
      <c r="C350" s="82">
        <v>4300</v>
      </c>
      <c r="D350" s="75" t="s">
        <v>140</v>
      </c>
      <c r="E350" s="85">
        <v>34778</v>
      </c>
      <c r="F350" s="51"/>
      <c r="G350" s="51">
        <f t="shared" si="17"/>
        <v>34778</v>
      </c>
    </row>
    <row r="351" spans="1:7" ht="15" hidden="1">
      <c r="A351" s="82"/>
      <c r="B351" s="82"/>
      <c r="C351" s="82">
        <v>4350</v>
      </c>
      <c r="D351" s="75" t="s">
        <v>163</v>
      </c>
      <c r="E351" s="85">
        <v>3034</v>
      </c>
      <c r="F351" s="51"/>
      <c r="G351" s="51">
        <f t="shared" si="17"/>
        <v>3034</v>
      </c>
    </row>
    <row r="352" spans="1:7" ht="15" hidden="1">
      <c r="A352" s="82"/>
      <c r="B352" s="82"/>
      <c r="C352" s="82">
        <v>4410</v>
      </c>
      <c r="D352" s="75" t="s">
        <v>155</v>
      </c>
      <c r="E352" s="85">
        <v>3790</v>
      </c>
      <c r="F352" s="51"/>
      <c r="G352" s="51">
        <f t="shared" si="17"/>
        <v>3790</v>
      </c>
    </row>
    <row r="353" spans="1:7" ht="15" hidden="1">
      <c r="A353" s="82"/>
      <c r="B353" s="82"/>
      <c r="C353" s="82">
        <v>4430</v>
      </c>
      <c r="D353" s="75" t="s">
        <v>146</v>
      </c>
      <c r="E353" s="85">
        <v>3545</v>
      </c>
      <c r="F353" s="51"/>
      <c r="G353" s="51">
        <f t="shared" si="17"/>
        <v>3545</v>
      </c>
    </row>
    <row r="354" spans="1:7" ht="30" hidden="1">
      <c r="A354" s="82"/>
      <c r="B354" s="82"/>
      <c r="C354" s="82">
        <v>4440</v>
      </c>
      <c r="D354" s="75" t="s">
        <v>156</v>
      </c>
      <c r="E354" s="85">
        <v>82291</v>
      </c>
      <c r="F354" s="51"/>
      <c r="G354" s="51">
        <f t="shared" si="17"/>
        <v>82291</v>
      </c>
    </row>
    <row r="355" spans="1:7" ht="15" hidden="1">
      <c r="A355" s="82"/>
      <c r="B355" s="82"/>
      <c r="C355" s="82">
        <v>4810</v>
      </c>
      <c r="D355" s="75" t="s">
        <v>177</v>
      </c>
      <c r="E355" s="85">
        <v>6170</v>
      </c>
      <c r="F355" s="51"/>
      <c r="G355" s="51">
        <f t="shared" si="17"/>
        <v>6170</v>
      </c>
    </row>
    <row r="356" spans="1:7" ht="30">
      <c r="A356" s="82"/>
      <c r="B356" s="82"/>
      <c r="C356" s="82">
        <v>6050</v>
      </c>
      <c r="D356" s="75" t="s">
        <v>184</v>
      </c>
      <c r="E356" s="58">
        <v>617656</v>
      </c>
      <c r="F356" s="58">
        <v>-617656</v>
      </c>
      <c r="G356" s="58">
        <f t="shared" si="17"/>
        <v>0</v>
      </c>
    </row>
    <row r="357" spans="1:7" ht="15">
      <c r="A357" s="82"/>
      <c r="B357" s="82">
        <v>80104</v>
      </c>
      <c r="C357" s="82"/>
      <c r="D357" s="75" t="s">
        <v>111</v>
      </c>
      <c r="E357" s="85">
        <f>SUM(E358:E374)</f>
        <v>676904</v>
      </c>
      <c r="F357" s="85">
        <f>SUM(F358:F374)</f>
        <v>15500</v>
      </c>
      <c r="G357" s="85">
        <f>SUM(G358:G374)</f>
        <v>692404</v>
      </c>
    </row>
    <row r="358" spans="1:7" ht="30">
      <c r="A358" s="82"/>
      <c r="B358" s="82"/>
      <c r="C358" s="82">
        <v>2540</v>
      </c>
      <c r="D358" s="75" t="s">
        <v>239</v>
      </c>
      <c r="E358" s="58">
        <v>31407</v>
      </c>
      <c r="F358" s="58">
        <v>11000</v>
      </c>
      <c r="G358" s="58">
        <f aca="true" t="shared" si="18" ref="G358:G374">E358+F358</f>
        <v>42407</v>
      </c>
    </row>
    <row r="359" spans="1:7" ht="60">
      <c r="A359" s="82"/>
      <c r="B359" s="82"/>
      <c r="C359" s="82">
        <v>2310</v>
      </c>
      <c r="D359" s="75" t="s">
        <v>261</v>
      </c>
      <c r="E359" s="58"/>
      <c r="F359" s="58">
        <v>4500</v>
      </c>
      <c r="G359" s="58">
        <f t="shared" si="18"/>
        <v>4500</v>
      </c>
    </row>
    <row r="360" spans="1:7" ht="30" hidden="1">
      <c r="A360" s="82"/>
      <c r="B360" s="82"/>
      <c r="C360" s="82">
        <v>3020</v>
      </c>
      <c r="D360" s="75" t="s">
        <v>159</v>
      </c>
      <c r="E360" s="92">
        <v>33878</v>
      </c>
      <c r="F360" s="51"/>
      <c r="G360" s="51">
        <f t="shared" si="18"/>
        <v>33878</v>
      </c>
    </row>
    <row r="361" spans="1:7" ht="15" hidden="1">
      <c r="A361" s="82"/>
      <c r="B361" s="82"/>
      <c r="C361" s="82">
        <v>4010</v>
      </c>
      <c r="D361" s="75" t="s">
        <v>151</v>
      </c>
      <c r="E361" s="92">
        <v>350900</v>
      </c>
      <c r="F361" s="51"/>
      <c r="G361" s="51">
        <f t="shared" si="18"/>
        <v>350900</v>
      </c>
    </row>
    <row r="362" spans="1:7" ht="15" hidden="1">
      <c r="A362" s="82"/>
      <c r="B362" s="82"/>
      <c r="C362" s="82">
        <v>4040</v>
      </c>
      <c r="D362" s="75" t="s">
        <v>152</v>
      </c>
      <c r="E362" s="92">
        <v>28710</v>
      </c>
      <c r="F362" s="51"/>
      <c r="G362" s="51">
        <f t="shared" si="18"/>
        <v>28710</v>
      </c>
    </row>
    <row r="363" spans="1:7" ht="15" hidden="1">
      <c r="A363" s="82"/>
      <c r="B363" s="82"/>
      <c r="C363" s="82">
        <v>4110</v>
      </c>
      <c r="D363" s="75" t="s">
        <v>153</v>
      </c>
      <c r="E363" s="92">
        <v>74058</v>
      </c>
      <c r="F363" s="51"/>
      <c r="G363" s="51">
        <f t="shared" si="18"/>
        <v>74058</v>
      </c>
    </row>
    <row r="364" spans="1:7" ht="15" hidden="1">
      <c r="A364" s="82"/>
      <c r="B364" s="82"/>
      <c r="C364" s="82">
        <v>4120</v>
      </c>
      <c r="D364" s="75" t="s">
        <v>154</v>
      </c>
      <c r="E364" s="92">
        <v>10080</v>
      </c>
      <c r="F364" s="51"/>
      <c r="G364" s="51">
        <f t="shared" si="18"/>
        <v>10080</v>
      </c>
    </row>
    <row r="365" spans="1:7" ht="15" hidden="1">
      <c r="A365" s="82"/>
      <c r="B365" s="82"/>
      <c r="C365" s="82">
        <v>4170</v>
      </c>
      <c r="D365" s="75" t="s">
        <v>160</v>
      </c>
      <c r="E365" s="92">
        <v>9135</v>
      </c>
      <c r="F365" s="51"/>
      <c r="G365" s="51">
        <f t="shared" si="18"/>
        <v>9135</v>
      </c>
    </row>
    <row r="366" spans="1:7" ht="15" hidden="1">
      <c r="A366" s="82"/>
      <c r="B366" s="82"/>
      <c r="C366" s="82">
        <v>4210</v>
      </c>
      <c r="D366" s="75" t="s">
        <v>138</v>
      </c>
      <c r="E366" s="92">
        <v>13766</v>
      </c>
      <c r="F366" s="51"/>
      <c r="G366" s="51">
        <f t="shared" si="18"/>
        <v>13766</v>
      </c>
    </row>
    <row r="367" spans="1:7" ht="15" hidden="1">
      <c r="A367" s="82"/>
      <c r="B367" s="82"/>
      <c r="C367" s="82">
        <v>4220</v>
      </c>
      <c r="D367" s="75" t="s">
        <v>185</v>
      </c>
      <c r="E367" s="85">
        <v>62800</v>
      </c>
      <c r="F367" s="51"/>
      <c r="G367" s="51">
        <f t="shared" si="18"/>
        <v>62800</v>
      </c>
    </row>
    <row r="368" spans="1:7" ht="15" hidden="1">
      <c r="A368" s="82"/>
      <c r="B368" s="82"/>
      <c r="C368" s="82">
        <v>4260</v>
      </c>
      <c r="D368" s="75" t="s">
        <v>161</v>
      </c>
      <c r="E368" s="85">
        <v>19010</v>
      </c>
      <c r="F368" s="51"/>
      <c r="G368" s="51">
        <f t="shared" si="18"/>
        <v>19010</v>
      </c>
    </row>
    <row r="369" spans="1:7" ht="15" hidden="1">
      <c r="A369" s="82"/>
      <c r="B369" s="82"/>
      <c r="C369" s="82">
        <v>4270</v>
      </c>
      <c r="D369" s="75" t="s">
        <v>139</v>
      </c>
      <c r="E369" s="85">
        <v>6378</v>
      </c>
      <c r="F369" s="51"/>
      <c r="G369" s="51">
        <f t="shared" si="18"/>
        <v>6378</v>
      </c>
    </row>
    <row r="370" spans="1:7" ht="15" hidden="1">
      <c r="A370" s="82"/>
      <c r="B370" s="82"/>
      <c r="C370" s="82">
        <v>4280</v>
      </c>
      <c r="D370" s="75" t="s">
        <v>162</v>
      </c>
      <c r="E370" s="85">
        <v>1144</v>
      </c>
      <c r="F370" s="51"/>
      <c r="G370" s="51">
        <f t="shared" si="18"/>
        <v>1144</v>
      </c>
    </row>
    <row r="371" spans="1:7" ht="15" hidden="1">
      <c r="A371" s="82"/>
      <c r="B371" s="82"/>
      <c r="C371" s="82">
        <v>4300</v>
      </c>
      <c r="D371" s="75" t="s">
        <v>140</v>
      </c>
      <c r="E371" s="85">
        <v>10000</v>
      </c>
      <c r="F371" s="51"/>
      <c r="G371" s="51">
        <f t="shared" si="18"/>
        <v>10000</v>
      </c>
    </row>
    <row r="372" spans="1:7" ht="15" hidden="1">
      <c r="A372" s="82"/>
      <c r="B372" s="82"/>
      <c r="C372" s="82">
        <v>4410</v>
      </c>
      <c r="D372" s="75" t="s">
        <v>155</v>
      </c>
      <c r="E372" s="85">
        <v>795</v>
      </c>
      <c r="F372" s="51"/>
      <c r="G372" s="51">
        <f t="shared" si="18"/>
        <v>795</v>
      </c>
    </row>
    <row r="373" spans="1:7" ht="15" hidden="1">
      <c r="A373" s="82"/>
      <c r="B373" s="82"/>
      <c r="C373" s="82">
        <v>4430</v>
      </c>
      <c r="D373" s="75" t="s">
        <v>146</v>
      </c>
      <c r="E373" s="85">
        <v>984</v>
      </c>
      <c r="F373" s="51"/>
      <c r="G373" s="51">
        <f t="shared" si="18"/>
        <v>984</v>
      </c>
    </row>
    <row r="374" spans="1:7" ht="30" hidden="1">
      <c r="A374" s="82"/>
      <c r="B374" s="82"/>
      <c r="C374" s="82">
        <v>4440</v>
      </c>
      <c r="D374" s="75" t="s">
        <v>156</v>
      </c>
      <c r="E374" s="85">
        <v>23859</v>
      </c>
      <c r="F374" s="51"/>
      <c r="G374" s="51">
        <f t="shared" si="18"/>
        <v>23859</v>
      </c>
    </row>
    <row r="375" spans="1:7" ht="15">
      <c r="A375" s="82"/>
      <c r="B375" s="82">
        <v>80105</v>
      </c>
      <c r="C375" s="82"/>
      <c r="D375" s="75" t="s">
        <v>260</v>
      </c>
      <c r="E375" s="85"/>
      <c r="F375" s="51">
        <f>F376</f>
        <v>12000</v>
      </c>
      <c r="G375" s="51">
        <f>G376</f>
        <v>12000</v>
      </c>
    </row>
    <row r="376" spans="1:7" ht="60">
      <c r="A376" s="82"/>
      <c r="B376" s="82"/>
      <c r="C376" s="82">
        <v>2310</v>
      </c>
      <c r="D376" s="75" t="s">
        <v>261</v>
      </c>
      <c r="E376" s="85"/>
      <c r="F376" s="58">
        <v>12000</v>
      </c>
      <c r="G376" s="58">
        <f>F376+E376</f>
        <v>12000</v>
      </c>
    </row>
    <row r="377" spans="1:7" ht="15">
      <c r="A377" s="82"/>
      <c r="B377" s="82">
        <v>80110</v>
      </c>
      <c r="C377" s="82"/>
      <c r="D377" s="75" t="s">
        <v>186</v>
      </c>
      <c r="E377" s="85">
        <f>SUM(E378:E393)</f>
        <v>1016486</v>
      </c>
      <c r="F377" s="85">
        <f>SUM(F378:F393)</f>
        <v>-82400</v>
      </c>
      <c r="G377" s="85">
        <f>SUM(G378:G393)</f>
        <v>934086</v>
      </c>
    </row>
    <row r="378" spans="1:7" ht="30" hidden="1">
      <c r="A378" s="82"/>
      <c r="B378" s="82"/>
      <c r="C378" s="82">
        <v>3020</v>
      </c>
      <c r="D378" s="75" t="s">
        <v>159</v>
      </c>
      <c r="E378" s="85">
        <v>54559</v>
      </c>
      <c r="F378" s="51"/>
      <c r="G378" s="51">
        <f aca="true" t="shared" si="19" ref="G378:G393">E378+F378</f>
        <v>54559</v>
      </c>
    </row>
    <row r="379" spans="1:7" ht="15">
      <c r="A379" s="82"/>
      <c r="B379" s="82"/>
      <c r="C379" s="82">
        <v>4010</v>
      </c>
      <c r="D379" s="75" t="s">
        <v>151</v>
      </c>
      <c r="E379" s="85">
        <v>626527</v>
      </c>
      <c r="F379" s="51">
        <v>-68400</v>
      </c>
      <c r="G379" s="51">
        <f t="shared" si="19"/>
        <v>558127</v>
      </c>
    </row>
    <row r="380" spans="1:7" ht="15" hidden="1">
      <c r="A380" s="82"/>
      <c r="B380" s="82"/>
      <c r="C380" s="82">
        <v>4040</v>
      </c>
      <c r="D380" s="75" t="s">
        <v>152</v>
      </c>
      <c r="E380" s="85">
        <v>49829</v>
      </c>
      <c r="F380" s="51"/>
      <c r="G380" s="51">
        <f t="shared" si="19"/>
        <v>49829</v>
      </c>
    </row>
    <row r="381" spans="1:7" ht="15">
      <c r="A381" s="82"/>
      <c r="B381" s="82"/>
      <c r="C381" s="82">
        <v>4110</v>
      </c>
      <c r="D381" s="75" t="s">
        <v>153</v>
      </c>
      <c r="E381" s="85">
        <v>131010</v>
      </c>
      <c r="F381" s="51">
        <v>-12300</v>
      </c>
      <c r="G381" s="51">
        <f t="shared" si="19"/>
        <v>118710</v>
      </c>
    </row>
    <row r="382" spans="1:7" ht="15">
      <c r="A382" s="82"/>
      <c r="B382" s="82"/>
      <c r="C382" s="82">
        <v>4120</v>
      </c>
      <c r="D382" s="75" t="s">
        <v>154</v>
      </c>
      <c r="E382" s="85">
        <v>17838</v>
      </c>
      <c r="F382" s="51">
        <v>-1700</v>
      </c>
      <c r="G382" s="51">
        <f t="shared" si="19"/>
        <v>16138</v>
      </c>
    </row>
    <row r="383" spans="1:7" ht="30" hidden="1">
      <c r="A383" s="82"/>
      <c r="B383" s="82"/>
      <c r="C383" s="82">
        <v>4140</v>
      </c>
      <c r="D383" s="75" t="s">
        <v>181</v>
      </c>
      <c r="E383" s="85">
        <v>3641</v>
      </c>
      <c r="F383" s="51"/>
      <c r="G383" s="51">
        <f t="shared" si="19"/>
        <v>3641</v>
      </c>
    </row>
    <row r="384" spans="1:7" ht="15" hidden="1">
      <c r="A384" s="82"/>
      <c r="B384" s="82"/>
      <c r="C384" s="82">
        <v>4210</v>
      </c>
      <c r="D384" s="75" t="s">
        <v>138</v>
      </c>
      <c r="E384" s="85">
        <v>22422</v>
      </c>
      <c r="F384" s="51"/>
      <c r="G384" s="51">
        <f t="shared" si="19"/>
        <v>22422</v>
      </c>
    </row>
    <row r="385" spans="1:7" ht="30" hidden="1">
      <c r="A385" s="82"/>
      <c r="B385" s="82"/>
      <c r="C385" s="82">
        <v>4240</v>
      </c>
      <c r="D385" s="75" t="s">
        <v>182</v>
      </c>
      <c r="E385" s="85">
        <v>4096</v>
      </c>
      <c r="F385" s="51"/>
      <c r="G385" s="51">
        <f t="shared" si="19"/>
        <v>4096</v>
      </c>
    </row>
    <row r="386" spans="1:7" ht="15" hidden="1">
      <c r="A386" s="82"/>
      <c r="B386" s="82"/>
      <c r="C386" s="82">
        <v>4260</v>
      </c>
      <c r="D386" s="75" t="s">
        <v>161</v>
      </c>
      <c r="E386" s="85">
        <v>29636</v>
      </c>
      <c r="F386" s="51"/>
      <c r="G386" s="51">
        <f t="shared" si="19"/>
        <v>29636</v>
      </c>
    </row>
    <row r="387" spans="1:7" ht="15" hidden="1">
      <c r="A387" s="82"/>
      <c r="B387" s="82"/>
      <c r="C387" s="82">
        <v>4270</v>
      </c>
      <c r="D387" s="75" t="s">
        <v>139</v>
      </c>
      <c r="E387" s="85">
        <v>5792</v>
      </c>
      <c r="F387" s="51"/>
      <c r="G387" s="51">
        <f t="shared" si="19"/>
        <v>5792</v>
      </c>
    </row>
    <row r="388" spans="1:7" ht="15" hidden="1">
      <c r="A388" s="82"/>
      <c r="B388" s="82"/>
      <c r="C388" s="82">
        <v>4280</v>
      </c>
      <c r="D388" s="75" t="s">
        <v>162</v>
      </c>
      <c r="E388" s="85">
        <v>1405</v>
      </c>
      <c r="F388" s="51"/>
      <c r="G388" s="51">
        <f t="shared" si="19"/>
        <v>1405</v>
      </c>
    </row>
    <row r="389" spans="1:7" ht="15" hidden="1">
      <c r="A389" s="82"/>
      <c r="B389" s="82"/>
      <c r="C389" s="82">
        <v>4300</v>
      </c>
      <c r="D389" s="75" t="s">
        <v>140</v>
      </c>
      <c r="E389" s="85">
        <v>26204</v>
      </c>
      <c r="F389" s="51"/>
      <c r="G389" s="51">
        <f t="shared" si="19"/>
        <v>26204</v>
      </c>
    </row>
    <row r="390" spans="1:7" ht="15" hidden="1">
      <c r="A390" s="82"/>
      <c r="B390" s="82"/>
      <c r="C390" s="82">
        <v>4350</v>
      </c>
      <c r="D390" s="75" t="s">
        <v>163</v>
      </c>
      <c r="E390" s="85">
        <v>1319</v>
      </c>
      <c r="F390" s="51"/>
      <c r="G390" s="51">
        <f t="shared" si="19"/>
        <v>1319</v>
      </c>
    </row>
    <row r="391" spans="1:7" ht="15" hidden="1">
      <c r="A391" s="82"/>
      <c r="B391" s="82"/>
      <c r="C391" s="82">
        <v>4410</v>
      </c>
      <c r="D391" s="75" t="s">
        <v>155</v>
      </c>
      <c r="E391" s="85">
        <v>1826</v>
      </c>
      <c r="F391" s="51"/>
      <c r="G391" s="51">
        <f t="shared" si="19"/>
        <v>1826</v>
      </c>
    </row>
    <row r="392" spans="1:7" ht="15" hidden="1">
      <c r="A392" s="82"/>
      <c r="B392" s="82"/>
      <c r="C392" s="82">
        <v>4430</v>
      </c>
      <c r="D392" s="75" t="s">
        <v>146</v>
      </c>
      <c r="E392" s="85">
        <v>1128</v>
      </c>
      <c r="F392" s="51"/>
      <c r="G392" s="51">
        <f t="shared" si="19"/>
        <v>1128</v>
      </c>
    </row>
    <row r="393" spans="1:7" ht="30" hidden="1">
      <c r="A393" s="82"/>
      <c r="B393" s="82"/>
      <c r="C393" s="82">
        <v>4440</v>
      </c>
      <c r="D393" s="75" t="s">
        <v>156</v>
      </c>
      <c r="E393" s="85">
        <v>39254</v>
      </c>
      <c r="F393" s="51"/>
      <c r="G393" s="51">
        <f t="shared" si="19"/>
        <v>39254</v>
      </c>
    </row>
    <row r="394" spans="1:7" ht="15" hidden="1">
      <c r="A394" s="82"/>
      <c r="B394" s="82">
        <v>80113</v>
      </c>
      <c r="C394" s="82"/>
      <c r="D394" s="75" t="s">
        <v>187</v>
      </c>
      <c r="E394" s="85">
        <f>SUM(E395:E396)</f>
        <v>316262</v>
      </c>
      <c r="F394" s="85">
        <f>SUM(F395:F396)</f>
        <v>0</v>
      </c>
      <c r="G394" s="85">
        <f>SUM(G395:G396)</f>
        <v>316262</v>
      </c>
    </row>
    <row r="395" spans="1:7" ht="15" hidden="1">
      <c r="A395" s="82"/>
      <c r="B395" s="82"/>
      <c r="C395" s="82">
        <v>4210</v>
      </c>
      <c r="D395" s="75" t="s">
        <v>138</v>
      </c>
      <c r="E395" s="85">
        <v>22000</v>
      </c>
      <c r="F395" s="51"/>
      <c r="G395" s="51">
        <f>E395+F395</f>
        <v>22000</v>
      </c>
    </row>
    <row r="396" spans="1:7" ht="15" hidden="1">
      <c r="A396" s="82"/>
      <c r="B396" s="82"/>
      <c r="C396" s="82">
        <v>4300</v>
      </c>
      <c r="D396" s="75" t="s">
        <v>140</v>
      </c>
      <c r="E396" s="85">
        <v>294262</v>
      </c>
      <c r="F396" s="51"/>
      <c r="G396" s="51">
        <f>E396+F396</f>
        <v>294262</v>
      </c>
    </row>
    <row r="397" spans="1:7" ht="15" hidden="1">
      <c r="A397" s="82"/>
      <c r="B397" s="82">
        <v>80146</v>
      </c>
      <c r="C397" s="82"/>
      <c r="D397" s="75" t="s">
        <v>188</v>
      </c>
      <c r="E397" s="85">
        <f>E398+E399</f>
        <v>20479</v>
      </c>
      <c r="F397" s="85">
        <f>F398+F399</f>
        <v>0</v>
      </c>
      <c r="G397" s="85">
        <f>G398+G399</f>
        <v>20479</v>
      </c>
    </row>
    <row r="398" spans="1:7" ht="15" hidden="1">
      <c r="A398" s="82"/>
      <c r="B398" s="82"/>
      <c r="C398" s="82">
        <v>4300</v>
      </c>
      <c r="D398" s="75" t="s">
        <v>140</v>
      </c>
      <c r="E398" s="85">
        <v>19479</v>
      </c>
      <c r="F398" s="51"/>
      <c r="G398" s="51">
        <f>E398+F398</f>
        <v>19479</v>
      </c>
    </row>
    <row r="399" spans="1:7" ht="15" hidden="1">
      <c r="A399" s="82"/>
      <c r="B399" s="82"/>
      <c r="C399" s="82">
        <v>4410</v>
      </c>
      <c r="D399" s="75" t="s">
        <v>155</v>
      </c>
      <c r="E399" s="85">
        <v>1000</v>
      </c>
      <c r="F399" s="51"/>
      <c r="G399" s="51">
        <f>E399+F399</f>
        <v>1000</v>
      </c>
    </row>
    <row r="400" spans="1:7" ht="15" hidden="1">
      <c r="A400" s="82"/>
      <c r="B400" s="82">
        <v>80195</v>
      </c>
      <c r="C400" s="82"/>
      <c r="D400" s="75" t="s">
        <v>16</v>
      </c>
      <c r="E400" s="85">
        <f>SUM(E401:E410)</f>
        <v>119500</v>
      </c>
      <c r="F400" s="85">
        <f>SUM(F401:F410)</f>
        <v>0</v>
      </c>
      <c r="G400" s="85">
        <f>SUM(G401:G410)</f>
        <v>119500</v>
      </c>
    </row>
    <row r="401" spans="1:7" ht="30" hidden="1">
      <c r="A401" s="82"/>
      <c r="B401" s="82"/>
      <c r="C401" s="82">
        <v>3020</v>
      </c>
      <c r="D401" s="75" t="s">
        <v>159</v>
      </c>
      <c r="E401" s="85">
        <v>210</v>
      </c>
      <c r="F401" s="51"/>
      <c r="G401" s="51">
        <f aca="true" t="shared" si="20" ref="G401:G410">E401+F401</f>
        <v>210</v>
      </c>
    </row>
    <row r="402" spans="1:7" ht="15" hidden="1">
      <c r="A402" s="82"/>
      <c r="B402" s="82"/>
      <c r="C402" s="82">
        <v>4010</v>
      </c>
      <c r="D402" s="75" t="s">
        <v>151</v>
      </c>
      <c r="E402" s="85">
        <v>64000</v>
      </c>
      <c r="F402" s="51"/>
      <c r="G402" s="51">
        <f t="shared" si="20"/>
        <v>64000</v>
      </c>
    </row>
    <row r="403" spans="1:7" ht="15" hidden="1">
      <c r="A403" s="82"/>
      <c r="B403" s="82"/>
      <c r="C403" s="82">
        <v>4040</v>
      </c>
      <c r="D403" s="75" t="s">
        <v>152</v>
      </c>
      <c r="E403" s="85">
        <v>5300</v>
      </c>
      <c r="F403" s="51"/>
      <c r="G403" s="51">
        <f t="shared" si="20"/>
        <v>5300</v>
      </c>
    </row>
    <row r="404" spans="1:7" ht="15" hidden="1">
      <c r="A404" s="82"/>
      <c r="B404" s="82"/>
      <c r="C404" s="82">
        <v>4110</v>
      </c>
      <c r="D404" s="75" t="s">
        <v>153</v>
      </c>
      <c r="E404" s="85">
        <v>11940</v>
      </c>
      <c r="F404" s="51"/>
      <c r="G404" s="51">
        <f t="shared" si="20"/>
        <v>11940</v>
      </c>
    </row>
    <row r="405" spans="1:7" ht="15" hidden="1">
      <c r="A405" s="82"/>
      <c r="B405" s="82"/>
      <c r="C405" s="82">
        <v>4120</v>
      </c>
      <c r="D405" s="75" t="s">
        <v>154</v>
      </c>
      <c r="E405" s="85">
        <v>1700</v>
      </c>
      <c r="F405" s="51"/>
      <c r="G405" s="51">
        <f t="shared" si="20"/>
        <v>1700</v>
      </c>
    </row>
    <row r="406" spans="1:7" ht="15" hidden="1">
      <c r="A406" s="82"/>
      <c r="B406" s="82"/>
      <c r="C406" s="82">
        <v>4170</v>
      </c>
      <c r="D406" s="75" t="s">
        <v>160</v>
      </c>
      <c r="E406" s="85">
        <v>800</v>
      </c>
      <c r="F406" s="51"/>
      <c r="G406" s="51">
        <f t="shared" si="20"/>
        <v>800</v>
      </c>
    </row>
    <row r="407" spans="1:7" ht="15" hidden="1">
      <c r="A407" s="82"/>
      <c r="B407" s="82"/>
      <c r="C407" s="82">
        <v>4210</v>
      </c>
      <c r="D407" s="75" t="s">
        <v>138</v>
      </c>
      <c r="E407" s="85">
        <v>4700</v>
      </c>
      <c r="F407" s="51"/>
      <c r="G407" s="51">
        <f t="shared" si="20"/>
        <v>4700</v>
      </c>
    </row>
    <row r="408" spans="1:7" ht="15" hidden="1">
      <c r="A408" s="82"/>
      <c r="B408" s="82"/>
      <c r="C408" s="82">
        <v>4300</v>
      </c>
      <c r="D408" s="75" t="s">
        <v>140</v>
      </c>
      <c r="E408" s="85">
        <v>1800</v>
      </c>
      <c r="F408" s="51"/>
      <c r="G408" s="51">
        <f t="shared" si="20"/>
        <v>1800</v>
      </c>
    </row>
    <row r="409" spans="1:7" ht="15" hidden="1">
      <c r="A409" s="82"/>
      <c r="B409" s="82"/>
      <c r="C409" s="82">
        <v>4410</v>
      </c>
      <c r="D409" s="75" t="s">
        <v>155</v>
      </c>
      <c r="E409" s="85">
        <v>700</v>
      </c>
      <c r="F409" s="51"/>
      <c r="G409" s="51">
        <f t="shared" si="20"/>
        <v>700</v>
      </c>
    </row>
    <row r="410" spans="1:7" ht="30" hidden="1">
      <c r="A410" s="82"/>
      <c r="B410" s="82"/>
      <c r="C410" s="82">
        <v>4440</v>
      </c>
      <c r="D410" s="75" t="s">
        <v>156</v>
      </c>
      <c r="E410" s="85">
        <v>28350</v>
      </c>
      <c r="F410" s="51"/>
      <c r="G410" s="51">
        <f t="shared" si="20"/>
        <v>28350</v>
      </c>
    </row>
    <row r="411" spans="1:7" ht="14.25">
      <c r="A411" s="80">
        <v>851</v>
      </c>
      <c r="B411" s="80"/>
      <c r="C411" s="80"/>
      <c r="D411" s="76" t="s">
        <v>189</v>
      </c>
      <c r="E411" s="89">
        <f>E412+E418</f>
        <v>304200</v>
      </c>
      <c r="F411" s="89">
        <f>F412+F418</f>
        <v>200000</v>
      </c>
      <c r="G411" s="89">
        <f>G412+G418</f>
        <v>504200</v>
      </c>
    </row>
    <row r="412" spans="1:7" ht="15" hidden="1">
      <c r="A412" s="82"/>
      <c r="B412" s="82">
        <v>85154</v>
      </c>
      <c r="C412" s="82"/>
      <c r="D412" s="75" t="s">
        <v>190</v>
      </c>
      <c r="E412" s="85">
        <f>SUM(E413:E417)</f>
        <v>84200</v>
      </c>
      <c r="F412" s="85">
        <f>SUM(F413:F417)</f>
        <v>0</v>
      </c>
      <c r="G412" s="85">
        <f>SUM(G413:G417)</f>
        <v>84200</v>
      </c>
    </row>
    <row r="413" spans="1:7" ht="15" hidden="1">
      <c r="A413" s="82"/>
      <c r="B413" s="82"/>
      <c r="C413" s="82">
        <v>4170</v>
      </c>
      <c r="D413" s="75" t="s">
        <v>160</v>
      </c>
      <c r="E413" s="85">
        <v>15400</v>
      </c>
      <c r="F413" s="51"/>
      <c r="G413" s="51">
        <f>E413+F413</f>
        <v>15400</v>
      </c>
    </row>
    <row r="414" spans="1:7" ht="75" hidden="1">
      <c r="A414" s="82"/>
      <c r="B414" s="82"/>
      <c r="C414" s="82">
        <v>2830</v>
      </c>
      <c r="D414" s="75" t="s">
        <v>191</v>
      </c>
      <c r="E414" s="58">
        <v>2000</v>
      </c>
      <c r="F414" s="58"/>
      <c r="G414" s="58">
        <f>E414+F414</f>
        <v>2000</v>
      </c>
    </row>
    <row r="415" spans="1:7" ht="15" hidden="1">
      <c r="A415" s="82"/>
      <c r="B415" s="82"/>
      <c r="C415" s="82">
        <v>4210</v>
      </c>
      <c r="D415" s="75" t="s">
        <v>138</v>
      </c>
      <c r="E415" s="85">
        <v>20000</v>
      </c>
      <c r="F415" s="51"/>
      <c r="G415" s="51">
        <f>E415+F415</f>
        <v>20000</v>
      </c>
    </row>
    <row r="416" spans="1:7" ht="15" hidden="1">
      <c r="A416" s="82"/>
      <c r="B416" s="82"/>
      <c r="C416" s="82">
        <v>4300</v>
      </c>
      <c r="D416" s="75" t="s">
        <v>140</v>
      </c>
      <c r="E416" s="85">
        <v>45800</v>
      </c>
      <c r="F416" s="51"/>
      <c r="G416" s="51">
        <f>E416+F416</f>
        <v>45800</v>
      </c>
    </row>
    <row r="417" spans="1:7" ht="15" hidden="1">
      <c r="A417" s="82"/>
      <c r="B417" s="82"/>
      <c r="C417" s="82">
        <v>4410</v>
      </c>
      <c r="D417" s="75" t="s">
        <v>155</v>
      </c>
      <c r="E417" s="85">
        <v>1000</v>
      </c>
      <c r="F417" s="51"/>
      <c r="G417" s="51">
        <f>E417+F417</f>
        <v>1000</v>
      </c>
    </row>
    <row r="418" spans="1:7" ht="15">
      <c r="A418" s="82"/>
      <c r="B418" s="82">
        <v>85195</v>
      </c>
      <c r="C418" s="82"/>
      <c r="D418" s="75" t="s">
        <v>16</v>
      </c>
      <c r="E418" s="85">
        <f>SUM(E419:E421)</f>
        <v>220000</v>
      </c>
      <c r="F418" s="85">
        <f>SUM(F419:F421)</f>
        <v>200000</v>
      </c>
      <c r="G418" s="85">
        <f>SUM(G419:G421)</f>
        <v>420000</v>
      </c>
    </row>
    <row r="419" spans="1:7" ht="15" hidden="1">
      <c r="A419" s="82"/>
      <c r="B419" s="82"/>
      <c r="C419" s="82">
        <v>4210</v>
      </c>
      <c r="D419" s="75" t="s">
        <v>138</v>
      </c>
      <c r="E419" s="85">
        <v>12000</v>
      </c>
      <c r="F419" s="51"/>
      <c r="G419" s="51">
        <f>E419+F419</f>
        <v>12000</v>
      </c>
    </row>
    <row r="420" spans="1:7" ht="15" hidden="1">
      <c r="A420" s="82"/>
      <c r="B420" s="82"/>
      <c r="C420" s="82">
        <v>4270</v>
      </c>
      <c r="D420" s="75" t="s">
        <v>192</v>
      </c>
      <c r="E420" s="85">
        <v>8000</v>
      </c>
      <c r="F420" s="51"/>
      <c r="G420" s="51">
        <f>E420+F420</f>
        <v>8000</v>
      </c>
    </row>
    <row r="421" spans="1:7" ht="18" customHeight="1">
      <c r="A421" s="82"/>
      <c r="B421" s="82"/>
      <c r="C421" s="82">
        <v>6050</v>
      </c>
      <c r="D421" s="75" t="s">
        <v>141</v>
      </c>
      <c r="E421" s="85">
        <v>200000</v>
      </c>
      <c r="F421" s="85">
        <v>200000</v>
      </c>
      <c r="G421" s="85">
        <f>E421+F421</f>
        <v>400000</v>
      </c>
    </row>
    <row r="422" spans="1:7" ht="14.25">
      <c r="A422" s="80">
        <v>852</v>
      </c>
      <c r="B422" s="80"/>
      <c r="C422" s="80"/>
      <c r="D422" s="76" t="s">
        <v>112</v>
      </c>
      <c r="E422" s="89">
        <f>E425+E433+E435+E437+E440+E458+E461</f>
        <v>1769995</v>
      </c>
      <c r="F422" s="89">
        <f>F425+F433+F435+F437+F440+F458+F461+F423</f>
        <v>-196054</v>
      </c>
      <c r="G422" s="89">
        <f>G425+G433+G435+G437+G440+G458+G461+G423</f>
        <v>1573941</v>
      </c>
    </row>
    <row r="423" spans="1:7" ht="15">
      <c r="A423" s="80"/>
      <c r="B423" s="82">
        <v>85202</v>
      </c>
      <c r="C423" s="80"/>
      <c r="D423" s="75" t="s">
        <v>266</v>
      </c>
      <c r="E423" s="89"/>
      <c r="F423" s="85">
        <f>F424</f>
        <v>9600</v>
      </c>
      <c r="G423" s="85">
        <f>G424</f>
        <v>9600</v>
      </c>
    </row>
    <row r="424" spans="1:7" ht="15">
      <c r="A424" s="80"/>
      <c r="B424" s="80"/>
      <c r="C424" s="82">
        <v>3110</v>
      </c>
      <c r="D424" s="75" t="s">
        <v>194</v>
      </c>
      <c r="E424" s="89"/>
      <c r="F424" s="85">
        <v>9600</v>
      </c>
      <c r="G424" s="85">
        <f>E424+F424</f>
        <v>9600</v>
      </c>
    </row>
    <row r="425" spans="1:7" ht="45">
      <c r="A425" s="82"/>
      <c r="B425" s="82">
        <v>85212</v>
      </c>
      <c r="C425" s="82"/>
      <c r="D425" s="75" t="s">
        <v>193</v>
      </c>
      <c r="E425" s="58">
        <f>SUM(E426:E432)</f>
        <v>1177000</v>
      </c>
      <c r="F425" s="58">
        <f>SUM(F426:F432)</f>
        <v>-223500</v>
      </c>
      <c r="G425" s="58">
        <f>SUM(G426:G432)</f>
        <v>953500</v>
      </c>
    </row>
    <row r="426" spans="1:7" ht="15">
      <c r="A426" s="82"/>
      <c r="B426" s="82"/>
      <c r="C426" s="82">
        <v>3110</v>
      </c>
      <c r="D426" s="75" t="s">
        <v>194</v>
      </c>
      <c r="E426" s="85">
        <v>1128690</v>
      </c>
      <c r="F426" s="51">
        <v>-216795</v>
      </c>
      <c r="G426" s="51">
        <f>E426+F426</f>
        <v>911895</v>
      </c>
    </row>
    <row r="427" spans="1:7" ht="15">
      <c r="A427" s="82"/>
      <c r="B427" s="82"/>
      <c r="C427" s="82">
        <v>4010</v>
      </c>
      <c r="D427" s="75" t="s">
        <v>151</v>
      </c>
      <c r="E427" s="85">
        <v>21366</v>
      </c>
      <c r="F427" s="51">
        <v>-4057</v>
      </c>
      <c r="G427" s="51">
        <f aca="true" t="shared" si="21" ref="G427:G432">E427+F427</f>
        <v>17309</v>
      </c>
    </row>
    <row r="428" spans="1:7" ht="15">
      <c r="A428" s="82"/>
      <c r="B428" s="82"/>
      <c r="C428" s="82">
        <v>4110</v>
      </c>
      <c r="D428" s="75" t="s">
        <v>153</v>
      </c>
      <c r="E428" s="85">
        <v>16886</v>
      </c>
      <c r="F428" s="51">
        <v>-738</v>
      </c>
      <c r="G428" s="51">
        <f t="shared" si="21"/>
        <v>16148</v>
      </c>
    </row>
    <row r="429" spans="1:7" ht="15">
      <c r="A429" s="82"/>
      <c r="B429" s="82"/>
      <c r="C429" s="82">
        <v>4120</v>
      </c>
      <c r="D429" s="75" t="s">
        <v>154</v>
      </c>
      <c r="E429" s="85">
        <v>524</v>
      </c>
      <c r="F429" s="51">
        <v>-99</v>
      </c>
      <c r="G429" s="51">
        <f t="shared" si="21"/>
        <v>425</v>
      </c>
    </row>
    <row r="430" spans="1:7" ht="15">
      <c r="A430" s="82"/>
      <c r="B430" s="82"/>
      <c r="C430" s="82">
        <v>4210</v>
      </c>
      <c r="D430" s="75" t="s">
        <v>138</v>
      </c>
      <c r="E430" s="85">
        <v>3234</v>
      </c>
      <c r="F430" s="51">
        <v>-614</v>
      </c>
      <c r="G430" s="51">
        <f t="shared" si="21"/>
        <v>2620</v>
      </c>
    </row>
    <row r="431" spans="1:7" ht="15" hidden="1">
      <c r="A431" s="82"/>
      <c r="B431" s="82"/>
      <c r="C431" s="82">
        <v>4260</v>
      </c>
      <c r="D431" s="75" t="s">
        <v>161</v>
      </c>
      <c r="E431" s="85">
        <v>300</v>
      </c>
      <c r="F431" s="51"/>
      <c r="G431" s="51">
        <f t="shared" si="21"/>
        <v>300</v>
      </c>
    </row>
    <row r="432" spans="1:7" ht="15">
      <c r="A432" s="82"/>
      <c r="B432" s="82"/>
      <c r="C432" s="82">
        <v>4300</v>
      </c>
      <c r="D432" s="75" t="s">
        <v>140</v>
      </c>
      <c r="E432" s="85">
        <v>6000</v>
      </c>
      <c r="F432" s="51">
        <v>-1197</v>
      </c>
      <c r="G432" s="51">
        <f t="shared" si="21"/>
        <v>4803</v>
      </c>
    </row>
    <row r="433" spans="1:7" ht="60" hidden="1">
      <c r="A433" s="82"/>
      <c r="B433" s="82">
        <v>85213</v>
      </c>
      <c r="C433" s="82"/>
      <c r="D433" s="75" t="s">
        <v>114</v>
      </c>
      <c r="E433" s="85">
        <f>E434</f>
        <v>7400</v>
      </c>
      <c r="F433" s="85">
        <f>F434</f>
        <v>0</v>
      </c>
      <c r="G433" s="85">
        <f>G434</f>
        <v>7400</v>
      </c>
    </row>
    <row r="434" spans="1:7" ht="15" hidden="1">
      <c r="A434" s="82"/>
      <c r="B434" s="82"/>
      <c r="C434" s="82">
        <v>4130</v>
      </c>
      <c r="D434" s="75" t="s">
        <v>195</v>
      </c>
      <c r="E434" s="85">
        <v>7400</v>
      </c>
      <c r="F434" s="51"/>
      <c r="G434" s="51">
        <f>E434+F434</f>
        <v>7400</v>
      </c>
    </row>
    <row r="435" spans="1:7" ht="30">
      <c r="A435" s="82"/>
      <c r="B435" s="82">
        <v>85214</v>
      </c>
      <c r="C435" s="82"/>
      <c r="D435" s="31" t="s">
        <v>237</v>
      </c>
      <c r="E435" s="85">
        <f>E436</f>
        <v>184100</v>
      </c>
      <c r="F435" s="85">
        <f>F436</f>
        <v>-9600</v>
      </c>
      <c r="G435" s="85">
        <f>G436</f>
        <v>174500</v>
      </c>
    </row>
    <row r="436" spans="1:7" ht="15">
      <c r="A436" s="82"/>
      <c r="B436" s="82"/>
      <c r="C436" s="82">
        <v>3110</v>
      </c>
      <c r="D436" s="75" t="s">
        <v>194</v>
      </c>
      <c r="E436" s="85">
        <v>184100</v>
      </c>
      <c r="F436" s="51">
        <v>-9600</v>
      </c>
      <c r="G436" s="51">
        <f>E436+F436</f>
        <v>174500</v>
      </c>
    </row>
    <row r="437" spans="1:7" ht="15">
      <c r="A437" s="82"/>
      <c r="B437" s="82">
        <v>85215</v>
      </c>
      <c r="C437" s="82"/>
      <c r="D437" s="75" t="s">
        <v>196</v>
      </c>
      <c r="E437" s="85">
        <f>SUM(E438:E439)</f>
        <v>108350</v>
      </c>
      <c r="F437" s="85">
        <f>SUM(F438:F439)</f>
        <v>0</v>
      </c>
      <c r="G437" s="85">
        <f>SUM(G438:G439)</f>
        <v>108350</v>
      </c>
    </row>
    <row r="438" spans="1:7" ht="15">
      <c r="A438" s="82"/>
      <c r="B438" s="82"/>
      <c r="C438" s="82">
        <v>3110</v>
      </c>
      <c r="D438" s="75" t="s">
        <v>194</v>
      </c>
      <c r="E438" s="85">
        <v>107570</v>
      </c>
      <c r="F438" s="51">
        <v>-300</v>
      </c>
      <c r="G438" s="51">
        <f>E438+F438</f>
        <v>107270</v>
      </c>
    </row>
    <row r="439" spans="1:7" ht="15">
      <c r="A439" s="82"/>
      <c r="B439" s="82"/>
      <c r="C439" s="82">
        <v>4300</v>
      </c>
      <c r="D439" s="75" t="s">
        <v>140</v>
      </c>
      <c r="E439" s="85">
        <v>780</v>
      </c>
      <c r="F439" s="51">
        <v>300</v>
      </c>
      <c r="G439" s="51">
        <f>E439+F439</f>
        <v>1080</v>
      </c>
    </row>
    <row r="440" spans="1:7" ht="15">
      <c r="A440" s="82"/>
      <c r="B440" s="82">
        <v>85219</v>
      </c>
      <c r="C440" s="82"/>
      <c r="D440" s="75" t="s">
        <v>115</v>
      </c>
      <c r="E440" s="85">
        <f>SUM(E441:E457)</f>
        <v>237045</v>
      </c>
      <c r="F440" s="85">
        <f>SUM(F441:F457)</f>
        <v>27446</v>
      </c>
      <c r="G440" s="85">
        <f>SUM(G441:G457)</f>
        <v>264491</v>
      </c>
    </row>
    <row r="441" spans="1:7" ht="30" hidden="1">
      <c r="A441" s="82"/>
      <c r="B441" s="82"/>
      <c r="C441" s="82">
        <v>3020</v>
      </c>
      <c r="D441" s="75" t="s">
        <v>159</v>
      </c>
      <c r="E441" s="85">
        <v>345</v>
      </c>
      <c r="F441" s="51"/>
      <c r="G441" s="51">
        <f aca="true" t="shared" si="22" ref="G441:G457">E441+F441</f>
        <v>345</v>
      </c>
    </row>
    <row r="442" spans="1:7" ht="15">
      <c r="A442" s="82"/>
      <c r="B442" s="82"/>
      <c r="C442" s="82">
        <v>4010</v>
      </c>
      <c r="D442" s="75" t="s">
        <v>151</v>
      </c>
      <c r="E442" s="85">
        <v>146743</v>
      </c>
      <c r="F442" s="51">
        <v>19295</v>
      </c>
      <c r="G442" s="51">
        <f t="shared" si="22"/>
        <v>166038</v>
      </c>
    </row>
    <row r="443" spans="1:7" ht="15" hidden="1">
      <c r="A443" s="82"/>
      <c r="B443" s="82"/>
      <c r="C443" s="82">
        <v>4040</v>
      </c>
      <c r="D443" s="75" t="s">
        <v>152</v>
      </c>
      <c r="E443" s="85">
        <v>11616</v>
      </c>
      <c r="F443" s="51"/>
      <c r="G443" s="51">
        <f t="shared" si="22"/>
        <v>11616</v>
      </c>
    </row>
    <row r="444" spans="1:7" ht="15">
      <c r="A444" s="82"/>
      <c r="B444" s="82"/>
      <c r="C444" s="82">
        <v>4110</v>
      </c>
      <c r="D444" s="75" t="s">
        <v>153</v>
      </c>
      <c r="E444" s="85">
        <v>28307</v>
      </c>
      <c r="F444" s="51">
        <v>4056</v>
      </c>
      <c r="G444" s="51">
        <f t="shared" si="22"/>
        <v>32363</v>
      </c>
    </row>
    <row r="445" spans="1:7" ht="15">
      <c r="A445" s="82"/>
      <c r="B445" s="82"/>
      <c r="C445" s="82">
        <v>4120</v>
      </c>
      <c r="D445" s="75" t="s">
        <v>154</v>
      </c>
      <c r="E445" s="85">
        <v>3812</v>
      </c>
      <c r="F445" s="51">
        <v>545</v>
      </c>
      <c r="G445" s="51">
        <f t="shared" si="22"/>
        <v>4357</v>
      </c>
    </row>
    <row r="446" spans="1:7" ht="15">
      <c r="A446" s="82"/>
      <c r="B446" s="82"/>
      <c r="C446" s="82">
        <v>4170</v>
      </c>
      <c r="D446" s="75" t="s">
        <v>160</v>
      </c>
      <c r="E446" s="85"/>
      <c r="F446" s="51">
        <v>3000</v>
      </c>
      <c r="G446" s="51">
        <f t="shared" si="22"/>
        <v>3000</v>
      </c>
    </row>
    <row r="447" spans="1:7" ht="15" hidden="1">
      <c r="A447" s="82"/>
      <c r="B447" s="82"/>
      <c r="C447" s="82">
        <v>4210</v>
      </c>
      <c r="D447" s="75" t="s">
        <v>138</v>
      </c>
      <c r="E447" s="85">
        <v>15089</v>
      </c>
      <c r="F447" s="51"/>
      <c r="G447" s="51">
        <f t="shared" si="22"/>
        <v>15089</v>
      </c>
    </row>
    <row r="448" spans="1:7" ht="15" hidden="1">
      <c r="A448" s="82"/>
      <c r="B448" s="82"/>
      <c r="C448" s="82">
        <v>4260</v>
      </c>
      <c r="D448" s="75" t="s">
        <v>161</v>
      </c>
      <c r="E448" s="85">
        <v>4213</v>
      </c>
      <c r="F448" s="51"/>
      <c r="G448" s="51">
        <f t="shared" si="22"/>
        <v>4213</v>
      </c>
    </row>
    <row r="449" spans="1:7" ht="15">
      <c r="A449" s="82"/>
      <c r="B449" s="82"/>
      <c r="C449" s="82">
        <v>4270</v>
      </c>
      <c r="D449" s="75" t="s">
        <v>192</v>
      </c>
      <c r="E449" s="85">
        <v>2400</v>
      </c>
      <c r="F449" s="51">
        <v>-53</v>
      </c>
      <c r="G449" s="51">
        <f t="shared" si="22"/>
        <v>2347</v>
      </c>
    </row>
    <row r="450" spans="1:7" ht="15" hidden="1">
      <c r="A450" s="82"/>
      <c r="B450" s="82"/>
      <c r="C450" s="82">
        <v>4280</v>
      </c>
      <c r="D450" s="75" t="s">
        <v>162</v>
      </c>
      <c r="E450" s="85">
        <v>513</v>
      </c>
      <c r="F450" s="51"/>
      <c r="G450" s="51">
        <f t="shared" si="22"/>
        <v>513</v>
      </c>
    </row>
    <row r="451" spans="1:7" ht="15" hidden="1">
      <c r="A451" s="82"/>
      <c r="B451" s="82"/>
      <c r="C451" s="82">
        <v>4300</v>
      </c>
      <c r="D451" s="75" t="s">
        <v>140</v>
      </c>
      <c r="E451" s="85">
        <v>11322</v>
      </c>
      <c r="F451" s="51"/>
      <c r="G451" s="51">
        <f t="shared" si="22"/>
        <v>11322</v>
      </c>
    </row>
    <row r="452" spans="1:7" ht="15" hidden="1">
      <c r="A452" s="82"/>
      <c r="B452" s="82"/>
      <c r="C452" s="82">
        <v>4350</v>
      </c>
      <c r="D452" s="75" t="s">
        <v>163</v>
      </c>
      <c r="E452" s="85">
        <v>1746</v>
      </c>
      <c r="F452" s="51"/>
      <c r="G452" s="51">
        <f t="shared" si="22"/>
        <v>1746</v>
      </c>
    </row>
    <row r="453" spans="1:7" ht="15" hidden="1">
      <c r="A453" s="82"/>
      <c r="B453" s="82"/>
      <c r="C453" s="82">
        <v>4410</v>
      </c>
      <c r="D453" s="75" t="s">
        <v>155</v>
      </c>
      <c r="E453" s="85">
        <v>1469</v>
      </c>
      <c r="F453" s="51"/>
      <c r="G453" s="51">
        <f t="shared" si="22"/>
        <v>1469</v>
      </c>
    </row>
    <row r="454" spans="1:7" ht="15" hidden="1">
      <c r="A454" s="82"/>
      <c r="B454" s="82"/>
      <c r="C454" s="82">
        <v>4430</v>
      </c>
      <c r="D454" s="75" t="s">
        <v>146</v>
      </c>
      <c r="E454" s="85">
        <v>428</v>
      </c>
      <c r="F454" s="51"/>
      <c r="G454" s="51">
        <f t="shared" si="22"/>
        <v>428</v>
      </c>
    </row>
    <row r="455" spans="1:7" ht="30">
      <c r="A455" s="82"/>
      <c r="B455" s="82"/>
      <c r="C455" s="82">
        <v>4440</v>
      </c>
      <c r="D455" s="75" t="s">
        <v>156</v>
      </c>
      <c r="E455" s="85">
        <v>4042</v>
      </c>
      <c r="F455" s="85">
        <v>550</v>
      </c>
      <c r="G455" s="85">
        <f t="shared" si="22"/>
        <v>4592</v>
      </c>
    </row>
    <row r="456" spans="1:7" ht="15">
      <c r="A456" s="82"/>
      <c r="B456" s="82"/>
      <c r="C456" s="73">
        <v>4580</v>
      </c>
      <c r="D456" s="75" t="s">
        <v>39</v>
      </c>
      <c r="E456" s="85"/>
      <c r="F456" s="85">
        <v>53</v>
      </c>
      <c r="G456" s="85">
        <f t="shared" si="22"/>
        <v>53</v>
      </c>
    </row>
    <row r="457" spans="1:7" ht="30" hidden="1">
      <c r="A457" s="82"/>
      <c r="B457" s="82"/>
      <c r="C457" s="82">
        <v>6060</v>
      </c>
      <c r="D457" s="75" t="s">
        <v>165</v>
      </c>
      <c r="E457" s="85">
        <v>5000</v>
      </c>
      <c r="F457" s="85"/>
      <c r="G457" s="85">
        <f t="shared" si="22"/>
        <v>5000</v>
      </c>
    </row>
    <row r="458" spans="1:7" ht="30" hidden="1">
      <c r="A458" s="82"/>
      <c r="B458" s="82">
        <v>85228</v>
      </c>
      <c r="C458" s="82"/>
      <c r="D458" s="75" t="s">
        <v>197</v>
      </c>
      <c r="E458" s="85">
        <f>SUM(E459:E460)</f>
        <v>17520</v>
      </c>
      <c r="F458" s="85">
        <f>SUM(F459:F460)</f>
        <v>0</v>
      </c>
      <c r="G458" s="85">
        <f>SUM(G459:G460)</f>
        <v>17520</v>
      </c>
    </row>
    <row r="459" spans="1:7" ht="15" hidden="1">
      <c r="A459" s="82"/>
      <c r="B459" s="82"/>
      <c r="C459" s="82">
        <v>4110</v>
      </c>
      <c r="D459" s="75" t="s">
        <v>153</v>
      </c>
      <c r="E459" s="85">
        <v>2450</v>
      </c>
      <c r="F459" s="51"/>
      <c r="G459" s="51">
        <f>E459+F459</f>
        <v>2450</v>
      </c>
    </row>
    <row r="460" spans="1:7" ht="15" hidden="1">
      <c r="A460" s="82"/>
      <c r="B460" s="82"/>
      <c r="C460" s="82">
        <v>4170</v>
      </c>
      <c r="D460" s="75" t="s">
        <v>160</v>
      </c>
      <c r="E460" s="85">
        <v>15070</v>
      </c>
      <c r="F460" s="51"/>
      <c r="G460" s="51">
        <f>E460+F460</f>
        <v>15070</v>
      </c>
    </row>
    <row r="461" spans="1:7" ht="15" hidden="1">
      <c r="A461" s="82"/>
      <c r="B461" s="82">
        <v>85295</v>
      </c>
      <c r="C461" s="82"/>
      <c r="D461" s="75" t="s">
        <v>16</v>
      </c>
      <c r="E461" s="85">
        <f>SUM(E462:E463)</f>
        <v>38580</v>
      </c>
      <c r="F461" s="85">
        <f>SUM(F462:F463)</f>
        <v>0</v>
      </c>
      <c r="G461" s="85">
        <f>SUM(G462:G463)</f>
        <v>38580</v>
      </c>
    </row>
    <row r="462" spans="1:7" ht="15" hidden="1">
      <c r="A462" s="82"/>
      <c r="B462" s="82"/>
      <c r="C462" s="82">
        <v>3110</v>
      </c>
      <c r="D462" s="75" t="s">
        <v>198</v>
      </c>
      <c r="E462" s="85">
        <v>32896</v>
      </c>
      <c r="F462" s="51"/>
      <c r="G462" s="51">
        <f>E462+F462</f>
        <v>32896</v>
      </c>
    </row>
    <row r="463" spans="1:7" ht="15" hidden="1">
      <c r="A463" s="82"/>
      <c r="B463" s="82"/>
      <c r="C463" s="82">
        <v>4300</v>
      </c>
      <c r="D463" s="75" t="s">
        <v>140</v>
      </c>
      <c r="E463" s="85">
        <v>5684</v>
      </c>
      <c r="F463" s="51"/>
      <c r="G463" s="51">
        <f>E463+F463</f>
        <v>5684</v>
      </c>
    </row>
    <row r="464" spans="1:7" ht="14.25">
      <c r="A464" s="80">
        <v>854</v>
      </c>
      <c r="B464" s="80"/>
      <c r="C464" s="80"/>
      <c r="D464" s="76" t="s">
        <v>117</v>
      </c>
      <c r="E464" s="89">
        <f>E465+E477+E479+E481</f>
        <v>328892</v>
      </c>
      <c r="F464" s="89">
        <f>F465+F477+F479+F481</f>
        <v>57005</v>
      </c>
      <c r="G464" s="89">
        <f>G465+G477+G479+G481</f>
        <v>385897</v>
      </c>
    </row>
    <row r="465" spans="1:7" ht="15" hidden="1">
      <c r="A465" s="82"/>
      <c r="B465" s="82">
        <v>85401</v>
      </c>
      <c r="C465" s="82"/>
      <c r="D465" s="75" t="s">
        <v>199</v>
      </c>
      <c r="E465" s="85">
        <f>SUM(E466:E476)</f>
        <v>222222</v>
      </c>
      <c r="F465" s="51"/>
      <c r="G465" s="51">
        <f aca="true" t="shared" si="23" ref="G465:G478">E465+F465</f>
        <v>222222</v>
      </c>
    </row>
    <row r="466" spans="1:7" ht="30" hidden="1">
      <c r="A466" s="82"/>
      <c r="B466" s="82"/>
      <c r="C466" s="82">
        <v>3020</v>
      </c>
      <c r="D466" s="75" t="s">
        <v>159</v>
      </c>
      <c r="E466" s="85">
        <v>5556</v>
      </c>
      <c r="F466" s="51"/>
      <c r="G466" s="51">
        <f t="shared" si="23"/>
        <v>5556</v>
      </c>
    </row>
    <row r="467" spans="1:7" ht="15" hidden="1">
      <c r="A467" s="82"/>
      <c r="B467" s="82"/>
      <c r="C467" s="82">
        <v>4010</v>
      </c>
      <c r="D467" s="75" t="s">
        <v>151</v>
      </c>
      <c r="E467" s="85">
        <v>152974</v>
      </c>
      <c r="F467" s="51"/>
      <c r="G467" s="51">
        <f t="shared" si="23"/>
        <v>152974</v>
      </c>
    </row>
    <row r="468" spans="1:7" ht="15" hidden="1">
      <c r="A468" s="82"/>
      <c r="B468" s="82"/>
      <c r="C468" s="82">
        <v>4040</v>
      </c>
      <c r="D468" s="75" t="s">
        <v>152</v>
      </c>
      <c r="E468" s="85">
        <v>11959</v>
      </c>
      <c r="F468" s="51"/>
      <c r="G468" s="51">
        <f t="shared" si="23"/>
        <v>11959</v>
      </c>
    </row>
    <row r="469" spans="1:7" ht="15" hidden="1">
      <c r="A469" s="82"/>
      <c r="B469" s="82"/>
      <c r="C469" s="82">
        <v>4110</v>
      </c>
      <c r="D469" s="75" t="s">
        <v>153</v>
      </c>
      <c r="E469" s="85">
        <v>30667</v>
      </c>
      <c r="F469" s="51"/>
      <c r="G469" s="51">
        <f t="shared" si="23"/>
        <v>30667</v>
      </c>
    </row>
    <row r="470" spans="1:7" ht="15" hidden="1">
      <c r="A470" s="82"/>
      <c r="B470" s="82"/>
      <c r="C470" s="82">
        <v>4120</v>
      </c>
      <c r="D470" s="75" t="s">
        <v>154</v>
      </c>
      <c r="E470" s="85">
        <v>4175</v>
      </c>
      <c r="F470" s="51"/>
      <c r="G470" s="51">
        <f t="shared" si="23"/>
        <v>4175</v>
      </c>
    </row>
    <row r="471" spans="1:7" ht="30" hidden="1">
      <c r="A471" s="82"/>
      <c r="B471" s="82"/>
      <c r="C471" s="82">
        <v>4140</v>
      </c>
      <c r="D471" s="75" t="s">
        <v>181</v>
      </c>
      <c r="E471" s="85">
        <v>852</v>
      </c>
      <c r="F471" s="51"/>
      <c r="G471" s="51">
        <f t="shared" si="23"/>
        <v>852</v>
      </c>
    </row>
    <row r="472" spans="1:7" ht="15" hidden="1">
      <c r="A472" s="82"/>
      <c r="B472" s="82"/>
      <c r="C472" s="82">
        <v>4210</v>
      </c>
      <c r="D472" s="75" t="s">
        <v>138</v>
      </c>
      <c r="E472" s="85">
        <v>4420</v>
      </c>
      <c r="F472" s="51"/>
      <c r="G472" s="51">
        <f t="shared" si="23"/>
        <v>4420</v>
      </c>
    </row>
    <row r="473" spans="1:7" ht="15" hidden="1">
      <c r="A473" s="82"/>
      <c r="B473" s="82"/>
      <c r="C473" s="82">
        <v>4260</v>
      </c>
      <c r="D473" s="75" t="s">
        <v>161</v>
      </c>
      <c r="E473" s="85">
        <v>1451</v>
      </c>
      <c r="F473" s="51"/>
      <c r="G473" s="51">
        <f t="shared" si="23"/>
        <v>1451</v>
      </c>
    </row>
    <row r="474" spans="1:7" ht="15" hidden="1">
      <c r="A474" s="82"/>
      <c r="B474" s="82"/>
      <c r="C474" s="82">
        <v>4300</v>
      </c>
      <c r="D474" s="75" t="s">
        <v>140</v>
      </c>
      <c r="E474" s="85">
        <v>1280</v>
      </c>
      <c r="F474" s="51"/>
      <c r="G474" s="51">
        <f t="shared" si="23"/>
        <v>1280</v>
      </c>
    </row>
    <row r="475" spans="1:7" ht="15" hidden="1">
      <c r="A475" s="82"/>
      <c r="B475" s="82"/>
      <c r="C475" s="82">
        <v>4410</v>
      </c>
      <c r="D475" s="75" t="s">
        <v>155</v>
      </c>
      <c r="E475" s="85">
        <v>1916</v>
      </c>
      <c r="F475" s="51"/>
      <c r="G475" s="51">
        <f t="shared" si="23"/>
        <v>1916</v>
      </c>
    </row>
    <row r="476" spans="1:7" ht="30" hidden="1">
      <c r="A476" s="82"/>
      <c r="B476" s="82"/>
      <c r="C476" s="82">
        <v>4440</v>
      </c>
      <c r="D476" s="75" t="s">
        <v>156</v>
      </c>
      <c r="E476" s="85">
        <v>6972</v>
      </c>
      <c r="F476" s="51"/>
      <c r="G476" s="51">
        <f t="shared" si="23"/>
        <v>6972</v>
      </c>
    </row>
    <row r="477" spans="1:7" ht="15">
      <c r="A477" s="82"/>
      <c r="B477" s="82">
        <v>85415</v>
      </c>
      <c r="C477" s="82"/>
      <c r="D477" s="75" t="s">
        <v>118</v>
      </c>
      <c r="E477" s="85">
        <f>E478</f>
        <v>0</v>
      </c>
      <c r="F477" s="51">
        <f>F478</f>
        <v>5005</v>
      </c>
      <c r="G477" s="51">
        <f t="shared" si="23"/>
        <v>5005</v>
      </c>
    </row>
    <row r="478" spans="1:7" ht="15">
      <c r="A478" s="82"/>
      <c r="B478" s="82"/>
      <c r="C478" s="82">
        <v>3240</v>
      </c>
      <c r="D478" s="75" t="s">
        <v>179</v>
      </c>
      <c r="E478" s="85"/>
      <c r="F478" s="51">
        <v>5005</v>
      </c>
      <c r="G478" s="51">
        <f t="shared" si="23"/>
        <v>5005</v>
      </c>
    </row>
    <row r="479" spans="1:7" ht="15" hidden="1">
      <c r="A479" s="82"/>
      <c r="B479" s="82">
        <v>85446</v>
      </c>
      <c r="C479" s="82"/>
      <c r="D479" s="75" t="s">
        <v>188</v>
      </c>
      <c r="E479" s="85">
        <f>E480</f>
        <v>670</v>
      </c>
      <c r="F479" s="85">
        <f>F480</f>
        <v>0</v>
      </c>
      <c r="G479" s="85">
        <f>G480</f>
        <v>670</v>
      </c>
    </row>
    <row r="480" spans="1:7" ht="15" hidden="1">
      <c r="A480" s="82"/>
      <c r="B480" s="82"/>
      <c r="C480" s="82">
        <v>4300</v>
      </c>
      <c r="D480" s="75" t="s">
        <v>140</v>
      </c>
      <c r="E480" s="85">
        <v>670</v>
      </c>
      <c r="F480" s="51"/>
      <c r="G480" s="51">
        <f>E480+F480</f>
        <v>670</v>
      </c>
    </row>
    <row r="481" spans="1:7" ht="15">
      <c r="A481" s="82"/>
      <c r="B481" s="82">
        <v>85495</v>
      </c>
      <c r="C481" s="82"/>
      <c r="D481" s="75" t="s">
        <v>16</v>
      </c>
      <c r="E481" s="85">
        <f>SUM(E482:E485)</f>
        <v>106000</v>
      </c>
      <c r="F481" s="85">
        <f>SUM(F482:F485)</f>
        <v>52000</v>
      </c>
      <c r="G481" s="85">
        <f>SUM(G482:G485)</f>
        <v>158000</v>
      </c>
    </row>
    <row r="482" spans="1:7" ht="15" hidden="1">
      <c r="A482" s="82"/>
      <c r="B482" s="82"/>
      <c r="C482" s="82">
        <v>4170</v>
      </c>
      <c r="D482" s="75" t="s">
        <v>160</v>
      </c>
      <c r="E482" s="85">
        <v>0</v>
      </c>
      <c r="F482" s="51"/>
      <c r="G482" s="51">
        <f>E482+F482</f>
        <v>0</v>
      </c>
    </row>
    <row r="483" spans="1:7" ht="15" hidden="1">
      <c r="A483" s="82"/>
      <c r="B483" s="82"/>
      <c r="C483" s="82">
        <v>4210</v>
      </c>
      <c r="D483" s="75" t="s">
        <v>138</v>
      </c>
      <c r="E483" s="85">
        <v>0</v>
      </c>
      <c r="F483" s="51"/>
      <c r="G483" s="51">
        <f>E483+F483</f>
        <v>0</v>
      </c>
    </row>
    <row r="484" spans="1:7" ht="15" hidden="1">
      <c r="A484" s="82"/>
      <c r="B484" s="82"/>
      <c r="C484" s="82">
        <v>4300</v>
      </c>
      <c r="D484" s="75" t="s">
        <v>140</v>
      </c>
      <c r="E484" s="85">
        <v>0</v>
      </c>
      <c r="F484" s="51"/>
      <c r="G484" s="51">
        <f>E484+F484</f>
        <v>0</v>
      </c>
    </row>
    <row r="485" spans="1:7" ht="15">
      <c r="A485" s="82"/>
      <c r="B485" s="82"/>
      <c r="C485" s="82">
        <v>4220</v>
      </c>
      <c r="D485" s="75" t="s">
        <v>185</v>
      </c>
      <c r="E485" s="85">
        <v>106000</v>
      </c>
      <c r="F485" s="51">
        <v>52000</v>
      </c>
      <c r="G485" s="51">
        <f>E485+F485</f>
        <v>158000</v>
      </c>
    </row>
    <row r="486" spans="1:7" ht="28.5">
      <c r="A486" s="80">
        <v>900</v>
      </c>
      <c r="B486" s="80"/>
      <c r="C486" s="80"/>
      <c r="D486" s="76" t="s">
        <v>119</v>
      </c>
      <c r="E486" s="89">
        <f>E487+E490+E493+E496+E498+E502+E505</f>
        <v>1125108</v>
      </c>
      <c r="F486" s="89">
        <f>F487+F490+F493+F496+F498+F502+F505</f>
        <v>53440</v>
      </c>
      <c r="G486" s="89">
        <f>G487+G490+G493+G496+G498+G502+G505</f>
        <v>1178548</v>
      </c>
    </row>
    <row r="487" spans="1:7" ht="15" hidden="1">
      <c r="A487" s="82"/>
      <c r="B487" s="82">
        <v>90001</v>
      </c>
      <c r="C487" s="82"/>
      <c r="D487" s="75" t="s">
        <v>200</v>
      </c>
      <c r="E487" s="85">
        <f>SUM(E488:E489)</f>
        <v>10120</v>
      </c>
      <c r="F487" s="85">
        <f>SUM(F488:F489)</f>
        <v>0</v>
      </c>
      <c r="G487" s="85">
        <f>SUM(G488:G489)</f>
        <v>10120</v>
      </c>
    </row>
    <row r="488" spans="1:7" ht="15" hidden="1">
      <c r="A488" s="82"/>
      <c r="B488" s="82"/>
      <c r="C488" s="82">
        <v>4300</v>
      </c>
      <c r="D488" s="75" t="s">
        <v>140</v>
      </c>
      <c r="E488" s="85">
        <v>5060</v>
      </c>
      <c r="F488" s="51"/>
      <c r="G488" s="51">
        <f>E488+F488</f>
        <v>5060</v>
      </c>
    </row>
    <row r="489" spans="1:7" ht="15" hidden="1">
      <c r="A489" s="82"/>
      <c r="B489" s="82"/>
      <c r="C489" s="82">
        <v>4430</v>
      </c>
      <c r="D489" s="75" t="s">
        <v>146</v>
      </c>
      <c r="E489" s="85">
        <v>5060</v>
      </c>
      <c r="F489" s="51"/>
      <c r="G489" s="51">
        <f>E489+F489</f>
        <v>5060</v>
      </c>
    </row>
    <row r="490" spans="1:7" ht="15" hidden="1">
      <c r="A490" s="82"/>
      <c r="B490" s="82">
        <v>90003</v>
      </c>
      <c r="C490" s="82"/>
      <c r="D490" s="75" t="s">
        <v>201</v>
      </c>
      <c r="E490" s="85">
        <f>SUM(E491:E492)</f>
        <v>17150</v>
      </c>
      <c r="F490" s="85">
        <f>SUM(F491:F492)</f>
        <v>0</v>
      </c>
      <c r="G490" s="85">
        <f>SUM(G491:G492)</f>
        <v>17150</v>
      </c>
    </row>
    <row r="491" spans="1:7" ht="15" hidden="1">
      <c r="A491" s="82"/>
      <c r="B491" s="82"/>
      <c r="C491" s="82">
        <v>4210</v>
      </c>
      <c r="D491" s="75" t="s">
        <v>138</v>
      </c>
      <c r="E491" s="85">
        <v>3150</v>
      </c>
      <c r="F491" s="51"/>
      <c r="G491" s="51">
        <f>E491+F491</f>
        <v>3150</v>
      </c>
    </row>
    <row r="492" spans="1:7" ht="15" hidden="1">
      <c r="A492" s="82"/>
      <c r="B492" s="82"/>
      <c r="C492" s="82">
        <v>4300</v>
      </c>
      <c r="D492" s="75" t="s">
        <v>140</v>
      </c>
      <c r="E492" s="85">
        <v>14000</v>
      </c>
      <c r="F492" s="51"/>
      <c r="G492" s="51">
        <f>E492+F492</f>
        <v>14000</v>
      </c>
    </row>
    <row r="493" spans="1:7" ht="15" hidden="1">
      <c r="A493" s="82"/>
      <c r="B493" s="82">
        <v>90004</v>
      </c>
      <c r="C493" s="82"/>
      <c r="D493" s="75" t="s">
        <v>202</v>
      </c>
      <c r="E493" s="85">
        <f>SUM(E494:E495)</f>
        <v>13850</v>
      </c>
      <c r="F493" s="85">
        <f>SUM(F494:F495)</f>
        <v>0</v>
      </c>
      <c r="G493" s="85">
        <f>SUM(G494:G495)</f>
        <v>13850</v>
      </c>
    </row>
    <row r="494" spans="1:7" ht="15" hidden="1">
      <c r="A494" s="82"/>
      <c r="B494" s="82"/>
      <c r="C494" s="82">
        <v>4210</v>
      </c>
      <c r="D494" s="75" t="s">
        <v>138</v>
      </c>
      <c r="E494" s="85">
        <v>4150</v>
      </c>
      <c r="F494" s="51"/>
      <c r="G494" s="51">
        <f>E494+F494</f>
        <v>4150</v>
      </c>
    </row>
    <row r="495" spans="1:7" ht="15" hidden="1">
      <c r="A495" s="82"/>
      <c r="B495" s="82"/>
      <c r="C495" s="82">
        <v>4300</v>
      </c>
      <c r="D495" s="75" t="s">
        <v>140</v>
      </c>
      <c r="E495" s="85">
        <v>9700</v>
      </c>
      <c r="F495" s="51"/>
      <c r="G495" s="51">
        <f>E495+F495</f>
        <v>9700</v>
      </c>
    </row>
    <row r="496" spans="1:7" ht="15" hidden="1">
      <c r="A496" s="82"/>
      <c r="B496" s="82">
        <v>90013</v>
      </c>
      <c r="C496" s="82"/>
      <c r="D496" s="75" t="s">
        <v>203</v>
      </c>
      <c r="E496" s="85">
        <f>E497</f>
        <v>0</v>
      </c>
      <c r="F496" s="51"/>
      <c r="G496" s="51">
        <f>E496+F496</f>
        <v>0</v>
      </c>
    </row>
    <row r="497" spans="1:7" ht="75" hidden="1">
      <c r="A497" s="82"/>
      <c r="B497" s="82"/>
      <c r="C497" s="82">
        <v>6300</v>
      </c>
      <c r="D497" s="75" t="s">
        <v>204</v>
      </c>
      <c r="E497" s="85">
        <v>0</v>
      </c>
      <c r="F497" s="51"/>
      <c r="G497" s="51">
        <f>E497+F497</f>
        <v>0</v>
      </c>
    </row>
    <row r="498" spans="1:7" ht="15" hidden="1">
      <c r="A498" s="82"/>
      <c r="B498" s="82">
        <v>90015</v>
      </c>
      <c r="C498" s="82"/>
      <c r="D498" s="75" t="s">
        <v>205</v>
      </c>
      <c r="E498" s="85">
        <f>SUM(E499:E501)</f>
        <v>274800</v>
      </c>
      <c r="F498" s="85">
        <f>SUM(F499:F501)</f>
        <v>0</v>
      </c>
      <c r="G498" s="85">
        <f>SUM(G499:G501)</f>
        <v>274800</v>
      </c>
    </row>
    <row r="499" spans="1:7" ht="15" hidden="1">
      <c r="A499" s="82"/>
      <c r="B499" s="82"/>
      <c r="C499" s="82">
        <v>4260</v>
      </c>
      <c r="D499" s="75" t="s">
        <v>161</v>
      </c>
      <c r="E499" s="85">
        <v>111900</v>
      </c>
      <c r="F499" s="51"/>
      <c r="G499" s="51">
        <f>E499+F499</f>
        <v>111900</v>
      </c>
    </row>
    <row r="500" spans="1:7" ht="15" hidden="1">
      <c r="A500" s="82"/>
      <c r="B500" s="82"/>
      <c r="C500" s="82">
        <v>4270</v>
      </c>
      <c r="D500" s="75" t="s">
        <v>139</v>
      </c>
      <c r="E500" s="85">
        <v>162900</v>
      </c>
      <c r="F500" s="51"/>
      <c r="G500" s="51">
        <f>E500+F500</f>
        <v>162900</v>
      </c>
    </row>
    <row r="501" spans="1:7" ht="30" hidden="1">
      <c r="A501" s="82"/>
      <c r="B501" s="82"/>
      <c r="C501" s="82">
        <v>6050</v>
      </c>
      <c r="D501" s="75" t="s">
        <v>130</v>
      </c>
      <c r="E501" s="85"/>
      <c r="F501" s="51"/>
      <c r="G501" s="51">
        <f>E501+F501</f>
        <v>0</v>
      </c>
    </row>
    <row r="502" spans="1:7" ht="15">
      <c r="A502" s="82"/>
      <c r="B502" s="82">
        <v>90017</v>
      </c>
      <c r="C502" s="82"/>
      <c r="D502" s="75" t="s">
        <v>206</v>
      </c>
      <c r="E502" s="85">
        <f>SUM(E503:E504)</f>
        <v>678788</v>
      </c>
      <c r="F502" s="85">
        <f>SUM(F503:F504)</f>
        <v>50565</v>
      </c>
      <c r="G502" s="85">
        <f>SUM(G503:G504)</f>
        <v>729353</v>
      </c>
    </row>
    <row r="503" spans="1:7" ht="18" customHeight="1">
      <c r="A503" s="82"/>
      <c r="B503" s="82"/>
      <c r="C503" s="82">
        <v>2650</v>
      </c>
      <c r="D503" s="75" t="s">
        <v>207</v>
      </c>
      <c r="E503" s="85">
        <v>578788</v>
      </c>
      <c r="F503" s="85">
        <v>50565</v>
      </c>
      <c r="G503" s="85">
        <f>E503+F503</f>
        <v>629353</v>
      </c>
    </row>
    <row r="504" spans="1:7" ht="60" hidden="1">
      <c r="A504" s="82"/>
      <c r="B504" s="82"/>
      <c r="C504" s="82">
        <v>6210</v>
      </c>
      <c r="D504" s="75" t="s">
        <v>208</v>
      </c>
      <c r="E504" s="85">
        <v>100000</v>
      </c>
      <c r="F504" s="51"/>
      <c r="G504" s="51">
        <f>E504+F504</f>
        <v>100000</v>
      </c>
    </row>
    <row r="505" spans="1:7" ht="15">
      <c r="A505" s="82"/>
      <c r="B505" s="82">
        <v>90095</v>
      </c>
      <c r="C505" s="82"/>
      <c r="D505" s="75" t="s">
        <v>16</v>
      </c>
      <c r="E505" s="85">
        <f>SUM(E509:E512)</f>
        <v>130400</v>
      </c>
      <c r="F505" s="85">
        <f>SUM(F506:F513)</f>
        <v>2875</v>
      </c>
      <c r="G505" s="85">
        <f>SUM(G506:G513)</f>
        <v>133275</v>
      </c>
    </row>
    <row r="506" spans="1:7" ht="15">
      <c r="A506" s="82"/>
      <c r="B506" s="82"/>
      <c r="C506" s="82">
        <v>4110</v>
      </c>
      <c r="D506" s="75" t="s">
        <v>153</v>
      </c>
      <c r="E506" s="85"/>
      <c r="F506" s="85">
        <v>415</v>
      </c>
      <c r="G506" s="51">
        <f aca="true" t="shared" si="24" ref="G506:G513">E506+F506</f>
        <v>415</v>
      </c>
    </row>
    <row r="507" spans="1:7" ht="15">
      <c r="A507" s="82"/>
      <c r="B507" s="82"/>
      <c r="C507" s="82">
        <v>4120</v>
      </c>
      <c r="D507" s="75" t="s">
        <v>154</v>
      </c>
      <c r="E507" s="85"/>
      <c r="F507" s="85">
        <v>60</v>
      </c>
      <c r="G507" s="51">
        <f t="shared" si="24"/>
        <v>60</v>
      </c>
    </row>
    <row r="508" spans="1:7" ht="15">
      <c r="A508" s="82"/>
      <c r="B508" s="82"/>
      <c r="C508" s="82">
        <v>4170</v>
      </c>
      <c r="D508" s="75" t="s">
        <v>160</v>
      </c>
      <c r="E508" s="85"/>
      <c r="F508" s="85">
        <v>2400</v>
      </c>
      <c r="G508" s="51">
        <f t="shared" si="24"/>
        <v>2400</v>
      </c>
    </row>
    <row r="509" spans="1:7" ht="15" hidden="1">
      <c r="A509" s="82"/>
      <c r="B509" s="82"/>
      <c r="C509" s="82">
        <v>4210</v>
      </c>
      <c r="D509" s="75" t="s">
        <v>138</v>
      </c>
      <c r="E509" s="85">
        <v>24500</v>
      </c>
      <c r="F509" s="51"/>
      <c r="G509" s="51">
        <f t="shared" si="24"/>
        <v>24500</v>
      </c>
    </row>
    <row r="510" spans="1:7" ht="15" hidden="1">
      <c r="A510" s="82"/>
      <c r="B510" s="82"/>
      <c r="C510" s="82">
        <v>4260</v>
      </c>
      <c r="D510" s="75" t="s">
        <v>161</v>
      </c>
      <c r="E510" s="85">
        <v>28000</v>
      </c>
      <c r="F510" s="51"/>
      <c r="G510" s="51">
        <f t="shared" si="24"/>
        <v>28000</v>
      </c>
    </row>
    <row r="511" spans="1:7" ht="15" hidden="1">
      <c r="A511" s="82"/>
      <c r="B511" s="82"/>
      <c r="C511" s="82">
        <v>4270</v>
      </c>
      <c r="D511" s="75" t="s">
        <v>139</v>
      </c>
      <c r="E511" s="85">
        <v>27400</v>
      </c>
      <c r="F511" s="51"/>
      <c r="G511" s="51">
        <f t="shared" si="24"/>
        <v>27400</v>
      </c>
    </row>
    <row r="512" spans="1:7" ht="15">
      <c r="A512" s="82"/>
      <c r="B512" s="82"/>
      <c r="C512" s="82">
        <v>4300</v>
      </c>
      <c r="D512" s="75" t="s">
        <v>140</v>
      </c>
      <c r="E512" s="85">
        <v>50500</v>
      </c>
      <c r="F512" s="51">
        <v>-300</v>
      </c>
      <c r="G512" s="51">
        <f t="shared" si="24"/>
        <v>50200</v>
      </c>
    </row>
    <row r="513" spans="1:7" ht="15">
      <c r="A513" s="82"/>
      <c r="B513" s="82"/>
      <c r="C513" s="82">
        <v>4430</v>
      </c>
      <c r="D513" s="75" t="s">
        <v>146</v>
      </c>
      <c r="E513" s="85"/>
      <c r="F513" s="51">
        <v>300</v>
      </c>
      <c r="G513" s="51">
        <f t="shared" si="24"/>
        <v>300</v>
      </c>
    </row>
    <row r="514" spans="1:7" ht="28.5" hidden="1">
      <c r="A514" s="80">
        <v>921</v>
      </c>
      <c r="B514" s="80"/>
      <c r="C514" s="80"/>
      <c r="D514" s="76" t="s">
        <v>209</v>
      </c>
      <c r="E514" s="89">
        <f>E515+E517+E519+E522</f>
        <v>468192</v>
      </c>
      <c r="F514" s="89">
        <f>F515+F517+F519+F522</f>
        <v>0</v>
      </c>
      <c r="G514" s="89">
        <f>G515+G517+G519+G522</f>
        <v>468192</v>
      </c>
    </row>
    <row r="515" spans="1:7" ht="15" hidden="1">
      <c r="A515" s="82"/>
      <c r="B515" s="82">
        <v>92114</v>
      </c>
      <c r="C515" s="82"/>
      <c r="D515" s="75" t="s">
        <v>210</v>
      </c>
      <c r="E515" s="85">
        <f>E516</f>
        <v>360192</v>
      </c>
      <c r="F515" s="85">
        <f>F516</f>
        <v>0</v>
      </c>
      <c r="G515" s="85">
        <f>G516</f>
        <v>360192</v>
      </c>
    </row>
    <row r="516" spans="1:7" ht="30" hidden="1">
      <c r="A516" s="82"/>
      <c r="B516" s="82"/>
      <c r="C516" s="82">
        <v>2480</v>
      </c>
      <c r="D516" s="75" t="s">
        <v>211</v>
      </c>
      <c r="E516" s="85">
        <v>360192</v>
      </c>
      <c r="F516" s="51"/>
      <c r="G516" s="51">
        <f>E516+F516</f>
        <v>360192</v>
      </c>
    </row>
    <row r="517" spans="1:7" ht="15" hidden="1">
      <c r="A517" s="82"/>
      <c r="B517" s="82">
        <v>92116</v>
      </c>
      <c r="C517" s="82"/>
      <c r="D517" s="75" t="s">
        <v>212</v>
      </c>
      <c r="E517" s="85">
        <f>E518</f>
        <v>108000</v>
      </c>
      <c r="F517" s="85">
        <f>F518</f>
        <v>0</v>
      </c>
      <c r="G517" s="85">
        <f>G518</f>
        <v>108000</v>
      </c>
    </row>
    <row r="518" spans="1:7" ht="30" hidden="1">
      <c r="A518" s="82"/>
      <c r="B518" s="82"/>
      <c r="C518" s="82">
        <v>2480</v>
      </c>
      <c r="D518" s="75" t="s">
        <v>211</v>
      </c>
      <c r="E518" s="85">
        <v>108000</v>
      </c>
      <c r="F518" s="51"/>
      <c r="G518" s="51">
        <f aca="true" t="shared" si="25" ref="G518:G525">E518+F518</f>
        <v>108000</v>
      </c>
    </row>
    <row r="519" spans="1:7" ht="15" hidden="1">
      <c r="A519" s="82"/>
      <c r="B519" s="82">
        <v>92120</v>
      </c>
      <c r="C519" s="82"/>
      <c r="D519" s="75" t="s">
        <v>213</v>
      </c>
      <c r="E519" s="85">
        <f>SUM(E520:E521)</f>
        <v>0</v>
      </c>
      <c r="F519" s="51"/>
      <c r="G519" s="51">
        <f t="shared" si="25"/>
        <v>0</v>
      </c>
    </row>
    <row r="520" spans="1:7" ht="45" hidden="1">
      <c r="A520" s="82"/>
      <c r="B520" s="82"/>
      <c r="C520" s="82">
        <v>2580</v>
      </c>
      <c r="D520" s="75" t="s">
        <v>214</v>
      </c>
      <c r="E520" s="85">
        <v>0</v>
      </c>
      <c r="F520" s="51"/>
      <c r="G520" s="51">
        <f t="shared" si="25"/>
        <v>0</v>
      </c>
    </row>
    <row r="521" spans="1:7" ht="15" hidden="1">
      <c r="A521" s="82"/>
      <c r="B521" s="82"/>
      <c r="C521" s="82">
        <v>4300</v>
      </c>
      <c r="D521" s="75" t="s">
        <v>140</v>
      </c>
      <c r="E521" s="85">
        <v>0</v>
      </c>
      <c r="F521" s="51"/>
      <c r="G521" s="51">
        <f t="shared" si="25"/>
        <v>0</v>
      </c>
    </row>
    <row r="522" spans="1:7" ht="15" hidden="1">
      <c r="A522" s="82"/>
      <c r="B522" s="82">
        <v>92195</v>
      </c>
      <c r="C522" s="82"/>
      <c r="D522" s="75" t="s">
        <v>16</v>
      </c>
      <c r="E522" s="85">
        <f>SUM(E523:E525)</f>
        <v>0</v>
      </c>
      <c r="F522" s="51"/>
      <c r="G522" s="51">
        <f t="shared" si="25"/>
        <v>0</v>
      </c>
    </row>
    <row r="523" spans="1:7" ht="15" hidden="1">
      <c r="A523" s="82"/>
      <c r="B523" s="82"/>
      <c r="C523" s="82">
        <v>4170</v>
      </c>
      <c r="D523" s="75" t="s">
        <v>160</v>
      </c>
      <c r="E523" s="85">
        <v>0</v>
      </c>
      <c r="F523" s="51"/>
      <c r="G523" s="51">
        <f t="shared" si="25"/>
        <v>0</v>
      </c>
    </row>
    <row r="524" spans="1:7" ht="15" hidden="1">
      <c r="A524" s="82"/>
      <c r="B524" s="82"/>
      <c r="C524" s="82">
        <v>4210</v>
      </c>
      <c r="D524" s="75" t="s">
        <v>138</v>
      </c>
      <c r="E524" s="85">
        <v>0</v>
      </c>
      <c r="F524" s="51"/>
      <c r="G524" s="51">
        <f t="shared" si="25"/>
        <v>0</v>
      </c>
    </row>
    <row r="525" spans="1:7" ht="15" hidden="1">
      <c r="A525" s="82"/>
      <c r="B525" s="82"/>
      <c r="C525" s="82">
        <v>4300</v>
      </c>
      <c r="D525" s="75" t="s">
        <v>140</v>
      </c>
      <c r="E525" s="85">
        <v>0</v>
      </c>
      <c r="F525" s="51"/>
      <c r="G525" s="51">
        <f t="shared" si="25"/>
        <v>0</v>
      </c>
    </row>
    <row r="526" spans="1:7" ht="14.25">
      <c r="A526" s="80">
        <v>926</v>
      </c>
      <c r="B526" s="80"/>
      <c r="C526" s="80"/>
      <c r="D526" s="76" t="s">
        <v>125</v>
      </c>
      <c r="E526" s="89">
        <f>E527+E531</f>
        <v>1849760</v>
      </c>
      <c r="F526" s="89">
        <f>F527+F531</f>
        <v>802000</v>
      </c>
      <c r="G526" s="89">
        <f>G527+G531</f>
        <v>2651760</v>
      </c>
    </row>
    <row r="527" spans="1:7" ht="15">
      <c r="A527" s="82"/>
      <c r="B527" s="82">
        <v>92601</v>
      </c>
      <c r="C527" s="82"/>
      <c r="D527" s="75" t="s">
        <v>126</v>
      </c>
      <c r="E527" s="85">
        <f>SUM(E528:E530)</f>
        <v>1750000</v>
      </c>
      <c r="F527" s="85">
        <f>SUM(F528:F530)</f>
        <v>802000</v>
      </c>
      <c r="G527" s="85">
        <f>SUM(G528:G530)</f>
        <v>2552000</v>
      </c>
    </row>
    <row r="528" spans="1:7" ht="30">
      <c r="A528" s="82"/>
      <c r="B528" s="82"/>
      <c r="C528" s="82">
        <v>6050</v>
      </c>
      <c r="D528" s="75" t="s">
        <v>130</v>
      </c>
      <c r="E528" s="85">
        <v>1500000</v>
      </c>
      <c r="F528" s="85">
        <v>802000</v>
      </c>
      <c r="G528" s="85">
        <f>E528+F528</f>
        <v>2302000</v>
      </c>
    </row>
    <row r="529" spans="1:7" ht="90" hidden="1">
      <c r="A529" s="82"/>
      <c r="B529" s="82"/>
      <c r="C529" s="82">
        <v>6058</v>
      </c>
      <c r="D529" s="75" t="s">
        <v>142</v>
      </c>
      <c r="E529" s="85">
        <v>187000</v>
      </c>
      <c r="F529" s="51"/>
      <c r="G529" s="51">
        <f>E529+F529</f>
        <v>187000</v>
      </c>
    </row>
    <row r="530" spans="1:7" ht="105" hidden="1">
      <c r="A530" s="82"/>
      <c r="B530" s="82"/>
      <c r="C530" s="82">
        <v>6059</v>
      </c>
      <c r="D530" s="75" t="s">
        <v>143</v>
      </c>
      <c r="E530" s="85">
        <v>63000</v>
      </c>
      <c r="F530" s="51"/>
      <c r="G530" s="51">
        <f>E530+F530</f>
        <v>63000</v>
      </c>
    </row>
    <row r="531" spans="1:7" ht="15">
      <c r="A531" s="82"/>
      <c r="B531" s="82">
        <v>92695</v>
      </c>
      <c r="C531" s="82"/>
      <c r="D531" s="75" t="s">
        <v>16</v>
      </c>
      <c r="E531" s="85">
        <f>SUM(E533:E538)</f>
        <v>99760</v>
      </c>
      <c r="F531" s="85">
        <f>SUM(F532:F539)</f>
        <v>0</v>
      </c>
      <c r="G531" s="85">
        <f>SUM(G532:G539)</f>
        <v>99760</v>
      </c>
    </row>
    <row r="532" spans="1:7" ht="45">
      <c r="A532" s="82"/>
      <c r="B532" s="82"/>
      <c r="C532" s="82">
        <v>2820</v>
      </c>
      <c r="D532" s="75" t="s">
        <v>178</v>
      </c>
      <c r="E532" s="58"/>
      <c r="F532" s="58">
        <v>28150</v>
      </c>
      <c r="G532" s="58">
        <f>F532+E532</f>
        <v>28150</v>
      </c>
    </row>
    <row r="533" spans="1:7" ht="75">
      <c r="A533" s="82"/>
      <c r="B533" s="82"/>
      <c r="C533" s="82">
        <v>2830</v>
      </c>
      <c r="D533" s="75" t="s">
        <v>215</v>
      </c>
      <c r="E533" s="58">
        <v>80400</v>
      </c>
      <c r="F533" s="58">
        <v>-28150</v>
      </c>
      <c r="G533" s="58">
        <f aca="true" t="shared" si="26" ref="G533:G539">E533+F533</f>
        <v>52250</v>
      </c>
    </row>
    <row r="534" spans="1:7" ht="15" hidden="1">
      <c r="A534" s="82"/>
      <c r="B534" s="82"/>
      <c r="C534" s="82">
        <v>4170</v>
      </c>
      <c r="D534" s="75" t="s">
        <v>160</v>
      </c>
      <c r="E534" s="85">
        <v>0</v>
      </c>
      <c r="F534" s="51"/>
      <c r="G534" s="51">
        <f t="shared" si="26"/>
        <v>0</v>
      </c>
    </row>
    <row r="535" spans="1:7" ht="15" hidden="1">
      <c r="A535" s="82"/>
      <c r="B535" s="82"/>
      <c r="C535" s="82">
        <v>4210</v>
      </c>
      <c r="D535" s="75" t="s">
        <v>138</v>
      </c>
      <c r="E535" s="85">
        <v>11000</v>
      </c>
      <c r="F535" s="51"/>
      <c r="G535" s="51">
        <f t="shared" si="26"/>
        <v>11000</v>
      </c>
    </row>
    <row r="536" spans="1:7" ht="15" hidden="1">
      <c r="A536" s="82"/>
      <c r="B536" s="82"/>
      <c r="C536" s="82">
        <v>4260</v>
      </c>
      <c r="D536" s="75" t="s">
        <v>161</v>
      </c>
      <c r="E536" s="85">
        <v>4100</v>
      </c>
      <c r="F536" s="51"/>
      <c r="G536" s="51">
        <f t="shared" si="26"/>
        <v>4100</v>
      </c>
    </row>
    <row r="537" spans="1:7" ht="15" hidden="1">
      <c r="A537" s="82"/>
      <c r="B537" s="82"/>
      <c r="C537" s="82">
        <v>4300</v>
      </c>
      <c r="D537" s="75" t="s">
        <v>140</v>
      </c>
      <c r="E537" s="85">
        <v>4000</v>
      </c>
      <c r="F537" s="51"/>
      <c r="G537" s="51">
        <f t="shared" si="26"/>
        <v>4000</v>
      </c>
    </row>
    <row r="538" spans="1:7" ht="15" hidden="1">
      <c r="A538" s="82"/>
      <c r="B538" s="82"/>
      <c r="C538" s="82">
        <v>4430</v>
      </c>
      <c r="D538" s="75" t="s">
        <v>146</v>
      </c>
      <c r="E538" s="85">
        <v>260</v>
      </c>
      <c r="F538" s="51"/>
      <c r="G538" s="51">
        <f t="shared" si="26"/>
        <v>260</v>
      </c>
    </row>
    <row r="539" spans="1:7" ht="15" hidden="1">
      <c r="A539" s="82"/>
      <c r="B539" s="82"/>
      <c r="C539" s="82">
        <v>4810</v>
      </c>
      <c r="D539" s="75" t="s">
        <v>177</v>
      </c>
      <c r="E539" s="85"/>
      <c r="F539" s="51"/>
      <c r="G539" s="51">
        <f t="shared" si="26"/>
        <v>0</v>
      </c>
    </row>
    <row r="540" spans="1:7" ht="15">
      <c r="A540" s="82"/>
      <c r="B540" s="82"/>
      <c r="C540" s="82"/>
      <c r="D540" s="76" t="s">
        <v>216</v>
      </c>
      <c r="E540" s="91">
        <f>E226+E236+E248+E251+E257+E264+E300+E304+E317+E326+E331+E334+E411+E422+E464+E486+E514+E526</f>
        <v>15923596</v>
      </c>
      <c r="F540" s="91">
        <f>F226+F236+F248+F251+F257+F264+F300+F304+F317+F326+F331+F334+F411+F422+F464+F486+F514+F526</f>
        <v>-83296</v>
      </c>
      <c r="G540" s="91">
        <f>G226+G236+G248+G251+G257+G264+G300+G304+G317+G326+G331+G334+G411+G422+G464+G486+G514+G526</f>
        <v>15840300</v>
      </c>
    </row>
    <row r="541" spans="1:7" ht="15">
      <c r="A541" s="74"/>
      <c r="B541" s="74"/>
      <c r="C541" s="74"/>
      <c r="D541" s="74"/>
      <c r="E541" s="22"/>
      <c r="F541" s="123"/>
      <c r="G541" s="123"/>
    </row>
    <row r="542" spans="1:7" ht="12.75">
      <c r="A542" s="74"/>
      <c r="B542" s="74"/>
      <c r="C542" s="74"/>
      <c r="D542" s="74"/>
      <c r="E542" s="22"/>
      <c r="F542" s="22"/>
      <c r="G542" s="22"/>
    </row>
    <row r="543" spans="1:7" ht="12.75">
      <c r="A543" s="74"/>
      <c r="B543" s="74"/>
      <c r="C543" s="74"/>
      <c r="D543" s="74"/>
      <c r="E543" s="22"/>
      <c r="F543" s="9"/>
      <c r="G543" s="9"/>
    </row>
    <row r="544" spans="1:7" ht="14.25">
      <c r="A544" s="74"/>
      <c r="B544" s="74"/>
      <c r="C544" s="73"/>
      <c r="D544" s="267" t="s">
        <v>245</v>
      </c>
      <c r="E544" s="268"/>
      <c r="F544" s="268"/>
      <c r="G544" s="268"/>
    </row>
    <row r="545" spans="1:7" ht="14.25">
      <c r="A545" s="74"/>
      <c r="B545" s="74"/>
      <c r="C545" s="73"/>
      <c r="E545" s="52"/>
      <c r="F545" s="12"/>
      <c r="G545" s="12"/>
    </row>
    <row r="546" spans="1:7" ht="14.25">
      <c r="A546" s="74"/>
      <c r="B546" s="74"/>
      <c r="C546" s="73"/>
      <c r="E546" s="52"/>
      <c r="F546" s="12"/>
      <c r="G546" s="12"/>
    </row>
    <row r="547" spans="1:7" ht="14.25">
      <c r="A547" s="74"/>
      <c r="B547" s="74"/>
      <c r="C547" s="73"/>
      <c r="D547" s="267" t="s">
        <v>246</v>
      </c>
      <c r="E547" s="268"/>
      <c r="F547" s="268"/>
      <c r="G547" s="268"/>
    </row>
    <row r="548" spans="1:4" ht="12.75">
      <c r="A548" s="74"/>
      <c r="B548" s="74"/>
      <c r="C548" s="73"/>
      <c r="D548" s="73"/>
    </row>
    <row r="549" spans="1:4" ht="12.75">
      <c r="A549" s="74"/>
      <c r="B549" s="74"/>
      <c r="C549" s="73"/>
      <c r="D549" s="73"/>
    </row>
    <row r="550" spans="1:4" ht="12.75">
      <c r="A550" s="74"/>
      <c r="B550" s="74"/>
      <c r="C550" s="73"/>
      <c r="D550" s="73"/>
    </row>
    <row r="551" spans="1:4" ht="12.75">
      <c r="A551" s="74"/>
      <c r="B551" s="74"/>
      <c r="C551" s="73"/>
      <c r="D551" s="73"/>
    </row>
    <row r="552" spans="1:4" ht="12.75">
      <c r="A552" s="74"/>
      <c r="B552" s="74"/>
      <c r="C552" s="73"/>
      <c r="D552" s="73"/>
    </row>
    <row r="553" spans="1:4" ht="12.75">
      <c r="A553" s="74"/>
      <c r="B553" s="74"/>
      <c r="C553" s="73"/>
      <c r="D553" s="73"/>
    </row>
    <row r="554" spans="1:4" ht="12.75">
      <c r="A554" s="74"/>
      <c r="B554" s="74"/>
      <c r="C554" s="73"/>
      <c r="D554" s="73"/>
    </row>
    <row r="555" spans="1:4" ht="12.75">
      <c r="A555" s="74"/>
      <c r="B555" s="74"/>
      <c r="C555" s="73"/>
      <c r="D555" s="73"/>
    </row>
    <row r="556" spans="1:4" ht="12.75">
      <c r="A556" s="74"/>
      <c r="B556" s="74"/>
      <c r="C556" s="73"/>
      <c r="D556" s="73"/>
    </row>
    <row r="557" spans="1:4" ht="12.75">
      <c r="A557" s="74"/>
      <c r="B557" s="74"/>
      <c r="C557" s="73"/>
      <c r="D557" s="73"/>
    </row>
    <row r="558" spans="1:4" ht="12.75">
      <c r="A558" s="74"/>
      <c r="B558" s="74"/>
      <c r="C558" s="73"/>
      <c r="D558" s="73"/>
    </row>
    <row r="559" spans="1:4" ht="12.75">
      <c r="A559" s="74"/>
      <c r="B559" s="74"/>
      <c r="C559" s="73"/>
      <c r="D559" s="73"/>
    </row>
    <row r="560" spans="1:4" ht="12.75">
      <c r="A560" s="74"/>
      <c r="B560" s="74"/>
      <c r="C560" s="73"/>
      <c r="D560" s="73"/>
    </row>
    <row r="561" spans="1:4" ht="12.75">
      <c r="A561" s="74"/>
      <c r="B561" s="74"/>
      <c r="C561" s="73"/>
      <c r="D561" s="73"/>
    </row>
    <row r="562" spans="1:4" ht="12.75">
      <c r="A562" s="74"/>
      <c r="B562" s="74"/>
      <c r="C562" s="73"/>
      <c r="D562" s="73"/>
    </row>
    <row r="563" spans="1:4" ht="12.75">
      <c r="A563" s="74"/>
      <c r="B563" s="74"/>
      <c r="C563" s="73"/>
      <c r="D563" s="73"/>
    </row>
    <row r="564" spans="1:4" ht="12.75">
      <c r="A564" s="74"/>
      <c r="B564" s="74"/>
      <c r="C564" s="73"/>
      <c r="D564" s="73"/>
    </row>
    <row r="565" spans="1:4" ht="12.75">
      <c r="A565" s="74"/>
      <c r="B565" s="74"/>
      <c r="C565" s="73"/>
      <c r="D565" s="73"/>
    </row>
    <row r="566" spans="1:4" ht="12.75">
      <c r="A566" s="74"/>
      <c r="B566" s="74"/>
      <c r="C566" s="73"/>
      <c r="D566" s="73"/>
    </row>
    <row r="567" spans="1:4" ht="12.75">
      <c r="A567" s="74"/>
      <c r="B567" s="74"/>
      <c r="C567" s="73"/>
      <c r="D567" s="73"/>
    </row>
    <row r="568" spans="1:4" ht="12.75">
      <c r="A568" s="74"/>
      <c r="B568" s="74"/>
      <c r="C568" s="73"/>
      <c r="D568" s="73"/>
    </row>
    <row r="569" spans="1:4" ht="12.75">
      <c r="A569" s="74"/>
      <c r="B569" s="74"/>
      <c r="C569" s="73"/>
      <c r="D569" s="73"/>
    </row>
    <row r="570" spans="1:4" ht="12.75">
      <c r="A570" s="74"/>
      <c r="B570" s="74"/>
      <c r="C570" s="73"/>
      <c r="D570" s="73"/>
    </row>
    <row r="571" spans="1:4" ht="12.75">
      <c r="A571" s="74"/>
      <c r="B571" s="74"/>
      <c r="C571" s="73"/>
      <c r="D571" s="73"/>
    </row>
    <row r="572" spans="1:4" ht="12.75">
      <c r="A572" s="74"/>
      <c r="B572" s="74"/>
      <c r="C572" s="73"/>
      <c r="D572" s="73"/>
    </row>
    <row r="573" spans="1:4" ht="12.75">
      <c r="A573" s="74"/>
      <c r="B573" s="74"/>
      <c r="C573" s="73"/>
      <c r="D573" s="73"/>
    </row>
    <row r="574" spans="1:4" ht="12.75">
      <c r="A574" s="74"/>
      <c r="B574" s="74"/>
      <c r="C574" s="73"/>
      <c r="D574" s="73"/>
    </row>
    <row r="575" spans="1:4" ht="12.75">
      <c r="A575" s="74"/>
      <c r="B575" s="74"/>
      <c r="C575" s="73"/>
      <c r="D575" s="73"/>
    </row>
    <row r="576" spans="4:9" ht="24.75" customHeight="1">
      <c r="D576" s="269" t="s">
        <v>251</v>
      </c>
      <c r="E576" s="270"/>
      <c r="F576" s="270"/>
      <c r="G576" s="268"/>
      <c r="H576" s="268"/>
      <c r="I576" s="268"/>
    </row>
    <row r="577" spans="4:9" ht="15.75">
      <c r="D577" s="269" t="s">
        <v>274</v>
      </c>
      <c r="E577" s="270"/>
      <c r="F577" s="270"/>
      <c r="G577" s="268"/>
      <c r="H577" s="268"/>
      <c r="I577" s="268"/>
    </row>
    <row r="578" spans="4:9" ht="15.75">
      <c r="D578" s="269" t="s">
        <v>281</v>
      </c>
      <c r="E578" s="270"/>
      <c r="F578" s="270"/>
      <c r="G578" s="268"/>
      <c r="H578" s="268"/>
      <c r="I578" s="268"/>
    </row>
    <row r="579" spans="4:9" ht="15.75">
      <c r="D579" s="269" t="s">
        <v>273</v>
      </c>
      <c r="E579" s="270"/>
      <c r="F579" s="270"/>
      <c r="G579" s="268"/>
      <c r="H579" s="268"/>
      <c r="I579" s="268"/>
    </row>
    <row r="580" spans="5:7" ht="21.75" customHeight="1">
      <c r="E580" s="52"/>
      <c r="F580" s="53"/>
      <c r="G580" s="53"/>
    </row>
    <row r="581" spans="1:7" ht="34.5" customHeight="1">
      <c r="A581" s="277" t="s">
        <v>283</v>
      </c>
      <c r="B581" s="277"/>
      <c r="C581" s="277"/>
      <c r="D581" s="277"/>
      <c r="E581" s="277"/>
      <c r="F581" s="277"/>
      <c r="G581" s="277"/>
    </row>
    <row r="582" ht="12.75">
      <c r="D582" s="129" t="s">
        <v>277</v>
      </c>
    </row>
    <row r="583" spans="1:7" ht="15.75">
      <c r="A583" s="276"/>
      <c r="B583" s="276"/>
      <c r="C583" s="23"/>
      <c r="D583" s="23"/>
      <c r="E583" s="23"/>
      <c r="F583" s="23"/>
      <c r="G583" s="23"/>
    </row>
    <row r="584" ht="20.25" customHeight="1"/>
    <row r="585" spans="1:7" ht="28.5">
      <c r="A585" s="37" t="s">
        <v>1</v>
      </c>
      <c r="B585" s="39" t="s">
        <v>2</v>
      </c>
      <c r="C585" s="71" t="s">
        <v>3</v>
      </c>
      <c r="D585" s="37" t="s">
        <v>4</v>
      </c>
      <c r="E585" s="72" t="s">
        <v>244</v>
      </c>
      <c r="F585" s="135" t="s">
        <v>256</v>
      </c>
      <c r="G585" s="136" t="s">
        <v>257</v>
      </c>
    </row>
    <row r="586" spans="1:7" ht="14.25" hidden="1">
      <c r="A586" s="25">
        <v>750</v>
      </c>
      <c r="B586" s="25"/>
      <c r="C586" s="54"/>
      <c r="D586" s="25" t="s">
        <v>40</v>
      </c>
      <c r="E586" s="28">
        <f>E587</f>
        <v>41200</v>
      </c>
      <c r="F586" s="28">
        <f>F587</f>
        <v>0</v>
      </c>
      <c r="G586" s="28">
        <f>G587</f>
        <v>41200</v>
      </c>
    </row>
    <row r="587" spans="1:7" ht="15" hidden="1">
      <c r="A587" s="29"/>
      <c r="B587" s="29">
        <v>75011</v>
      </c>
      <c r="C587" s="55"/>
      <c r="D587" s="29" t="s">
        <v>41</v>
      </c>
      <c r="E587" s="62">
        <f>SUM(E588:E595)</f>
        <v>41200</v>
      </c>
      <c r="F587" s="62">
        <f>SUM(F588:F595)</f>
        <v>0</v>
      </c>
      <c r="G587" s="62">
        <f>SUM(G588:G595)</f>
        <v>41200</v>
      </c>
    </row>
    <row r="588" spans="1:7" ht="15" hidden="1">
      <c r="A588" s="29"/>
      <c r="B588" s="29"/>
      <c r="C588" s="55">
        <v>4010</v>
      </c>
      <c r="D588" s="29" t="s">
        <v>151</v>
      </c>
      <c r="E588" s="51">
        <v>24000</v>
      </c>
      <c r="F588" s="24"/>
      <c r="G588" s="115">
        <f aca="true" t="shared" si="27" ref="G588:G595">E588+F588</f>
        <v>24000</v>
      </c>
    </row>
    <row r="589" spans="1:7" ht="15" hidden="1">
      <c r="A589" s="29"/>
      <c r="B589" s="29"/>
      <c r="C589" s="55">
        <v>4040</v>
      </c>
      <c r="D589" s="29" t="s">
        <v>152</v>
      </c>
      <c r="E589" s="51">
        <v>1681</v>
      </c>
      <c r="F589" s="24"/>
      <c r="G589" s="115">
        <f t="shared" si="27"/>
        <v>1681</v>
      </c>
    </row>
    <row r="590" spans="1:7" ht="15" hidden="1">
      <c r="A590" s="29"/>
      <c r="B590" s="29"/>
      <c r="C590" s="55">
        <v>4110</v>
      </c>
      <c r="D590" s="29" t="s">
        <v>153</v>
      </c>
      <c r="E590" s="51">
        <v>4425</v>
      </c>
      <c r="F590" s="24"/>
      <c r="G590" s="115">
        <f t="shared" si="27"/>
        <v>4425</v>
      </c>
    </row>
    <row r="591" spans="1:7" ht="15" hidden="1">
      <c r="A591" s="29"/>
      <c r="B591" s="29"/>
      <c r="C591" s="55">
        <v>4120</v>
      </c>
      <c r="D591" s="29" t="s">
        <v>154</v>
      </c>
      <c r="E591" s="51">
        <v>629</v>
      </c>
      <c r="F591" s="24"/>
      <c r="G591" s="115">
        <f t="shared" si="27"/>
        <v>629</v>
      </c>
    </row>
    <row r="592" spans="1:7" ht="15" hidden="1">
      <c r="A592" s="29"/>
      <c r="B592" s="29"/>
      <c r="C592" s="55">
        <v>4210</v>
      </c>
      <c r="D592" s="29" t="s">
        <v>138</v>
      </c>
      <c r="E592" s="51">
        <v>2000</v>
      </c>
      <c r="F592" s="24"/>
      <c r="G592" s="115">
        <f t="shared" si="27"/>
        <v>2000</v>
      </c>
    </row>
    <row r="593" spans="1:7" ht="15" hidden="1">
      <c r="A593" s="29"/>
      <c r="B593" s="29"/>
      <c r="C593" s="55">
        <v>4300</v>
      </c>
      <c r="D593" s="29" t="s">
        <v>140</v>
      </c>
      <c r="E593" s="51">
        <v>6695</v>
      </c>
      <c r="F593" s="24"/>
      <c r="G593" s="115">
        <f t="shared" si="27"/>
        <v>6695</v>
      </c>
    </row>
    <row r="594" spans="1:7" ht="15" hidden="1">
      <c r="A594" s="29"/>
      <c r="B594" s="29"/>
      <c r="C594" s="55">
        <v>4410</v>
      </c>
      <c r="D594" s="29" t="s">
        <v>155</v>
      </c>
      <c r="E594" s="51">
        <v>1000</v>
      </c>
      <c r="F594" s="24"/>
      <c r="G594" s="115">
        <f t="shared" si="27"/>
        <v>1000</v>
      </c>
    </row>
    <row r="595" spans="1:7" ht="27.75" hidden="1">
      <c r="A595" s="29"/>
      <c r="B595" s="29"/>
      <c r="C595" s="30">
        <v>4440</v>
      </c>
      <c r="D595" s="31" t="s">
        <v>224</v>
      </c>
      <c r="E595" s="85">
        <v>770</v>
      </c>
      <c r="F595" s="24"/>
      <c r="G595" s="115">
        <f t="shared" si="27"/>
        <v>770</v>
      </c>
    </row>
    <row r="596" spans="1:7" ht="42.75">
      <c r="A596" s="33">
        <v>751</v>
      </c>
      <c r="B596" s="33"/>
      <c r="C596" s="26"/>
      <c r="D596" s="27" t="s">
        <v>49</v>
      </c>
      <c r="E596" s="137">
        <f>E597</f>
        <v>780</v>
      </c>
      <c r="F596" s="137">
        <f>F597</f>
        <v>-31</v>
      </c>
      <c r="G596" s="137">
        <f>G597</f>
        <v>749</v>
      </c>
    </row>
    <row r="597" spans="1:7" ht="30">
      <c r="A597" s="34"/>
      <c r="B597" s="34">
        <v>75101</v>
      </c>
      <c r="C597" s="55"/>
      <c r="D597" s="36" t="s">
        <v>225</v>
      </c>
      <c r="E597" s="51">
        <f>E598+E599</f>
        <v>780</v>
      </c>
      <c r="F597" s="51">
        <f>F598+F599</f>
        <v>-31</v>
      </c>
      <c r="G597" s="51">
        <f>G598+G599</f>
        <v>749</v>
      </c>
    </row>
    <row r="598" spans="1:7" ht="15">
      <c r="A598" s="29"/>
      <c r="B598" s="29"/>
      <c r="C598" s="55">
        <v>4210</v>
      </c>
      <c r="D598" s="29" t="s">
        <v>138</v>
      </c>
      <c r="E598" s="51">
        <v>100</v>
      </c>
      <c r="F598" s="24">
        <v>-31</v>
      </c>
      <c r="G598" s="115">
        <f>E598+F598</f>
        <v>69</v>
      </c>
    </row>
    <row r="599" spans="1:7" ht="15" hidden="1">
      <c r="A599" s="29"/>
      <c r="B599" s="29"/>
      <c r="C599" s="55">
        <v>4300</v>
      </c>
      <c r="D599" s="29" t="s">
        <v>140</v>
      </c>
      <c r="E599" s="51">
        <v>680</v>
      </c>
      <c r="F599" s="24"/>
      <c r="G599" s="115">
        <f>E599+F599</f>
        <v>680</v>
      </c>
    </row>
    <row r="600" spans="1:7" ht="28.5" hidden="1">
      <c r="A600" s="25">
        <v>754</v>
      </c>
      <c r="B600" s="33"/>
      <c r="C600" s="26"/>
      <c r="D600" s="27" t="s">
        <v>54</v>
      </c>
      <c r="E600" s="89">
        <f aca="true" t="shared" si="28" ref="E600:G601">E601</f>
        <v>400</v>
      </c>
      <c r="F600" s="89">
        <f t="shared" si="28"/>
        <v>0</v>
      </c>
      <c r="G600" s="89">
        <f t="shared" si="28"/>
        <v>400</v>
      </c>
    </row>
    <row r="601" spans="1:7" ht="15" hidden="1">
      <c r="A601" s="29"/>
      <c r="B601" s="29">
        <v>75414</v>
      </c>
      <c r="C601" s="55"/>
      <c r="D601" s="29" t="s">
        <v>55</v>
      </c>
      <c r="E601" s="51">
        <f t="shared" si="28"/>
        <v>400</v>
      </c>
      <c r="F601" s="51">
        <f t="shared" si="28"/>
        <v>0</v>
      </c>
      <c r="G601" s="51">
        <f t="shared" si="28"/>
        <v>400</v>
      </c>
    </row>
    <row r="602" spans="1:7" ht="15" hidden="1">
      <c r="A602" s="29"/>
      <c r="B602" s="29"/>
      <c r="C602" s="55">
        <v>4210</v>
      </c>
      <c r="D602" s="29" t="s">
        <v>138</v>
      </c>
      <c r="E602" s="51">
        <v>400</v>
      </c>
      <c r="F602" s="24"/>
      <c r="G602" s="115">
        <f>E602+F602</f>
        <v>400</v>
      </c>
    </row>
    <row r="603" spans="1:7" ht="14.25">
      <c r="A603" s="25">
        <v>852</v>
      </c>
      <c r="B603" s="25"/>
      <c r="C603" s="54"/>
      <c r="D603" s="25" t="s">
        <v>112</v>
      </c>
      <c r="E603" s="60">
        <f>SUM(E604+E612+E614)</f>
        <v>1214200</v>
      </c>
      <c r="F603" s="60">
        <f>SUM(F604+F612+F614)</f>
        <v>-223500</v>
      </c>
      <c r="G603" s="60">
        <f>SUM(G604+G612+G614)</f>
        <v>990700</v>
      </c>
    </row>
    <row r="604" spans="1:7" ht="45">
      <c r="A604" s="34"/>
      <c r="B604" s="34">
        <v>85212</v>
      </c>
      <c r="C604" s="30"/>
      <c r="D604" s="31" t="s">
        <v>113</v>
      </c>
      <c r="E604" s="58">
        <f>SUM(E605:E611)</f>
        <v>1177000</v>
      </c>
      <c r="F604" s="58">
        <f>SUM(F605:F611)</f>
        <v>-223500</v>
      </c>
      <c r="G604" s="58">
        <f>SUM(G605:G611)</f>
        <v>953500</v>
      </c>
    </row>
    <row r="605" spans="1:7" ht="15">
      <c r="A605" s="29"/>
      <c r="B605" s="29"/>
      <c r="C605" s="55" t="s">
        <v>226</v>
      </c>
      <c r="D605" s="36" t="s">
        <v>194</v>
      </c>
      <c r="E605" s="51">
        <v>1128690</v>
      </c>
      <c r="F605" s="115">
        <v>-216795</v>
      </c>
      <c r="G605" s="115">
        <f aca="true" t="shared" si="29" ref="G605:G611">E605+F605</f>
        <v>911895</v>
      </c>
    </row>
    <row r="606" spans="1:7" ht="15">
      <c r="A606" s="29"/>
      <c r="B606" s="29"/>
      <c r="C606" s="55" t="s">
        <v>227</v>
      </c>
      <c r="D606" s="36" t="s">
        <v>151</v>
      </c>
      <c r="E606" s="51">
        <v>21366</v>
      </c>
      <c r="F606" s="115">
        <v>-4057</v>
      </c>
      <c r="G606" s="115">
        <f t="shared" si="29"/>
        <v>17309</v>
      </c>
    </row>
    <row r="607" spans="1:7" ht="15">
      <c r="A607" s="29"/>
      <c r="B607" s="29"/>
      <c r="C607" s="55" t="s">
        <v>228</v>
      </c>
      <c r="D607" s="36" t="s">
        <v>153</v>
      </c>
      <c r="E607" s="51">
        <v>16886</v>
      </c>
      <c r="F607" s="24">
        <v>-738</v>
      </c>
      <c r="G607" s="115">
        <f t="shared" si="29"/>
        <v>16148</v>
      </c>
    </row>
    <row r="608" spans="1:7" ht="15">
      <c r="A608" s="29"/>
      <c r="B608" s="29"/>
      <c r="C608" s="55" t="s">
        <v>229</v>
      </c>
      <c r="D608" s="36" t="s">
        <v>154</v>
      </c>
      <c r="E608" s="51">
        <v>524</v>
      </c>
      <c r="F608" s="24">
        <v>-99</v>
      </c>
      <c r="G608" s="115">
        <f t="shared" si="29"/>
        <v>425</v>
      </c>
    </row>
    <row r="609" spans="1:7" ht="15">
      <c r="A609" s="29"/>
      <c r="B609" s="29"/>
      <c r="C609" s="55" t="s">
        <v>230</v>
      </c>
      <c r="D609" s="36" t="s">
        <v>138</v>
      </c>
      <c r="E609" s="51">
        <v>3234</v>
      </c>
      <c r="F609" s="24">
        <v>-614</v>
      </c>
      <c r="G609" s="115">
        <f t="shared" si="29"/>
        <v>2620</v>
      </c>
    </row>
    <row r="610" spans="1:7" ht="15" hidden="1">
      <c r="A610" s="29"/>
      <c r="B610" s="29"/>
      <c r="C610" s="55" t="s">
        <v>231</v>
      </c>
      <c r="D610" s="36" t="s">
        <v>161</v>
      </c>
      <c r="E610" s="51">
        <v>300</v>
      </c>
      <c r="F610" s="24"/>
      <c r="G610" s="115">
        <f t="shared" si="29"/>
        <v>300</v>
      </c>
    </row>
    <row r="611" spans="1:7" ht="15">
      <c r="A611" s="29"/>
      <c r="B611" s="29"/>
      <c r="C611" s="55" t="s">
        <v>232</v>
      </c>
      <c r="D611" s="36" t="s">
        <v>140</v>
      </c>
      <c r="E611" s="51">
        <v>6000</v>
      </c>
      <c r="F611" s="24">
        <v>-1197</v>
      </c>
      <c r="G611" s="115">
        <f t="shared" si="29"/>
        <v>4803</v>
      </c>
    </row>
    <row r="612" spans="1:7" ht="60" hidden="1">
      <c r="A612" s="29"/>
      <c r="B612" s="34">
        <v>85213</v>
      </c>
      <c r="C612" s="55"/>
      <c r="D612" s="36" t="s">
        <v>114</v>
      </c>
      <c r="E612" s="58">
        <f>E613</f>
        <v>7400</v>
      </c>
      <c r="F612" s="58">
        <f>F613</f>
        <v>0</v>
      </c>
      <c r="G612" s="58">
        <f>G613</f>
        <v>7400</v>
      </c>
    </row>
    <row r="613" spans="1:7" ht="15" hidden="1">
      <c r="A613" s="29"/>
      <c r="B613" s="34"/>
      <c r="C613" s="55" t="s">
        <v>233</v>
      </c>
      <c r="D613" s="36" t="s">
        <v>195</v>
      </c>
      <c r="E613" s="51">
        <v>7400</v>
      </c>
      <c r="F613" s="24"/>
      <c r="G613" s="115">
        <f>E613+F613</f>
        <v>7400</v>
      </c>
    </row>
    <row r="614" spans="1:7" ht="30" hidden="1">
      <c r="A614" s="29"/>
      <c r="B614" s="34">
        <v>85214</v>
      </c>
      <c r="C614" s="55"/>
      <c r="D614" s="36" t="s">
        <v>236</v>
      </c>
      <c r="E614" s="51">
        <f>E615</f>
        <v>29800</v>
      </c>
      <c r="F614" s="51">
        <f>F615</f>
        <v>0</v>
      </c>
      <c r="G614" s="51">
        <f>G615</f>
        <v>29800</v>
      </c>
    </row>
    <row r="615" spans="1:7" ht="15" hidden="1">
      <c r="A615" s="29"/>
      <c r="B615" s="29"/>
      <c r="C615" s="55">
        <v>3110</v>
      </c>
      <c r="D615" s="29" t="s">
        <v>194</v>
      </c>
      <c r="E615" s="51">
        <v>29800</v>
      </c>
      <c r="F615" s="24"/>
      <c r="G615" s="115">
        <f>E615+F615</f>
        <v>29800</v>
      </c>
    </row>
    <row r="616" spans="1:7" ht="19.5" customHeight="1">
      <c r="A616" s="29"/>
      <c r="B616" s="29"/>
      <c r="C616" s="55"/>
      <c r="D616" s="25" t="s">
        <v>234</v>
      </c>
      <c r="E616" s="60">
        <f>E586+E596+E600+E603</f>
        <v>1256580</v>
      </c>
      <c r="F616" s="60">
        <f>F586+F596+F600+F603</f>
        <v>-223531</v>
      </c>
      <c r="G616" s="60">
        <f>G586+G596+G600+G603</f>
        <v>1033049</v>
      </c>
    </row>
    <row r="618" ht="29.25" customHeight="1"/>
    <row r="619" spans="4:21" ht="14.25">
      <c r="D619" s="267" t="s">
        <v>245</v>
      </c>
      <c r="E619" s="268"/>
      <c r="F619" s="268"/>
      <c r="G619" s="268"/>
      <c r="H619" s="268"/>
      <c r="I619" s="268"/>
      <c r="J619" s="268"/>
      <c r="K619" s="268"/>
      <c r="L619" s="268"/>
      <c r="M619" s="268"/>
      <c r="N619" s="268"/>
      <c r="O619" s="268"/>
      <c r="P619" s="268"/>
      <c r="Q619" s="268"/>
      <c r="R619" s="268"/>
      <c r="S619" s="268"/>
      <c r="T619" s="268"/>
      <c r="U619" s="268"/>
    </row>
    <row r="620" spans="5:9" ht="14.25">
      <c r="E620" s="52"/>
      <c r="F620" s="52"/>
      <c r="G620" s="52"/>
      <c r="H620" s="12"/>
      <c r="I620" s="12"/>
    </row>
    <row r="621" spans="5:9" ht="14.25">
      <c r="E621" s="52"/>
      <c r="F621" s="52"/>
      <c r="G621" s="52"/>
      <c r="H621" s="12"/>
      <c r="I621" s="12"/>
    </row>
    <row r="622" spans="4:9" ht="14.25">
      <c r="D622" s="267" t="s">
        <v>246</v>
      </c>
      <c r="E622" s="268"/>
      <c r="F622" s="268"/>
      <c r="G622" s="268"/>
      <c r="H622" s="268"/>
      <c r="I622" s="268"/>
    </row>
  </sheetData>
  <mergeCells count="28">
    <mergeCell ref="D619:U619"/>
    <mergeCell ref="D622:I622"/>
    <mergeCell ref="B217:F217"/>
    <mergeCell ref="D167:I167"/>
    <mergeCell ref="D168:I168"/>
    <mergeCell ref="D169:I169"/>
    <mergeCell ref="D170:I170"/>
    <mergeCell ref="A172:G172"/>
    <mergeCell ref="A174:B174"/>
    <mergeCell ref="A581:G581"/>
    <mergeCell ref="D139:G139"/>
    <mergeCell ref="D142:G142"/>
    <mergeCell ref="B218:F218"/>
    <mergeCell ref="B219:F219"/>
    <mergeCell ref="B216:G216"/>
    <mergeCell ref="D196:G196"/>
    <mergeCell ref="D199:G199"/>
    <mergeCell ref="D1:G1"/>
    <mergeCell ref="D2:G2"/>
    <mergeCell ref="D3:G3"/>
    <mergeCell ref="D4:G4"/>
    <mergeCell ref="D544:G544"/>
    <mergeCell ref="D547:G547"/>
    <mergeCell ref="A583:B583"/>
    <mergeCell ref="D576:I576"/>
    <mergeCell ref="D577:I577"/>
    <mergeCell ref="D578:I578"/>
    <mergeCell ref="D579:I579"/>
  </mergeCells>
  <printOptions/>
  <pageMargins left="0.81" right="0.4" top="0.6" bottom="0.5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J94"/>
  <sheetViews>
    <sheetView tabSelected="1" workbookViewId="0" topLeftCell="A10">
      <selection activeCell="C30" sqref="C30:F30"/>
    </sheetView>
  </sheetViews>
  <sheetFormatPr defaultColWidth="9.140625" defaultRowHeight="12.75"/>
  <cols>
    <col min="1" max="1" width="5.421875" style="0" customWidth="1"/>
    <col min="2" max="2" width="6.57421875" style="0" customWidth="1"/>
    <col min="3" max="3" width="5.421875" style="0" customWidth="1"/>
    <col min="4" max="4" width="42.8515625" style="0" customWidth="1"/>
    <col min="5" max="5" width="0" style="0" hidden="1" customWidth="1"/>
    <col min="6" max="6" width="10.8515625" style="0" hidden="1" customWidth="1"/>
    <col min="7" max="7" width="9.7109375" style="0" hidden="1" customWidth="1"/>
    <col min="8" max="8" width="0" style="0" hidden="1" customWidth="1"/>
    <col min="9" max="9" width="10.28125" style="0" customWidth="1"/>
    <col min="11" max="11" width="10.00390625" style="0" customWidth="1"/>
  </cols>
  <sheetData>
    <row r="1" spans="4:11" ht="15.75">
      <c r="D1" s="269" t="s">
        <v>250</v>
      </c>
      <c r="E1" s="270"/>
      <c r="F1" s="270"/>
      <c r="G1" s="268"/>
      <c r="H1" s="268"/>
      <c r="I1" s="268"/>
      <c r="J1" s="268"/>
      <c r="K1" s="268"/>
    </row>
    <row r="2" spans="4:10" ht="15.75">
      <c r="D2" s="269" t="s">
        <v>319</v>
      </c>
      <c r="E2" s="270"/>
      <c r="F2" s="270"/>
      <c r="G2" s="268"/>
      <c r="H2" s="268"/>
      <c r="I2" s="268"/>
      <c r="J2" s="268"/>
    </row>
    <row r="3" spans="4:10" ht="15.75">
      <c r="D3" s="269" t="s">
        <v>241</v>
      </c>
      <c r="E3" s="270"/>
      <c r="F3" s="270"/>
      <c r="G3" s="268"/>
      <c r="H3" s="268"/>
      <c r="I3" s="268"/>
      <c r="J3" s="268"/>
    </row>
    <row r="4" spans="4:10" ht="15.75">
      <c r="D4" s="269" t="s">
        <v>325</v>
      </c>
      <c r="E4" s="270"/>
      <c r="F4" s="270"/>
      <c r="G4" s="268"/>
      <c r="H4" s="268"/>
      <c r="I4" s="268"/>
      <c r="J4" s="268"/>
    </row>
    <row r="5" spans="5:7" ht="15">
      <c r="E5" s="52"/>
      <c r="F5" s="53"/>
      <c r="G5" s="53"/>
    </row>
    <row r="6" spans="1:11" ht="51" customHeight="1">
      <c r="A6" s="277" t="s">
        <v>272</v>
      </c>
      <c r="B6" s="277"/>
      <c r="C6" s="277"/>
      <c r="D6" s="277"/>
      <c r="E6" s="277"/>
      <c r="F6" s="277"/>
      <c r="G6" s="277"/>
      <c r="H6" s="268"/>
      <c r="I6" s="268"/>
      <c r="J6" s="268"/>
      <c r="K6" s="268"/>
    </row>
    <row r="7" spans="1:5" ht="13.5" customHeight="1">
      <c r="A7" s="74"/>
      <c r="B7" s="129" t="s">
        <v>326</v>
      </c>
      <c r="D7" s="74"/>
      <c r="E7" s="21"/>
    </row>
    <row r="8" spans="1:7" ht="33" customHeight="1">
      <c r="A8" s="276"/>
      <c r="B8" s="276"/>
      <c r="C8" s="23"/>
      <c r="D8" s="23"/>
      <c r="E8" s="23"/>
      <c r="F8" s="23"/>
      <c r="G8" s="23"/>
    </row>
    <row r="9" spans="1:7" ht="11.25" customHeight="1">
      <c r="A9" s="23"/>
      <c r="B9" s="23"/>
      <c r="C9" s="23"/>
      <c r="D9" s="129"/>
      <c r="E9" s="23"/>
      <c r="F9" s="23"/>
      <c r="G9" s="23"/>
    </row>
    <row r="10" spans="1:11" ht="30">
      <c r="A10" s="258" t="s">
        <v>1</v>
      </c>
      <c r="B10" s="259" t="s">
        <v>2</v>
      </c>
      <c r="C10" s="260" t="s">
        <v>3</v>
      </c>
      <c r="D10" s="258" t="s">
        <v>4</v>
      </c>
      <c r="E10" s="46" t="s">
        <v>220</v>
      </c>
      <c r="F10" s="46" t="s">
        <v>244</v>
      </c>
      <c r="G10" s="47" t="s">
        <v>222</v>
      </c>
      <c r="H10" s="96" t="s">
        <v>256</v>
      </c>
      <c r="I10" s="261" t="s">
        <v>244</v>
      </c>
      <c r="J10" s="256" t="s">
        <v>256</v>
      </c>
      <c r="K10" s="256" t="s">
        <v>257</v>
      </c>
    </row>
    <row r="11" spans="1:24" ht="14.25" hidden="1">
      <c r="A11" s="25">
        <v>750</v>
      </c>
      <c r="B11" s="25"/>
      <c r="C11" s="26"/>
      <c r="D11" s="27" t="s">
        <v>40</v>
      </c>
      <c r="E11" s="28">
        <f>E12</f>
        <v>40600</v>
      </c>
      <c r="F11" s="28">
        <f>F12</f>
        <v>41200</v>
      </c>
      <c r="G11" s="28">
        <f aca="true" t="shared" si="0" ref="G11:X12">G12</f>
        <v>101.47783251231527</v>
      </c>
      <c r="H11" s="28">
        <f t="shared" si="0"/>
        <v>0</v>
      </c>
      <c r="I11" s="28">
        <f t="shared" si="0"/>
        <v>41200</v>
      </c>
      <c r="J11" s="28">
        <f t="shared" si="0"/>
        <v>0</v>
      </c>
      <c r="K11" s="28">
        <f t="shared" si="0"/>
        <v>41200</v>
      </c>
      <c r="L11" s="108">
        <f t="shared" si="0"/>
        <v>0</v>
      </c>
      <c r="M11" s="28">
        <f t="shared" si="0"/>
        <v>0</v>
      </c>
      <c r="N11" s="28">
        <f t="shared" si="0"/>
        <v>0</v>
      </c>
      <c r="O11" s="28">
        <f t="shared" si="0"/>
        <v>0</v>
      </c>
      <c r="P11" s="28">
        <f t="shared" si="0"/>
        <v>0</v>
      </c>
      <c r="Q11" s="28">
        <f t="shared" si="0"/>
        <v>0</v>
      </c>
      <c r="R11" s="28">
        <f t="shared" si="0"/>
        <v>0</v>
      </c>
      <c r="S11" s="28">
        <f t="shared" si="0"/>
        <v>0</v>
      </c>
      <c r="T11" s="28">
        <f t="shared" si="0"/>
        <v>0</v>
      </c>
      <c r="U11" s="28">
        <f t="shared" si="0"/>
        <v>0</v>
      </c>
      <c r="V11" s="28">
        <f t="shared" si="0"/>
        <v>0</v>
      </c>
      <c r="W11" s="28">
        <f t="shared" si="0"/>
        <v>0</v>
      </c>
      <c r="X11" s="28">
        <f t="shared" si="0"/>
        <v>0</v>
      </c>
    </row>
    <row r="12" spans="1:24" ht="15.75" customHeight="1" hidden="1">
      <c r="A12" s="29"/>
      <c r="B12" s="29">
        <v>75011</v>
      </c>
      <c r="C12" s="30"/>
      <c r="D12" s="31" t="s">
        <v>41</v>
      </c>
      <c r="E12" s="32">
        <f>E13</f>
        <v>40600</v>
      </c>
      <c r="F12" s="32">
        <f>F13</f>
        <v>41200</v>
      </c>
      <c r="G12" s="32">
        <f t="shared" si="0"/>
        <v>101.47783251231527</v>
      </c>
      <c r="H12" s="32">
        <f t="shared" si="0"/>
        <v>0</v>
      </c>
      <c r="I12" s="32">
        <f t="shared" si="0"/>
        <v>41200</v>
      </c>
      <c r="J12" s="32">
        <f t="shared" si="0"/>
        <v>0</v>
      </c>
      <c r="K12" s="32">
        <f t="shared" si="0"/>
        <v>41200</v>
      </c>
      <c r="L12" s="116">
        <f t="shared" si="0"/>
        <v>0</v>
      </c>
      <c r="M12" s="32">
        <f t="shared" si="0"/>
        <v>0</v>
      </c>
      <c r="N12" s="32">
        <f t="shared" si="0"/>
        <v>0</v>
      </c>
      <c r="O12" s="32">
        <f t="shared" si="0"/>
        <v>0</v>
      </c>
      <c r="P12" s="32">
        <f t="shared" si="0"/>
        <v>0</v>
      </c>
      <c r="Q12" s="32">
        <f t="shared" si="0"/>
        <v>0</v>
      </c>
      <c r="R12" s="32">
        <f t="shared" si="0"/>
        <v>0</v>
      </c>
      <c r="S12" s="32">
        <f t="shared" si="0"/>
        <v>0</v>
      </c>
      <c r="T12" s="32">
        <f t="shared" si="0"/>
        <v>0</v>
      </c>
      <c r="U12" s="32">
        <f t="shared" si="0"/>
        <v>0</v>
      </c>
      <c r="V12" s="32">
        <f t="shared" si="0"/>
        <v>0</v>
      </c>
      <c r="W12" s="32">
        <f t="shared" si="0"/>
        <v>0</v>
      </c>
      <c r="X12" s="32">
        <f t="shared" si="0"/>
        <v>0</v>
      </c>
    </row>
    <row r="13" spans="1:11" ht="45" customHeight="1" hidden="1">
      <c r="A13" s="29"/>
      <c r="B13" s="29"/>
      <c r="C13" s="30" t="s">
        <v>42</v>
      </c>
      <c r="D13" s="31" t="s">
        <v>43</v>
      </c>
      <c r="E13" s="32">
        <v>40600</v>
      </c>
      <c r="F13" s="32">
        <v>41200</v>
      </c>
      <c r="G13" s="42">
        <f>SUM(F13*100/E13)</f>
        <v>101.47783251231527</v>
      </c>
      <c r="H13" s="24"/>
      <c r="I13" s="115">
        <f>F13+H13</f>
        <v>41200</v>
      </c>
      <c r="J13" s="24"/>
      <c r="K13" s="115">
        <f>I13+J13</f>
        <v>41200</v>
      </c>
    </row>
    <row r="14" spans="1:24" ht="29.25" customHeight="1" hidden="1">
      <c r="A14" s="33">
        <v>751</v>
      </c>
      <c r="B14" s="25"/>
      <c r="C14" s="26"/>
      <c r="D14" s="27" t="s">
        <v>49</v>
      </c>
      <c r="E14" s="28" t="e">
        <f>E15+#REF!+#REF!</f>
        <v>#REF!</v>
      </c>
      <c r="F14" s="28">
        <f>F15</f>
        <v>780</v>
      </c>
      <c r="G14" s="28">
        <f aca="true" t="shared" si="1" ref="G14:X14">G15</f>
        <v>104.83870967741936</v>
      </c>
      <c r="H14" s="28">
        <f t="shared" si="1"/>
        <v>-31</v>
      </c>
      <c r="I14" s="28">
        <f t="shared" si="1"/>
        <v>749</v>
      </c>
      <c r="J14" s="28">
        <f t="shared" si="1"/>
        <v>0</v>
      </c>
      <c r="K14" s="28">
        <f t="shared" si="1"/>
        <v>749</v>
      </c>
      <c r="L14" s="108">
        <f t="shared" si="1"/>
        <v>0</v>
      </c>
      <c r="M14" s="28">
        <f t="shared" si="1"/>
        <v>0</v>
      </c>
      <c r="N14" s="28">
        <f t="shared" si="1"/>
        <v>0</v>
      </c>
      <c r="O14" s="28">
        <f t="shared" si="1"/>
        <v>0</v>
      </c>
      <c r="P14" s="28">
        <f t="shared" si="1"/>
        <v>0</v>
      </c>
      <c r="Q14" s="28">
        <f t="shared" si="1"/>
        <v>0</v>
      </c>
      <c r="R14" s="28">
        <f t="shared" si="1"/>
        <v>0</v>
      </c>
      <c r="S14" s="28">
        <f t="shared" si="1"/>
        <v>0</v>
      </c>
      <c r="T14" s="28">
        <f t="shared" si="1"/>
        <v>0</v>
      </c>
      <c r="U14" s="28">
        <f t="shared" si="1"/>
        <v>0</v>
      </c>
      <c r="V14" s="28">
        <f t="shared" si="1"/>
        <v>0</v>
      </c>
      <c r="W14" s="28">
        <f t="shared" si="1"/>
        <v>0</v>
      </c>
      <c r="X14" s="28">
        <f t="shared" si="1"/>
        <v>0</v>
      </c>
    </row>
    <row r="15" spans="1:24" ht="30" hidden="1">
      <c r="A15" s="29"/>
      <c r="B15" s="34">
        <v>75101</v>
      </c>
      <c r="C15" s="30"/>
      <c r="D15" s="31" t="s">
        <v>50</v>
      </c>
      <c r="E15" s="32">
        <f>E16</f>
        <v>744</v>
      </c>
      <c r="F15" s="32">
        <f>F16</f>
        <v>780</v>
      </c>
      <c r="G15" s="32">
        <f aca="true" t="shared" si="2" ref="G15:X15">G16</f>
        <v>104.83870967741936</v>
      </c>
      <c r="H15" s="32">
        <f t="shared" si="2"/>
        <v>-31</v>
      </c>
      <c r="I15" s="32">
        <f t="shared" si="2"/>
        <v>749</v>
      </c>
      <c r="J15" s="32">
        <f t="shared" si="2"/>
        <v>0</v>
      </c>
      <c r="K15" s="32">
        <f t="shared" si="2"/>
        <v>749</v>
      </c>
      <c r="L15" s="116">
        <f t="shared" si="2"/>
        <v>0</v>
      </c>
      <c r="M15" s="32">
        <f t="shared" si="2"/>
        <v>0</v>
      </c>
      <c r="N15" s="32">
        <f t="shared" si="2"/>
        <v>0</v>
      </c>
      <c r="O15" s="32">
        <f t="shared" si="2"/>
        <v>0</v>
      </c>
      <c r="P15" s="32">
        <f t="shared" si="2"/>
        <v>0</v>
      </c>
      <c r="Q15" s="32">
        <f t="shared" si="2"/>
        <v>0</v>
      </c>
      <c r="R15" s="32">
        <f t="shared" si="2"/>
        <v>0</v>
      </c>
      <c r="S15" s="32">
        <f t="shared" si="2"/>
        <v>0</v>
      </c>
      <c r="T15" s="32">
        <f t="shared" si="2"/>
        <v>0</v>
      </c>
      <c r="U15" s="32">
        <f t="shared" si="2"/>
        <v>0</v>
      </c>
      <c r="V15" s="32">
        <f t="shared" si="2"/>
        <v>0</v>
      </c>
      <c r="W15" s="32">
        <f t="shared" si="2"/>
        <v>0</v>
      </c>
      <c r="X15" s="32">
        <f t="shared" si="2"/>
        <v>0</v>
      </c>
    </row>
    <row r="16" spans="1:11" ht="46.5" customHeight="1" hidden="1">
      <c r="A16" s="29"/>
      <c r="B16" s="29"/>
      <c r="C16" s="30" t="s">
        <v>42</v>
      </c>
      <c r="D16" s="31" t="s">
        <v>43</v>
      </c>
      <c r="E16" s="32">
        <v>744</v>
      </c>
      <c r="F16" s="32">
        <v>780</v>
      </c>
      <c r="G16" s="42">
        <f>SUM(F16*100/E16)</f>
        <v>104.83870967741936</v>
      </c>
      <c r="H16" s="119">
        <v>-31</v>
      </c>
      <c r="I16" s="120">
        <f>F16+H16</f>
        <v>749</v>
      </c>
      <c r="J16" s="24"/>
      <c r="K16" s="115">
        <f>I16+J16</f>
        <v>749</v>
      </c>
    </row>
    <row r="17" spans="1:24" ht="13.5" customHeight="1" hidden="1">
      <c r="A17" s="33">
        <v>754</v>
      </c>
      <c r="B17" s="37"/>
      <c r="C17" s="38"/>
      <c r="D17" s="39" t="s">
        <v>54</v>
      </c>
      <c r="E17" s="28">
        <f>E18</f>
        <v>400</v>
      </c>
      <c r="F17" s="28">
        <f>F18</f>
        <v>400</v>
      </c>
      <c r="G17" s="28">
        <f aca="true" t="shared" si="3" ref="G17:N18">G18</f>
        <v>100</v>
      </c>
      <c r="H17" s="28">
        <f t="shared" si="3"/>
        <v>0</v>
      </c>
      <c r="I17" s="28">
        <f t="shared" si="3"/>
        <v>400</v>
      </c>
      <c r="J17" s="28">
        <f t="shared" si="3"/>
        <v>0</v>
      </c>
      <c r="K17" s="28">
        <f t="shared" si="3"/>
        <v>400</v>
      </c>
      <c r="L17" s="108">
        <f t="shared" si="3"/>
        <v>0</v>
      </c>
      <c r="M17" s="28">
        <f t="shared" si="3"/>
        <v>0</v>
      </c>
      <c r="N17" s="28">
        <f t="shared" si="3"/>
        <v>0</v>
      </c>
      <c r="O17" s="28">
        <f aca="true" t="shared" si="4" ref="O17:X18">O18</f>
        <v>0</v>
      </c>
      <c r="P17" s="28">
        <f t="shared" si="4"/>
        <v>0</v>
      </c>
      <c r="Q17" s="28">
        <f t="shared" si="4"/>
        <v>0</v>
      </c>
      <c r="R17" s="28">
        <f t="shared" si="4"/>
        <v>0</v>
      </c>
      <c r="S17" s="28">
        <f t="shared" si="4"/>
        <v>0</v>
      </c>
      <c r="T17" s="28">
        <f t="shared" si="4"/>
        <v>0</v>
      </c>
      <c r="U17" s="28">
        <f t="shared" si="4"/>
        <v>0</v>
      </c>
      <c r="V17" s="28">
        <f t="shared" si="4"/>
        <v>0</v>
      </c>
      <c r="W17" s="28">
        <f t="shared" si="4"/>
        <v>0</v>
      </c>
      <c r="X17" s="28">
        <f t="shared" si="4"/>
        <v>0</v>
      </c>
    </row>
    <row r="18" spans="1:24" ht="15" hidden="1">
      <c r="A18" s="29"/>
      <c r="B18" s="29">
        <v>75414</v>
      </c>
      <c r="C18" s="30"/>
      <c r="D18" s="31" t="s">
        <v>55</v>
      </c>
      <c r="E18" s="32">
        <f>E19</f>
        <v>400</v>
      </c>
      <c r="F18" s="32">
        <f>F19</f>
        <v>400</v>
      </c>
      <c r="G18" s="32">
        <f t="shared" si="3"/>
        <v>100</v>
      </c>
      <c r="H18" s="32">
        <f t="shared" si="3"/>
        <v>0</v>
      </c>
      <c r="I18" s="32">
        <f t="shared" si="3"/>
        <v>400</v>
      </c>
      <c r="J18" s="32">
        <f t="shared" si="3"/>
        <v>0</v>
      </c>
      <c r="K18" s="32">
        <f t="shared" si="3"/>
        <v>400</v>
      </c>
      <c r="L18" s="116">
        <f t="shared" si="3"/>
        <v>0</v>
      </c>
      <c r="M18" s="32">
        <f t="shared" si="3"/>
        <v>0</v>
      </c>
      <c r="N18" s="32">
        <f t="shared" si="3"/>
        <v>0</v>
      </c>
      <c r="O18" s="32">
        <f t="shared" si="4"/>
        <v>0</v>
      </c>
      <c r="P18" s="32">
        <f t="shared" si="4"/>
        <v>0</v>
      </c>
      <c r="Q18" s="32">
        <f t="shared" si="4"/>
        <v>0</v>
      </c>
      <c r="R18" s="32">
        <f t="shared" si="4"/>
        <v>0</v>
      </c>
      <c r="S18" s="32">
        <f t="shared" si="4"/>
        <v>0</v>
      </c>
      <c r="T18" s="32">
        <f t="shared" si="4"/>
        <v>0</v>
      </c>
      <c r="U18" s="32">
        <f t="shared" si="4"/>
        <v>0</v>
      </c>
      <c r="V18" s="32">
        <f t="shared" si="4"/>
        <v>0</v>
      </c>
      <c r="W18" s="32">
        <f t="shared" si="4"/>
        <v>0</v>
      </c>
      <c r="X18" s="32">
        <f t="shared" si="4"/>
        <v>0</v>
      </c>
    </row>
    <row r="19" spans="1:11" ht="43.5" customHeight="1" hidden="1">
      <c r="A19" s="29"/>
      <c r="B19" s="29"/>
      <c r="C19" s="30" t="s">
        <v>42</v>
      </c>
      <c r="D19" s="31" t="s">
        <v>56</v>
      </c>
      <c r="E19" s="32">
        <v>400</v>
      </c>
      <c r="F19" s="32">
        <v>400</v>
      </c>
      <c r="G19" s="42">
        <f>SUM(F19*100/E19)</f>
        <v>100</v>
      </c>
      <c r="H19" s="24"/>
      <c r="I19" s="115">
        <f>F19+H19</f>
        <v>400</v>
      </c>
      <c r="J19" s="24"/>
      <c r="K19" s="115">
        <f>I19+J19</f>
        <v>400</v>
      </c>
    </row>
    <row r="20" spans="1:24" ht="14.25">
      <c r="A20" s="25">
        <v>852</v>
      </c>
      <c r="B20" s="25"/>
      <c r="C20" s="26"/>
      <c r="D20" s="27" t="s">
        <v>112</v>
      </c>
      <c r="E20" s="28">
        <f>E21+E23+E25</f>
        <v>750300</v>
      </c>
      <c r="F20" s="28">
        <f>F21+F23+F25</f>
        <v>1214200</v>
      </c>
      <c r="G20" s="28">
        <f aca="true" t="shared" si="5" ref="G20:X20">G21+G23+G25</f>
        <v>385.42587331080557</v>
      </c>
      <c r="H20" s="28">
        <f t="shared" si="5"/>
        <v>-223500</v>
      </c>
      <c r="I20" s="28">
        <f t="shared" si="5"/>
        <v>990700</v>
      </c>
      <c r="J20" s="28">
        <f t="shared" si="5"/>
        <v>128565</v>
      </c>
      <c r="K20" s="28">
        <f t="shared" si="5"/>
        <v>1119265</v>
      </c>
      <c r="L20" s="108">
        <f t="shared" si="5"/>
        <v>0</v>
      </c>
      <c r="M20" s="28">
        <f t="shared" si="5"/>
        <v>0</v>
      </c>
      <c r="N20" s="28">
        <f t="shared" si="5"/>
        <v>0</v>
      </c>
      <c r="O20" s="28">
        <f t="shared" si="5"/>
        <v>0</v>
      </c>
      <c r="P20" s="28">
        <f t="shared" si="5"/>
        <v>0</v>
      </c>
      <c r="Q20" s="28">
        <f t="shared" si="5"/>
        <v>0</v>
      </c>
      <c r="R20" s="28">
        <f t="shared" si="5"/>
        <v>0</v>
      </c>
      <c r="S20" s="28">
        <f t="shared" si="5"/>
        <v>0</v>
      </c>
      <c r="T20" s="28">
        <f t="shared" si="5"/>
        <v>0</v>
      </c>
      <c r="U20" s="28">
        <f t="shared" si="5"/>
        <v>0</v>
      </c>
      <c r="V20" s="28">
        <f t="shared" si="5"/>
        <v>0</v>
      </c>
      <c r="W20" s="28">
        <f t="shared" si="5"/>
        <v>0</v>
      </c>
      <c r="X20" s="28">
        <f t="shared" si="5"/>
        <v>0</v>
      </c>
    </row>
    <row r="21" spans="1:26" ht="29.25" customHeight="1">
      <c r="A21" s="25"/>
      <c r="B21" s="34">
        <v>85212</v>
      </c>
      <c r="C21" s="30"/>
      <c r="D21" s="31" t="s">
        <v>113</v>
      </c>
      <c r="E21" s="40">
        <f>E22</f>
        <v>716000</v>
      </c>
      <c r="F21" s="40">
        <f>F22</f>
        <v>1177000</v>
      </c>
      <c r="G21" s="40">
        <f aca="true" t="shared" si="6" ref="G21:X21">G22</f>
        <v>164.3854748603352</v>
      </c>
      <c r="H21" s="40">
        <f t="shared" si="6"/>
        <v>-223500</v>
      </c>
      <c r="I21" s="40">
        <f t="shared" si="6"/>
        <v>953500</v>
      </c>
      <c r="J21" s="40">
        <f t="shared" si="6"/>
        <v>133200</v>
      </c>
      <c r="K21" s="40">
        <f t="shared" si="6"/>
        <v>1086700</v>
      </c>
      <c r="L21" s="117">
        <f t="shared" si="6"/>
        <v>0</v>
      </c>
      <c r="M21" s="40">
        <f t="shared" si="6"/>
        <v>0</v>
      </c>
      <c r="N21" s="40">
        <f t="shared" si="6"/>
        <v>0</v>
      </c>
      <c r="O21" s="40">
        <f t="shared" si="6"/>
        <v>0</v>
      </c>
      <c r="P21" s="40">
        <f t="shared" si="6"/>
        <v>0</v>
      </c>
      <c r="Q21" s="40">
        <f t="shared" si="6"/>
        <v>0</v>
      </c>
      <c r="R21" s="40">
        <f t="shared" si="6"/>
        <v>0</v>
      </c>
      <c r="S21" s="40">
        <f t="shared" si="6"/>
        <v>0</v>
      </c>
      <c r="T21" s="40">
        <f t="shared" si="6"/>
        <v>0</v>
      </c>
      <c r="U21" s="40">
        <f t="shared" si="6"/>
        <v>0</v>
      </c>
      <c r="V21" s="40">
        <f t="shared" si="6"/>
        <v>0</v>
      </c>
      <c r="W21" s="40">
        <f t="shared" si="6"/>
        <v>0</v>
      </c>
      <c r="X21" s="40">
        <f t="shared" si="6"/>
        <v>0</v>
      </c>
      <c r="Y21" s="40"/>
      <c r="Z21" s="40"/>
    </row>
    <row r="22" spans="1:11" ht="45.75" customHeight="1">
      <c r="A22" s="29"/>
      <c r="B22" s="48"/>
      <c r="C22" s="30" t="s">
        <v>42</v>
      </c>
      <c r="D22" s="31" t="s">
        <v>43</v>
      </c>
      <c r="E22" s="32">
        <v>716000</v>
      </c>
      <c r="F22" s="32">
        <v>1177000</v>
      </c>
      <c r="G22" s="42">
        <f>SUM(F22*100/E22)</f>
        <v>164.3854748603352</v>
      </c>
      <c r="H22" s="24">
        <v>-223500</v>
      </c>
      <c r="I22" s="51">
        <f>F22+H22</f>
        <v>953500</v>
      </c>
      <c r="J22" s="51">
        <v>133200</v>
      </c>
      <c r="K22" s="51">
        <f>I22+J22</f>
        <v>1086700</v>
      </c>
    </row>
    <row r="23" spans="1:24" ht="45.75" customHeight="1">
      <c r="A23" s="29"/>
      <c r="B23" s="34">
        <v>85213</v>
      </c>
      <c r="C23" s="30"/>
      <c r="D23" s="31" t="s">
        <v>114</v>
      </c>
      <c r="E23" s="32">
        <f aca="true" t="shared" si="7" ref="E23:X23">E24</f>
        <v>6500</v>
      </c>
      <c r="F23" s="32">
        <f t="shared" si="7"/>
        <v>7400</v>
      </c>
      <c r="G23" s="32">
        <f t="shared" si="7"/>
        <v>113.84615384615384</v>
      </c>
      <c r="H23" s="32">
        <f t="shared" si="7"/>
        <v>0</v>
      </c>
      <c r="I23" s="32">
        <f t="shared" si="7"/>
        <v>7400</v>
      </c>
      <c r="J23" s="32">
        <f t="shared" si="7"/>
        <v>895</v>
      </c>
      <c r="K23" s="32">
        <f t="shared" si="7"/>
        <v>8295</v>
      </c>
      <c r="L23" s="116">
        <f t="shared" si="7"/>
        <v>0</v>
      </c>
      <c r="M23" s="32">
        <f t="shared" si="7"/>
        <v>0</v>
      </c>
      <c r="N23" s="32">
        <f t="shared" si="7"/>
        <v>0</v>
      </c>
      <c r="O23" s="32">
        <f t="shared" si="7"/>
        <v>0</v>
      </c>
      <c r="P23" s="32">
        <f t="shared" si="7"/>
        <v>0</v>
      </c>
      <c r="Q23" s="32">
        <f t="shared" si="7"/>
        <v>0</v>
      </c>
      <c r="R23" s="32">
        <f t="shared" si="7"/>
        <v>0</v>
      </c>
      <c r="S23" s="32">
        <f t="shared" si="7"/>
        <v>0</v>
      </c>
      <c r="T23" s="32">
        <f t="shared" si="7"/>
        <v>0</v>
      </c>
      <c r="U23" s="32">
        <f t="shared" si="7"/>
        <v>0</v>
      </c>
      <c r="V23" s="32">
        <f t="shared" si="7"/>
        <v>0</v>
      </c>
      <c r="W23" s="32">
        <f t="shared" si="7"/>
        <v>0</v>
      </c>
      <c r="X23" s="32">
        <f t="shared" si="7"/>
        <v>0</v>
      </c>
    </row>
    <row r="24" spans="1:11" ht="45" customHeight="1">
      <c r="A24" s="29"/>
      <c r="B24" s="48"/>
      <c r="C24" s="30" t="s">
        <v>42</v>
      </c>
      <c r="D24" s="31" t="s">
        <v>43</v>
      </c>
      <c r="E24" s="32">
        <v>6500</v>
      </c>
      <c r="F24" s="32">
        <v>7400</v>
      </c>
      <c r="G24" s="42">
        <f>SUM(F24*100/E24)</f>
        <v>113.84615384615384</v>
      </c>
      <c r="H24" s="24"/>
      <c r="I24" s="115">
        <f>F24+H24</f>
        <v>7400</v>
      </c>
      <c r="J24" s="24">
        <v>895</v>
      </c>
      <c r="K24" s="115">
        <f>I24+J24</f>
        <v>8295</v>
      </c>
    </row>
    <row r="25" spans="1:24" ht="30">
      <c r="A25" s="29"/>
      <c r="B25" s="34">
        <v>85214</v>
      </c>
      <c r="C25" s="30"/>
      <c r="D25" s="31" t="s">
        <v>237</v>
      </c>
      <c r="E25" s="32">
        <f>E26</f>
        <v>27800</v>
      </c>
      <c r="F25" s="32">
        <f>F26</f>
        <v>29800</v>
      </c>
      <c r="G25" s="32">
        <f aca="true" t="shared" si="8" ref="G25:X25">G26</f>
        <v>107.19424460431655</v>
      </c>
      <c r="H25" s="32">
        <f t="shared" si="8"/>
        <v>0</v>
      </c>
      <c r="I25" s="32">
        <f t="shared" si="8"/>
        <v>29800</v>
      </c>
      <c r="J25" s="32">
        <f t="shared" si="8"/>
        <v>-5530</v>
      </c>
      <c r="K25" s="32">
        <f t="shared" si="8"/>
        <v>24270</v>
      </c>
      <c r="L25" s="116">
        <f t="shared" si="8"/>
        <v>0</v>
      </c>
      <c r="M25" s="32">
        <f t="shared" si="8"/>
        <v>0</v>
      </c>
      <c r="N25" s="32">
        <f t="shared" si="8"/>
        <v>0</v>
      </c>
      <c r="O25" s="32">
        <f t="shared" si="8"/>
        <v>0</v>
      </c>
      <c r="P25" s="32">
        <f t="shared" si="8"/>
        <v>0</v>
      </c>
      <c r="Q25" s="32">
        <f t="shared" si="8"/>
        <v>0</v>
      </c>
      <c r="R25" s="32">
        <f t="shared" si="8"/>
        <v>0</v>
      </c>
      <c r="S25" s="32">
        <f t="shared" si="8"/>
        <v>0</v>
      </c>
      <c r="T25" s="32">
        <f t="shared" si="8"/>
        <v>0</v>
      </c>
      <c r="U25" s="32">
        <f t="shared" si="8"/>
        <v>0</v>
      </c>
      <c r="V25" s="32">
        <f t="shared" si="8"/>
        <v>0</v>
      </c>
      <c r="W25" s="32">
        <f t="shared" si="8"/>
        <v>0</v>
      </c>
      <c r="X25" s="32">
        <f t="shared" si="8"/>
        <v>0</v>
      </c>
    </row>
    <row r="26" spans="1:11" ht="46.5" customHeight="1">
      <c r="A26" s="29"/>
      <c r="B26" s="48"/>
      <c r="C26" s="30" t="s">
        <v>42</v>
      </c>
      <c r="D26" s="31" t="s">
        <v>43</v>
      </c>
      <c r="E26" s="32">
        <v>27800</v>
      </c>
      <c r="F26" s="32">
        <v>29800</v>
      </c>
      <c r="G26" s="42">
        <f>SUM(F26*100/E26)</f>
        <v>107.19424460431655</v>
      </c>
      <c r="H26" s="24"/>
      <c r="I26" s="51">
        <f>F26+H26</f>
        <v>29800</v>
      </c>
      <c r="J26" s="51">
        <v>-5530</v>
      </c>
      <c r="K26" s="51">
        <f>I26+J26</f>
        <v>24270</v>
      </c>
    </row>
    <row r="27" spans="1:24" ht="12.75">
      <c r="A27" s="24"/>
      <c r="B27" s="24"/>
      <c r="C27" s="24"/>
      <c r="D27" s="49" t="s">
        <v>223</v>
      </c>
      <c r="E27" s="50" t="e">
        <f>E11+E14+E17+E20</f>
        <v>#REF!</v>
      </c>
      <c r="F27" s="50">
        <f>F11+F14+F17+F20</f>
        <v>1256580</v>
      </c>
      <c r="G27" s="50">
        <f aca="true" t="shared" si="9" ref="G27:X27">G11+G14+G17+G20</f>
        <v>691.7424155005401</v>
      </c>
      <c r="H27" s="50">
        <f t="shared" si="9"/>
        <v>-223531</v>
      </c>
      <c r="I27" s="50">
        <f t="shared" si="9"/>
        <v>1033049</v>
      </c>
      <c r="J27" s="50">
        <f t="shared" si="9"/>
        <v>128565</v>
      </c>
      <c r="K27" s="50">
        <f t="shared" si="9"/>
        <v>1161614</v>
      </c>
      <c r="L27" s="118">
        <f t="shared" si="9"/>
        <v>0</v>
      </c>
      <c r="M27" s="50">
        <f t="shared" si="9"/>
        <v>0</v>
      </c>
      <c r="N27" s="50">
        <f t="shared" si="9"/>
        <v>0</v>
      </c>
      <c r="O27" s="50">
        <f t="shared" si="9"/>
        <v>0</v>
      </c>
      <c r="P27" s="50">
        <f t="shared" si="9"/>
        <v>0</v>
      </c>
      <c r="Q27" s="50">
        <f t="shared" si="9"/>
        <v>0</v>
      </c>
      <c r="R27" s="50">
        <f t="shared" si="9"/>
        <v>0</v>
      </c>
      <c r="S27" s="50">
        <f t="shared" si="9"/>
        <v>0</v>
      </c>
      <c r="T27" s="50">
        <f t="shared" si="9"/>
        <v>0</v>
      </c>
      <c r="U27" s="50">
        <f t="shared" si="9"/>
        <v>0</v>
      </c>
      <c r="V27" s="50">
        <f t="shared" si="9"/>
        <v>0</v>
      </c>
      <c r="W27" s="50">
        <f t="shared" si="9"/>
        <v>0</v>
      </c>
      <c r="X27" s="50">
        <f t="shared" si="9"/>
        <v>0</v>
      </c>
    </row>
    <row r="28" spans="1:24" ht="12.75">
      <c r="A28" s="12"/>
      <c r="B28" s="12"/>
      <c r="C28" s="12"/>
      <c r="D28" s="133"/>
      <c r="E28" s="264"/>
      <c r="F28" s="26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134"/>
      <c r="S28" s="134"/>
      <c r="T28" s="134"/>
      <c r="U28" s="134"/>
      <c r="V28" s="134"/>
      <c r="W28" s="134"/>
      <c r="X28" s="134"/>
    </row>
    <row r="29" spans="1:24" ht="12.75">
      <c r="A29" s="12"/>
      <c r="B29" s="12"/>
      <c r="C29" s="12"/>
      <c r="D29" s="133"/>
      <c r="E29" s="264"/>
      <c r="F29" s="26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34"/>
      <c r="W29" s="134"/>
      <c r="X29" s="134"/>
    </row>
    <row r="30" spans="3:6" ht="12.75">
      <c r="C30" s="12"/>
      <c r="D30" s="279" t="s">
        <v>253</v>
      </c>
      <c r="E30" s="278"/>
      <c r="F30" s="278"/>
    </row>
    <row r="31" spans="4:36" ht="14.25">
      <c r="D31" s="267" t="s">
        <v>330</v>
      </c>
      <c r="E31" s="268"/>
      <c r="F31" s="268"/>
      <c r="G31" s="268"/>
      <c r="H31" s="268"/>
      <c r="I31" s="268"/>
      <c r="J31" s="268"/>
      <c r="K31" s="268"/>
      <c r="L31" s="268"/>
      <c r="M31" s="268"/>
      <c r="N31" s="268"/>
      <c r="O31" s="268"/>
      <c r="P31" s="268"/>
      <c r="Q31" s="268"/>
      <c r="R31" s="268"/>
      <c r="S31" s="268"/>
      <c r="T31" s="268"/>
      <c r="U31" s="268"/>
      <c r="V31" s="268"/>
      <c r="W31" s="268"/>
      <c r="X31" s="268"/>
      <c r="Y31" s="268"/>
      <c r="Z31" s="268"/>
      <c r="AA31" s="268"/>
      <c r="AB31" s="268"/>
      <c r="AC31" s="268"/>
      <c r="AD31" s="268"/>
      <c r="AE31" s="268"/>
      <c r="AF31" s="268"/>
      <c r="AG31" s="268"/>
      <c r="AH31" s="268"/>
      <c r="AI31" s="268"/>
      <c r="AJ31" s="268"/>
    </row>
    <row r="32" spans="4:6" ht="14.25">
      <c r="D32" s="257"/>
      <c r="E32" s="153"/>
      <c r="F32" s="153"/>
    </row>
    <row r="34" ht="12.75">
      <c r="D34" s="94" t="s">
        <v>252</v>
      </c>
    </row>
    <row r="35" ht="12.75">
      <c r="D35" s="94"/>
    </row>
    <row r="36" ht="12.75">
      <c r="D36" s="94"/>
    </row>
    <row r="37" ht="12.75">
      <c r="D37" s="94"/>
    </row>
    <row r="38" ht="12.75">
      <c r="D38" s="94"/>
    </row>
    <row r="39" ht="12.75">
      <c r="D39" s="94"/>
    </row>
    <row r="40" ht="12.75">
      <c r="D40" s="94"/>
    </row>
    <row r="41" ht="12.75">
      <c r="D41" s="94"/>
    </row>
    <row r="42" ht="12.75">
      <c r="D42" s="94"/>
    </row>
    <row r="43" ht="12.75">
      <c r="D43" s="94"/>
    </row>
    <row r="44" ht="12.75">
      <c r="D44" s="94"/>
    </row>
    <row r="45" ht="12.75">
      <c r="D45" s="94"/>
    </row>
    <row r="46" spans="4:11" ht="15.75">
      <c r="D46" s="269" t="s">
        <v>251</v>
      </c>
      <c r="E46" s="270"/>
      <c r="F46" s="270"/>
      <c r="G46" s="268"/>
      <c r="H46" s="268"/>
      <c r="I46" s="268"/>
      <c r="J46" s="268"/>
      <c r="K46" s="268"/>
    </row>
    <row r="47" spans="4:10" ht="15.75">
      <c r="D47" s="269" t="s">
        <v>319</v>
      </c>
      <c r="E47" s="270"/>
      <c r="F47" s="270"/>
      <c r="G47" s="268"/>
      <c r="H47" s="268"/>
      <c r="I47" s="268"/>
      <c r="J47" s="268"/>
    </row>
    <row r="48" spans="4:10" ht="15.75">
      <c r="D48" s="269" t="s">
        <v>241</v>
      </c>
      <c r="E48" s="270"/>
      <c r="F48" s="270"/>
      <c r="G48" s="268"/>
      <c r="H48" s="268"/>
      <c r="I48" s="268"/>
      <c r="J48" s="268"/>
    </row>
    <row r="49" spans="4:10" ht="15.75">
      <c r="D49" s="269" t="s">
        <v>324</v>
      </c>
      <c r="E49" s="270"/>
      <c r="F49" s="270"/>
      <c r="G49" s="268"/>
      <c r="H49" s="268"/>
      <c r="I49" s="268"/>
      <c r="J49" s="268"/>
    </row>
    <row r="50" spans="5:7" ht="15">
      <c r="E50" s="52"/>
      <c r="F50" s="53"/>
      <c r="G50" s="53"/>
    </row>
    <row r="51" ht="18.75" customHeight="1"/>
    <row r="52" spans="1:11" ht="33.75" customHeight="1">
      <c r="A52" s="277" t="s">
        <v>327</v>
      </c>
      <c r="B52" s="277"/>
      <c r="C52" s="277"/>
      <c r="D52" s="277"/>
      <c r="E52" s="277"/>
      <c r="F52" s="277"/>
      <c r="G52" s="277"/>
      <c r="H52" s="268"/>
      <c r="I52" s="268"/>
      <c r="J52" s="268"/>
      <c r="K52" s="268"/>
    </row>
    <row r="53" ht="15.75" customHeight="1">
      <c r="D53" s="129" t="s">
        <v>329</v>
      </c>
    </row>
    <row r="54" ht="15.75" customHeight="1">
      <c r="D54" s="129"/>
    </row>
    <row r="55" ht="20.25" customHeight="1"/>
    <row r="56" spans="1:11" ht="36.75">
      <c r="A56" s="43" t="s">
        <v>1</v>
      </c>
      <c r="B56" s="44" t="s">
        <v>2</v>
      </c>
      <c r="C56" s="45" t="s">
        <v>3</v>
      </c>
      <c r="D56" s="43" t="s">
        <v>4</v>
      </c>
      <c r="E56" s="46" t="s">
        <v>220</v>
      </c>
      <c r="F56" s="46" t="s">
        <v>244</v>
      </c>
      <c r="G56" s="47" t="s">
        <v>222</v>
      </c>
      <c r="H56" s="96" t="s">
        <v>285</v>
      </c>
      <c r="I56" s="261" t="s">
        <v>244</v>
      </c>
      <c r="J56" s="256" t="s">
        <v>256</v>
      </c>
      <c r="K56" s="256" t="s">
        <v>257</v>
      </c>
    </row>
    <row r="57" spans="1:21" ht="14.25">
      <c r="A57" s="25">
        <v>750</v>
      </c>
      <c r="B57" s="25"/>
      <c r="C57" s="54"/>
      <c r="D57" s="25" t="s">
        <v>40</v>
      </c>
      <c r="E57" s="60">
        <f>SUM(E58)</f>
        <v>40600</v>
      </c>
      <c r="F57" s="28">
        <f>F58</f>
        <v>41200</v>
      </c>
      <c r="G57" s="28">
        <f aca="true" t="shared" si="10" ref="G57:U57">G58</f>
        <v>800.6252937465077</v>
      </c>
      <c r="H57" s="28">
        <f t="shared" si="10"/>
        <v>0</v>
      </c>
      <c r="I57" s="137">
        <f t="shared" si="10"/>
        <v>41200</v>
      </c>
      <c r="J57" s="137">
        <f t="shared" si="10"/>
        <v>0</v>
      </c>
      <c r="K57" s="137">
        <f t="shared" si="10"/>
        <v>41200</v>
      </c>
      <c r="L57" s="108">
        <f t="shared" si="10"/>
        <v>0</v>
      </c>
      <c r="M57" s="28">
        <f t="shared" si="10"/>
        <v>0</v>
      </c>
      <c r="N57" s="28">
        <f t="shared" si="10"/>
        <v>0</v>
      </c>
      <c r="O57" s="28">
        <f t="shared" si="10"/>
        <v>0</v>
      </c>
      <c r="P57" s="28">
        <f t="shared" si="10"/>
        <v>0</v>
      </c>
      <c r="Q57" s="28">
        <f t="shared" si="10"/>
        <v>0</v>
      </c>
      <c r="R57" s="28">
        <f t="shared" si="10"/>
        <v>0</v>
      </c>
      <c r="S57" s="28">
        <f t="shared" si="10"/>
        <v>0</v>
      </c>
      <c r="T57" s="28">
        <f t="shared" si="10"/>
        <v>0</v>
      </c>
      <c r="U57" s="28">
        <f t="shared" si="10"/>
        <v>0</v>
      </c>
    </row>
    <row r="58" spans="1:21" ht="15">
      <c r="A58" s="29"/>
      <c r="B58" s="29">
        <v>75011</v>
      </c>
      <c r="C58" s="55"/>
      <c r="D58" s="29" t="s">
        <v>41</v>
      </c>
      <c r="E58" s="56">
        <f>SUM(E59:E66)</f>
        <v>40600</v>
      </c>
      <c r="F58" s="62">
        <f>SUM(F59:F66)</f>
        <v>41200</v>
      </c>
      <c r="G58" s="62">
        <f aca="true" t="shared" si="11" ref="G58:U58">SUM(G59:G66)</f>
        <v>800.6252937465077</v>
      </c>
      <c r="H58" s="62">
        <f t="shared" si="11"/>
        <v>0</v>
      </c>
      <c r="I58" s="62">
        <f t="shared" si="11"/>
        <v>41200</v>
      </c>
      <c r="J58" s="62">
        <f t="shared" si="11"/>
        <v>0</v>
      </c>
      <c r="K58" s="62">
        <f t="shared" si="11"/>
        <v>41200</v>
      </c>
      <c r="L58" s="109">
        <f t="shared" si="11"/>
        <v>0</v>
      </c>
      <c r="M58" s="62">
        <f t="shared" si="11"/>
        <v>0</v>
      </c>
      <c r="N58" s="62">
        <f t="shared" si="11"/>
        <v>0</v>
      </c>
      <c r="O58" s="62">
        <f t="shared" si="11"/>
        <v>0</v>
      </c>
      <c r="P58" s="62">
        <f t="shared" si="11"/>
        <v>0</v>
      </c>
      <c r="Q58" s="62">
        <f t="shared" si="11"/>
        <v>0</v>
      </c>
      <c r="R58" s="62">
        <f t="shared" si="11"/>
        <v>0</v>
      </c>
      <c r="S58" s="62">
        <f t="shared" si="11"/>
        <v>0</v>
      </c>
      <c r="T58" s="62">
        <f t="shared" si="11"/>
        <v>0</v>
      </c>
      <c r="U58" s="62">
        <f t="shared" si="11"/>
        <v>0</v>
      </c>
    </row>
    <row r="59" spans="1:11" ht="15" hidden="1">
      <c r="A59" s="29"/>
      <c r="B59" s="29"/>
      <c r="C59" s="55">
        <v>4010</v>
      </c>
      <c r="D59" s="29" t="s">
        <v>151</v>
      </c>
      <c r="E59" s="56">
        <v>17505</v>
      </c>
      <c r="F59" s="51">
        <v>24000</v>
      </c>
      <c r="G59" s="59">
        <f aca="true" t="shared" si="12" ref="G59:G86">SUM(F59*100/E59)</f>
        <v>137.10368466152528</v>
      </c>
      <c r="H59" s="24"/>
      <c r="I59" s="262">
        <f>F59+H59</f>
        <v>24000</v>
      </c>
      <c r="J59" s="266"/>
      <c r="K59" s="262">
        <f>I59+J59</f>
        <v>24000</v>
      </c>
    </row>
    <row r="60" spans="1:11" ht="15" hidden="1">
      <c r="A60" s="29"/>
      <c r="B60" s="29"/>
      <c r="C60" s="55">
        <v>4040</v>
      </c>
      <c r="D60" s="29" t="s">
        <v>152</v>
      </c>
      <c r="E60" s="56">
        <v>1446</v>
      </c>
      <c r="F60" s="51">
        <v>1681</v>
      </c>
      <c r="G60" s="59">
        <f t="shared" si="12"/>
        <v>116.25172890733057</v>
      </c>
      <c r="H60" s="24"/>
      <c r="I60" s="262">
        <f aca="true" t="shared" si="13" ref="I60:I66">F60+H60</f>
        <v>1681</v>
      </c>
      <c r="J60" s="266"/>
      <c r="K60" s="262">
        <f aca="true" t="shared" si="14" ref="K60:K66">I60+J60</f>
        <v>1681</v>
      </c>
    </row>
    <row r="61" spans="1:11" ht="15" hidden="1">
      <c r="A61" s="29"/>
      <c r="B61" s="29"/>
      <c r="C61" s="55">
        <v>4110</v>
      </c>
      <c r="D61" s="29" t="s">
        <v>153</v>
      </c>
      <c r="E61" s="56">
        <v>3265</v>
      </c>
      <c r="F61" s="51">
        <v>4425</v>
      </c>
      <c r="G61" s="59">
        <f t="shared" si="12"/>
        <v>135.5283307810107</v>
      </c>
      <c r="H61" s="24"/>
      <c r="I61" s="262">
        <f t="shared" si="13"/>
        <v>4425</v>
      </c>
      <c r="J61" s="266"/>
      <c r="K61" s="262">
        <f t="shared" si="14"/>
        <v>4425</v>
      </c>
    </row>
    <row r="62" spans="1:11" ht="15" hidden="1">
      <c r="A62" s="29"/>
      <c r="B62" s="29"/>
      <c r="C62" s="55">
        <v>4120</v>
      </c>
      <c r="D62" s="29" t="s">
        <v>154</v>
      </c>
      <c r="E62" s="56">
        <v>464</v>
      </c>
      <c r="F62" s="51">
        <v>629</v>
      </c>
      <c r="G62" s="59">
        <f t="shared" si="12"/>
        <v>135.56034482758622</v>
      </c>
      <c r="H62" s="24"/>
      <c r="I62" s="262">
        <f t="shared" si="13"/>
        <v>629</v>
      </c>
      <c r="J62" s="266"/>
      <c r="K62" s="262">
        <f t="shared" si="14"/>
        <v>629</v>
      </c>
    </row>
    <row r="63" spans="1:11" ht="15" hidden="1">
      <c r="A63" s="29"/>
      <c r="B63" s="29"/>
      <c r="C63" s="55">
        <v>4210</v>
      </c>
      <c r="D63" s="29" t="s">
        <v>138</v>
      </c>
      <c r="E63" s="56">
        <v>5000</v>
      </c>
      <c r="F63" s="51">
        <v>2000</v>
      </c>
      <c r="G63" s="59">
        <f t="shared" si="12"/>
        <v>40</v>
      </c>
      <c r="H63" s="24"/>
      <c r="I63" s="262">
        <f t="shared" si="13"/>
        <v>2000</v>
      </c>
      <c r="J63" s="266"/>
      <c r="K63" s="262">
        <f t="shared" si="14"/>
        <v>2000</v>
      </c>
    </row>
    <row r="64" spans="1:11" ht="15">
      <c r="A64" s="29"/>
      <c r="B64" s="29"/>
      <c r="C64" s="55">
        <v>4300</v>
      </c>
      <c r="D64" s="29" t="s">
        <v>140</v>
      </c>
      <c r="E64" s="57">
        <v>10700</v>
      </c>
      <c r="F64" s="51">
        <v>6695</v>
      </c>
      <c r="G64" s="59">
        <f t="shared" si="12"/>
        <v>62.570093457943926</v>
      </c>
      <c r="H64" s="24"/>
      <c r="I64" s="51">
        <f t="shared" si="13"/>
        <v>6695</v>
      </c>
      <c r="J64" s="218">
        <v>256</v>
      </c>
      <c r="K64" s="51">
        <f t="shared" si="14"/>
        <v>6951</v>
      </c>
    </row>
    <row r="65" spans="1:11" ht="15">
      <c r="A65" s="29"/>
      <c r="B65" s="29"/>
      <c r="C65" s="55">
        <v>4410</v>
      </c>
      <c r="D65" s="29" t="s">
        <v>155</v>
      </c>
      <c r="E65" s="56">
        <v>1500</v>
      </c>
      <c r="F65" s="51">
        <v>1000</v>
      </c>
      <c r="G65" s="59">
        <f t="shared" si="12"/>
        <v>66.66666666666667</v>
      </c>
      <c r="H65" s="24"/>
      <c r="I65" s="51">
        <f t="shared" si="13"/>
        <v>1000</v>
      </c>
      <c r="J65" s="218">
        <v>-250</v>
      </c>
      <c r="K65" s="51">
        <f t="shared" si="14"/>
        <v>750</v>
      </c>
    </row>
    <row r="66" spans="1:11" ht="15.75" customHeight="1">
      <c r="A66" s="29"/>
      <c r="B66" s="29"/>
      <c r="C66" s="30">
        <v>4440</v>
      </c>
      <c r="D66" s="31" t="s">
        <v>224</v>
      </c>
      <c r="E66" s="86">
        <v>720</v>
      </c>
      <c r="F66" s="85">
        <v>770</v>
      </c>
      <c r="G66" s="61">
        <f t="shared" si="12"/>
        <v>106.94444444444444</v>
      </c>
      <c r="H66" s="24"/>
      <c r="I66" s="51">
        <f t="shared" si="13"/>
        <v>770</v>
      </c>
      <c r="J66" s="218">
        <v>-6</v>
      </c>
      <c r="K66" s="51">
        <f t="shared" si="14"/>
        <v>764</v>
      </c>
    </row>
    <row r="67" spans="1:21" ht="42.75" hidden="1">
      <c r="A67" s="33">
        <v>751</v>
      </c>
      <c r="B67" s="33"/>
      <c r="C67" s="26"/>
      <c r="D67" s="27" t="s">
        <v>49</v>
      </c>
      <c r="E67" s="87" t="e">
        <f>E68+#REF!+#REF!</f>
        <v>#REF!</v>
      </c>
      <c r="F67" s="95">
        <f>F68</f>
        <v>780</v>
      </c>
      <c r="G67" s="95">
        <f aca="true" t="shared" si="15" ref="G67:M67">G68</f>
        <v>205.59006211180125</v>
      </c>
      <c r="H67" s="95">
        <f t="shared" si="15"/>
        <v>-31</v>
      </c>
      <c r="I67" s="95">
        <f t="shared" si="15"/>
        <v>749</v>
      </c>
      <c r="J67" s="95">
        <f t="shared" si="15"/>
        <v>0</v>
      </c>
      <c r="K67" s="95">
        <f t="shared" si="15"/>
        <v>749</v>
      </c>
      <c r="L67" s="110">
        <f t="shared" si="15"/>
        <v>0</v>
      </c>
      <c r="M67" s="95">
        <f t="shared" si="15"/>
        <v>0</v>
      </c>
      <c r="N67" s="95">
        <f aca="true" t="shared" si="16" ref="N67:U67">N68</f>
        <v>0</v>
      </c>
      <c r="O67" s="95">
        <f t="shared" si="16"/>
        <v>0</v>
      </c>
      <c r="P67" s="95">
        <f t="shared" si="16"/>
        <v>0</v>
      </c>
      <c r="Q67" s="95">
        <f t="shared" si="16"/>
        <v>0</v>
      </c>
      <c r="R67" s="95">
        <f t="shared" si="16"/>
        <v>0</v>
      </c>
      <c r="S67" s="95">
        <f t="shared" si="16"/>
        <v>0</v>
      </c>
      <c r="T67" s="95">
        <f t="shared" si="16"/>
        <v>0</v>
      </c>
      <c r="U67" s="95">
        <f t="shared" si="16"/>
        <v>0</v>
      </c>
    </row>
    <row r="68" spans="1:21" ht="30" hidden="1">
      <c r="A68" s="34"/>
      <c r="B68" s="34">
        <v>75101</v>
      </c>
      <c r="C68" s="55"/>
      <c r="D68" s="36" t="s">
        <v>225</v>
      </c>
      <c r="E68" s="56">
        <f>E69+E70</f>
        <v>744</v>
      </c>
      <c r="F68" s="51">
        <f>F69+F70</f>
        <v>780</v>
      </c>
      <c r="G68" s="51">
        <f aca="true" t="shared" si="17" ref="G68:U68">G69+G70</f>
        <v>205.59006211180125</v>
      </c>
      <c r="H68" s="51">
        <f t="shared" si="17"/>
        <v>-31</v>
      </c>
      <c r="I68" s="51">
        <f t="shared" si="17"/>
        <v>749</v>
      </c>
      <c r="J68" s="51">
        <f t="shared" si="17"/>
        <v>0</v>
      </c>
      <c r="K68" s="51">
        <f t="shared" si="17"/>
        <v>749</v>
      </c>
      <c r="L68" s="111">
        <f t="shared" si="17"/>
        <v>0</v>
      </c>
      <c r="M68" s="51">
        <f t="shared" si="17"/>
        <v>0</v>
      </c>
      <c r="N68" s="51">
        <f t="shared" si="17"/>
        <v>0</v>
      </c>
      <c r="O68" s="51">
        <f t="shared" si="17"/>
        <v>0</v>
      </c>
      <c r="P68" s="51">
        <f t="shared" si="17"/>
        <v>0</v>
      </c>
      <c r="Q68" s="51">
        <f t="shared" si="17"/>
        <v>0</v>
      </c>
      <c r="R68" s="51">
        <f t="shared" si="17"/>
        <v>0</v>
      </c>
      <c r="S68" s="51">
        <f t="shared" si="17"/>
        <v>0</v>
      </c>
      <c r="T68" s="51">
        <f t="shared" si="17"/>
        <v>0</v>
      </c>
      <c r="U68" s="51">
        <f t="shared" si="17"/>
        <v>0</v>
      </c>
    </row>
    <row r="69" spans="1:11" ht="15" hidden="1">
      <c r="A69" s="29"/>
      <c r="B69" s="29"/>
      <c r="C69" s="55">
        <v>4210</v>
      </c>
      <c r="D69" s="29" t="s">
        <v>138</v>
      </c>
      <c r="E69" s="56">
        <v>100</v>
      </c>
      <c r="F69" s="51">
        <v>100</v>
      </c>
      <c r="G69" s="61">
        <f t="shared" si="12"/>
        <v>100</v>
      </c>
      <c r="H69" s="24">
        <v>-31</v>
      </c>
      <c r="I69" s="262">
        <f>F69+H69</f>
        <v>69</v>
      </c>
      <c r="J69" s="266"/>
      <c r="K69" s="262">
        <f>I69+J69</f>
        <v>69</v>
      </c>
    </row>
    <row r="70" spans="1:11" ht="15" hidden="1">
      <c r="A70" s="29"/>
      <c r="B70" s="29"/>
      <c r="C70" s="55">
        <v>4300</v>
      </c>
      <c r="D70" s="29" t="s">
        <v>140</v>
      </c>
      <c r="E70" s="56">
        <v>644</v>
      </c>
      <c r="F70" s="51">
        <v>680</v>
      </c>
      <c r="G70" s="61">
        <f t="shared" si="12"/>
        <v>105.59006211180125</v>
      </c>
      <c r="H70" s="24"/>
      <c r="I70" s="262">
        <f>F70+H70</f>
        <v>680</v>
      </c>
      <c r="J70" s="266"/>
      <c r="K70" s="262">
        <f>I70+J70</f>
        <v>680</v>
      </c>
    </row>
    <row r="71" spans="1:21" ht="28.5" hidden="1">
      <c r="A71" s="25">
        <v>754</v>
      </c>
      <c r="B71" s="33"/>
      <c r="C71" s="26"/>
      <c r="D71" s="27" t="s">
        <v>54</v>
      </c>
      <c r="E71" s="87">
        <f>SUM(E72)</f>
        <v>400</v>
      </c>
      <c r="F71" s="89">
        <f>F72</f>
        <v>400</v>
      </c>
      <c r="G71" s="89">
        <f aca="true" t="shared" si="18" ref="G71:U72">G72</f>
        <v>100</v>
      </c>
      <c r="H71" s="89">
        <f t="shared" si="18"/>
        <v>0</v>
      </c>
      <c r="I71" s="89">
        <f t="shared" si="18"/>
        <v>400</v>
      </c>
      <c r="J71" s="89">
        <f t="shared" si="18"/>
        <v>0</v>
      </c>
      <c r="K71" s="89">
        <f t="shared" si="18"/>
        <v>400</v>
      </c>
      <c r="L71" s="112">
        <f t="shared" si="18"/>
        <v>0</v>
      </c>
      <c r="M71" s="89">
        <f t="shared" si="18"/>
        <v>0</v>
      </c>
      <c r="N71" s="89">
        <f t="shared" si="18"/>
        <v>0</v>
      </c>
      <c r="O71" s="89">
        <f t="shared" si="18"/>
        <v>0</v>
      </c>
      <c r="P71" s="89">
        <f t="shared" si="18"/>
        <v>0</v>
      </c>
      <c r="Q71" s="89">
        <f t="shared" si="18"/>
        <v>0</v>
      </c>
      <c r="R71" s="89">
        <f t="shared" si="18"/>
        <v>0</v>
      </c>
      <c r="S71" s="89">
        <f t="shared" si="18"/>
        <v>0</v>
      </c>
      <c r="T71" s="89">
        <f t="shared" si="18"/>
        <v>0</v>
      </c>
      <c r="U71" s="89">
        <f t="shared" si="18"/>
        <v>0</v>
      </c>
    </row>
    <row r="72" spans="1:21" ht="15" hidden="1">
      <c r="A72" s="29"/>
      <c r="B72" s="29">
        <v>75414</v>
      </c>
      <c r="C72" s="55"/>
      <c r="D72" s="29" t="s">
        <v>55</v>
      </c>
      <c r="E72" s="56">
        <f>SUM(E73)</f>
        <v>400</v>
      </c>
      <c r="F72" s="51">
        <f>F73</f>
        <v>400</v>
      </c>
      <c r="G72" s="51">
        <f t="shared" si="18"/>
        <v>100</v>
      </c>
      <c r="H72" s="51">
        <f t="shared" si="18"/>
        <v>0</v>
      </c>
      <c r="I72" s="51">
        <f t="shared" si="18"/>
        <v>400</v>
      </c>
      <c r="J72" s="51">
        <f t="shared" si="18"/>
        <v>0</v>
      </c>
      <c r="K72" s="51">
        <f t="shared" si="18"/>
        <v>400</v>
      </c>
      <c r="L72" s="111">
        <f t="shared" si="18"/>
        <v>0</v>
      </c>
      <c r="M72" s="51">
        <f t="shared" si="18"/>
        <v>0</v>
      </c>
      <c r="N72" s="51">
        <f t="shared" si="18"/>
        <v>0</v>
      </c>
      <c r="O72" s="51">
        <f t="shared" si="18"/>
        <v>0</v>
      </c>
      <c r="P72" s="51">
        <f t="shared" si="18"/>
        <v>0</v>
      </c>
      <c r="Q72" s="51">
        <f t="shared" si="18"/>
        <v>0</v>
      </c>
      <c r="R72" s="51">
        <f t="shared" si="18"/>
        <v>0</v>
      </c>
      <c r="S72" s="51">
        <f t="shared" si="18"/>
        <v>0</v>
      </c>
      <c r="T72" s="51">
        <f t="shared" si="18"/>
        <v>0</v>
      </c>
      <c r="U72" s="51">
        <f t="shared" si="18"/>
        <v>0</v>
      </c>
    </row>
    <row r="73" spans="1:11" ht="15" hidden="1">
      <c r="A73" s="29"/>
      <c r="B73" s="29"/>
      <c r="C73" s="55">
        <v>4210</v>
      </c>
      <c r="D73" s="29" t="s">
        <v>138</v>
      </c>
      <c r="E73" s="56">
        <v>400</v>
      </c>
      <c r="F73" s="51">
        <v>400</v>
      </c>
      <c r="G73" s="59">
        <f t="shared" si="12"/>
        <v>100</v>
      </c>
      <c r="H73" s="24"/>
      <c r="I73" s="262">
        <f>F73+H73</f>
        <v>400</v>
      </c>
      <c r="J73" s="266"/>
      <c r="K73" s="262">
        <f>I73+J73</f>
        <v>400</v>
      </c>
    </row>
    <row r="74" spans="1:21" ht="14.25">
      <c r="A74" s="25">
        <v>852</v>
      </c>
      <c r="B74" s="25"/>
      <c r="C74" s="54"/>
      <c r="D74" s="25" t="s">
        <v>112</v>
      </c>
      <c r="E74" s="60">
        <f>SUM(E75+E83+E85)</f>
        <v>750300</v>
      </c>
      <c r="F74" s="60">
        <f>SUM(F75+F83+F85)</f>
        <v>1214200</v>
      </c>
      <c r="G74" s="60">
        <f aca="true" t="shared" si="19" ref="G74:U74">SUM(G75+G83+G85)</f>
        <v>1498.7475320533624</v>
      </c>
      <c r="H74" s="60">
        <f t="shared" si="19"/>
        <v>-223500</v>
      </c>
      <c r="I74" s="263">
        <f t="shared" si="19"/>
        <v>990700</v>
      </c>
      <c r="J74" s="263">
        <f t="shared" si="19"/>
        <v>128565</v>
      </c>
      <c r="K74" s="263">
        <f t="shared" si="19"/>
        <v>1119265</v>
      </c>
      <c r="L74" s="265">
        <f t="shared" si="19"/>
        <v>0</v>
      </c>
      <c r="M74" s="60">
        <f t="shared" si="19"/>
        <v>0</v>
      </c>
      <c r="N74" s="60">
        <f t="shared" si="19"/>
        <v>0</v>
      </c>
      <c r="O74" s="60">
        <f t="shared" si="19"/>
        <v>0</v>
      </c>
      <c r="P74" s="60">
        <f t="shared" si="19"/>
        <v>0</v>
      </c>
      <c r="Q74" s="60">
        <f t="shared" si="19"/>
        <v>0</v>
      </c>
      <c r="R74" s="60">
        <f t="shared" si="19"/>
        <v>0</v>
      </c>
      <c r="S74" s="60">
        <f t="shared" si="19"/>
        <v>0</v>
      </c>
      <c r="T74" s="60">
        <f t="shared" si="19"/>
        <v>0</v>
      </c>
      <c r="U74" s="60">
        <f t="shared" si="19"/>
        <v>0</v>
      </c>
    </row>
    <row r="75" spans="1:21" ht="31.5" customHeight="1">
      <c r="A75" s="34"/>
      <c r="B75" s="34">
        <v>85212</v>
      </c>
      <c r="C75" s="30"/>
      <c r="D75" s="31" t="s">
        <v>113</v>
      </c>
      <c r="E75" s="86">
        <f>SUM(E76:E82)</f>
        <v>716000</v>
      </c>
      <c r="F75" s="85">
        <f>SUM(F76:F82)</f>
        <v>1177000</v>
      </c>
      <c r="G75" s="85">
        <f aca="true" t="shared" si="20" ref="G75:U75">SUM(G76:G82)</f>
        <v>1277.707133602892</v>
      </c>
      <c r="H75" s="85">
        <f t="shared" si="20"/>
        <v>-223500</v>
      </c>
      <c r="I75" s="85">
        <f t="shared" si="20"/>
        <v>953500</v>
      </c>
      <c r="J75" s="85">
        <f t="shared" si="20"/>
        <v>133200</v>
      </c>
      <c r="K75" s="85">
        <f t="shared" si="20"/>
        <v>1086700</v>
      </c>
      <c r="L75" s="113">
        <f t="shared" si="20"/>
        <v>0</v>
      </c>
      <c r="M75" s="85">
        <f t="shared" si="20"/>
        <v>0</v>
      </c>
      <c r="N75" s="85">
        <f t="shared" si="20"/>
        <v>0</v>
      </c>
      <c r="O75" s="85">
        <f t="shared" si="20"/>
        <v>0</v>
      </c>
      <c r="P75" s="85">
        <f t="shared" si="20"/>
        <v>0</v>
      </c>
      <c r="Q75" s="85">
        <f t="shared" si="20"/>
        <v>0</v>
      </c>
      <c r="R75" s="85">
        <f t="shared" si="20"/>
        <v>0</v>
      </c>
      <c r="S75" s="85">
        <f t="shared" si="20"/>
        <v>0</v>
      </c>
      <c r="T75" s="85">
        <f t="shared" si="20"/>
        <v>0</v>
      </c>
      <c r="U75" s="85">
        <f t="shared" si="20"/>
        <v>0</v>
      </c>
    </row>
    <row r="76" spans="1:11" ht="15">
      <c r="A76" s="29"/>
      <c r="B76" s="29"/>
      <c r="C76" s="55" t="s">
        <v>226</v>
      </c>
      <c r="D76" s="36" t="s">
        <v>194</v>
      </c>
      <c r="E76" s="56">
        <v>691680</v>
      </c>
      <c r="F76" s="51">
        <v>1128690</v>
      </c>
      <c r="G76" s="59">
        <f t="shared" si="12"/>
        <v>163.18095072866066</v>
      </c>
      <c r="H76" s="51">
        <v>-216795</v>
      </c>
      <c r="I76" s="51">
        <f>F76+H76</f>
        <v>911895</v>
      </c>
      <c r="J76" s="51">
        <v>124081</v>
      </c>
      <c r="K76" s="51">
        <f>I76+J76</f>
        <v>1035976</v>
      </c>
    </row>
    <row r="77" spans="1:11" ht="15">
      <c r="A77" s="29"/>
      <c r="B77" s="29"/>
      <c r="C77" s="55" t="s">
        <v>227</v>
      </c>
      <c r="D77" s="36" t="s">
        <v>151</v>
      </c>
      <c r="E77" s="56">
        <v>8665</v>
      </c>
      <c r="F77" s="51">
        <v>21366</v>
      </c>
      <c r="G77" s="59">
        <f t="shared" si="12"/>
        <v>246.57818811309866</v>
      </c>
      <c r="H77" s="51">
        <v>-4057</v>
      </c>
      <c r="I77" s="51">
        <f aca="true" t="shared" si="21" ref="I77:I82">F77+H77</f>
        <v>17309</v>
      </c>
      <c r="J77" s="51">
        <v>2000</v>
      </c>
      <c r="K77" s="51">
        <f aca="true" t="shared" si="22" ref="K77:K82">I77+J77</f>
        <v>19309</v>
      </c>
    </row>
    <row r="78" spans="1:11" ht="15">
      <c r="A78" s="29"/>
      <c r="B78" s="29"/>
      <c r="C78" s="55" t="s">
        <v>228</v>
      </c>
      <c r="D78" s="36" t="s">
        <v>153</v>
      </c>
      <c r="E78" s="56">
        <v>11576</v>
      </c>
      <c r="F78" s="51">
        <v>16886</v>
      </c>
      <c r="G78" s="59">
        <f t="shared" si="12"/>
        <v>145.87076710435383</v>
      </c>
      <c r="H78" s="51">
        <v>-738</v>
      </c>
      <c r="I78" s="51">
        <f t="shared" si="21"/>
        <v>16148</v>
      </c>
      <c r="J78" s="51">
        <v>6572</v>
      </c>
      <c r="K78" s="51">
        <f t="shared" si="22"/>
        <v>22720</v>
      </c>
    </row>
    <row r="79" spans="1:11" ht="15">
      <c r="A79" s="29"/>
      <c r="B79" s="29"/>
      <c r="C79" s="55" t="s">
        <v>229</v>
      </c>
      <c r="D79" s="36" t="s">
        <v>154</v>
      </c>
      <c r="E79" s="56">
        <v>213</v>
      </c>
      <c r="F79" s="51">
        <v>524</v>
      </c>
      <c r="G79" s="59">
        <f t="shared" si="12"/>
        <v>246.0093896713615</v>
      </c>
      <c r="H79" s="51">
        <v>-99</v>
      </c>
      <c r="I79" s="51">
        <f t="shared" si="21"/>
        <v>425</v>
      </c>
      <c r="J79" s="51">
        <v>196</v>
      </c>
      <c r="K79" s="51">
        <f t="shared" si="22"/>
        <v>621</v>
      </c>
    </row>
    <row r="80" spans="1:11" ht="15" hidden="1">
      <c r="A80" s="29"/>
      <c r="B80" s="29"/>
      <c r="C80" s="55" t="s">
        <v>230</v>
      </c>
      <c r="D80" s="36" t="s">
        <v>138</v>
      </c>
      <c r="E80" s="56">
        <v>1910</v>
      </c>
      <c r="F80" s="51">
        <v>3234</v>
      </c>
      <c r="G80" s="59">
        <f t="shared" si="12"/>
        <v>169.3193717277487</v>
      </c>
      <c r="H80" s="51">
        <v>-614</v>
      </c>
      <c r="I80" s="51">
        <f t="shared" si="21"/>
        <v>2620</v>
      </c>
      <c r="J80" s="51"/>
      <c r="K80" s="51">
        <f t="shared" si="22"/>
        <v>2620</v>
      </c>
    </row>
    <row r="81" spans="1:11" ht="15">
      <c r="A81" s="29"/>
      <c r="B81" s="29"/>
      <c r="C81" s="55" t="s">
        <v>231</v>
      </c>
      <c r="D81" s="36" t="s">
        <v>161</v>
      </c>
      <c r="E81" s="56"/>
      <c r="F81" s="51">
        <v>300</v>
      </c>
      <c r="G81" s="59"/>
      <c r="H81" s="51"/>
      <c r="I81" s="51">
        <f t="shared" si="21"/>
        <v>300</v>
      </c>
      <c r="J81" s="51">
        <v>351</v>
      </c>
      <c r="K81" s="51">
        <f t="shared" si="22"/>
        <v>651</v>
      </c>
    </row>
    <row r="82" spans="1:11" ht="15" hidden="1">
      <c r="A82" s="29"/>
      <c r="B82" s="29"/>
      <c r="C82" s="55" t="s">
        <v>232</v>
      </c>
      <c r="D82" s="36" t="s">
        <v>140</v>
      </c>
      <c r="E82" s="56">
        <v>1956</v>
      </c>
      <c r="F82" s="51">
        <v>6000</v>
      </c>
      <c r="G82" s="59">
        <f t="shared" si="12"/>
        <v>306.7484662576687</v>
      </c>
      <c r="H82" s="51">
        <v>-1197</v>
      </c>
      <c r="I82" s="51">
        <f t="shared" si="21"/>
        <v>4803</v>
      </c>
      <c r="J82" s="51"/>
      <c r="K82" s="51">
        <f t="shared" si="22"/>
        <v>4803</v>
      </c>
    </row>
    <row r="83" spans="1:21" ht="46.5" customHeight="1">
      <c r="A83" s="29"/>
      <c r="B83" s="34">
        <v>85213</v>
      </c>
      <c r="C83" s="55"/>
      <c r="D83" s="36" t="s">
        <v>114</v>
      </c>
      <c r="E83" s="32">
        <f>SUM(E84)</f>
        <v>6500</v>
      </c>
      <c r="F83" s="58">
        <f>F84</f>
        <v>7400</v>
      </c>
      <c r="G83" s="58">
        <f aca="true" t="shared" si="23" ref="G83:U83">G84</f>
        <v>113.84615384615384</v>
      </c>
      <c r="H83" s="58">
        <f t="shared" si="23"/>
        <v>0</v>
      </c>
      <c r="I83" s="58">
        <f t="shared" si="23"/>
        <v>7400</v>
      </c>
      <c r="J83" s="58">
        <f t="shared" si="23"/>
        <v>895</v>
      </c>
      <c r="K83" s="58">
        <f t="shared" si="23"/>
        <v>8295</v>
      </c>
      <c r="L83" s="114">
        <f t="shared" si="23"/>
        <v>0</v>
      </c>
      <c r="M83" s="58">
        <f t="shared" si="23"/>
        <v>0</v>
      </c>
      <c r="N83" s="58">
        <f t="shared" si="23"/>
        <v>0</v>
      </c>
      <c r="O83" s="58">
        <f t="shared" si="23"/>
        <v>0</v>
      </c>
      <c r="P83" s="58">
        <f t="shared" si="23"/>
        <v>0</v>
      </c>
      <c r="Q83" s="58">
        <f t="shared" si="23"/>
        <v>0</v>
      </c>
      <c r="R83" s="58">
        <f t="shared" si="23"/>
        <v>0</v>
      </c>
      <c r="S83" s="58">
        <f t="shared" si="23"/>
        <v>0</v>
      </c>
      <c r="T83" s="58">
        <f t="shared" si="23"/>
        <v>0</v>
      </c>
      <c r="U83" s="58">
        <f t="shared" si="23"/>
        <v>0</v>
      </c>
    </row>
    <row r="84" spans="1:11" ht="15">
      <c r="A84" s="29"/>
      <c r="B84" s="34"/>
      <c r="C84" s="55" t="s">
        <v>233</v>
      </c>
      <c r="D84" s="36" t="s">
        <v>195</v>
      </c>
      <c r="E84" s="56">
        <v>6500</v>
      </c>
      <c r="F84" s="51">
        <v>7400</v>
      </c>
      <c r="G84" s="59">
        <f t="shared" si="12"/>
        <v>113.84615384615384</v>
      </c>
      <c r="H84" s="24"/>
      <c r="I84" s="51">
        <f>F84+H84</f>
        <v>7400</v>
      </c>
      <c r="J84" s="51">
        <v>895</v>
      </c>
      <c r="K84" s="51">
        <f>I84+J84</f>
        <v>8295</v>
      </c>
    </row>
    <row r="85" spans="1:21" ht="30">
      <c r="A85" s="29"/>
      <c r="B85" s="34">
        <v>85214</v>
      </c>
      <c r="C85" s="55"/>
      <c r="D85" s="36" t="s">
        <v>236</v>
      </c>
      <c r="E85" s="56">
        <f>SUM(E86:E86)</f>
        <v>27800</v>
      </c>
      <c r="F85" s="51">
        <f>F86</f>
        <v>29800</v>
      </c>
      <c r="G85" s="51">
        <f aca="true" t="shared" si="24" ref="G85:U85">G86</f>
        <v>107.19424460431655</v>
      </c>
      <c r="H85" s="51">
        <f t="shared" si="24"/>
        <v>0</v>
      </c>
      <c r="I85" s="51">
        <f t="shared" si="24"/>
        <v>29800</v>
      </c>
      <c r="J85" s="51">
        <f t="shared" si="24"/>
        <v>-5530</v>
      </c>
      <c r="K85" s="51">
        <f t="shared" si="24"/>
        <v>24270</v>
      </c>
      <c r="L85" s="111">
        <f t="shared" si="24"/>
        <v>0</v>
      </c>
      <c r="M85" s="51">
        <f t="shared" si="24"/>
        <v>0</v>
      </c>
      <c r="N85" s="51">
        <f t="shared" si="24"/>
        <v>0</v>
      </c>
      <c r="O85" s="51">
        <f t="shared" si="24"/>
        <v>0</v>
      </c>
      <c r="P85" s="51">
        <f t="shared" si="24"/>
        <v>0</v>
      </c>
      <c r="Q85" s="51">
        <f t="shared" si="24"/>
        <v>0</v>
      </c>
      <c r="R85" s="51">
        <f t="shared" si="24"/>
        <v>0</v>
      </c>
      <c r="S85" s="51">
        <f t="shared" si="24"/>
        <v>0</v>
      </c>
      <c r="T85" s="51">
        <f t="shared" si="24"/>
        <v>0</v>
      </c>
      <c r="U85" s="51">
        <f t="shared" si="24"/>
        <v>0</v>
      </c>
    </row>
    <row r="86" spans="1:11" ht="15">
      <c r="A86" s="29"/>
      <c r="B86" s="29"/>
      <c r="C86" s="55">
        <v>3110</v>
      </c>
      <c r="D86" s="29" t="s">
        <v>194</v>
      </c>
      <c r="E86" s="56">
        <v>27800</v>
      </c>
      <c r="F86" s="51">
        <v>29800</v>
      </c>
      <c r="G86" s="59">
        <f t="shared" si="12"/>
        <v>107.19424460431655</v>
      </c>
      <c r="H86" s="24"/>
      <c r="I86" s="51">
        <f>F86+H86</f>
        <v>29800</v>
      </c>
      <c r="J86" s="51">
        <v>-5530</v>
      </c>
      <c r="K86" s="51">
        <f>I86+J86</f>
        <v>24270</v>
      </c>
    </row>
    <row r="87" spans="1:21" ht="15">
      <c r="A87" s="29"/>
      <c r="B87" s="29"/>
      <c r="C87" s="55"/>
      <c r="D87" s="25" t="s">
        <v>234</v>
      </c>
      <c r="E87" s="60" t="e">
        <f>E57+E67+E71+E74</f>
        <v>#REF!</v>
      </c>
      <c r="F87" s="60">
        <f>F57+F67+F71+F74</f>
        <v>1256580</v>
      </c>
      <c r="G87" s="60">
        <f aca="true" t="shared" si="25" ref="G87:U87">G57+G67+G71+G74</f>
        <v>2604.9628879116717</v>
      </c>
      <c r="H87" s="60">
        <f t="shared" si="25"/>
        <v>-223531</v>
      </c>
      <c r="I87" s="263">
        <f t="shared" si="25"/>
        <v>1033049</v>
      </c>
      <c r="J87" s="263">
        <f t="shared" si="25"/>
        <v>128565</v>
      </c>
      <c r="K87" s="263">
        <f t="shared" si="25"/>
        <v>1161614</v>
      </c>
      <c r="L87" s="265">
        <f t="shared" si="25"/>
        <v>0</v>
      </c>
      <c r="M87" s="60">
        <f t="shared" si="25"/>
        <v>0</v>
      </c>
      <c r="N87" s="60">
        <f t="shared" si="25"/>
        <v>0</v>
      </c>
      <c r="O87" s="60">
        <f t="shared" si="25"/>
        <v>0</v>
      </c>
      <c r="P87" s="60">
        <f t="shared" si="25"/>
        <v>0</v>
      </c>
      <c r="Q87" s="60">
        <f t="shared" si="25"/>
        <v>0</v>
      </c>
      <c r="R87" s="60">
        <f t="shared" si="25"/>
        <v>0</v>
      </c>
      <c r="S87" s="60">
        <f t="shared" si="25"/>
        <v>0</v>
      </c>
      <c r="T87" s="60">
        <f t="shared" si="25"/>
        <v>0</v>
      </c>
      <c r="U87" s="60">
        <f t="shared" si="25"/>
        <v>0</v>
      </c>
    </row>
    <row r="91" spans="4:36" ht="14.25">
      <c r="D91" s="267" t="s">
        <v>245</v>
      </c>
      <c r="E91" s="268"/>
      <c r="F91" s="268"/>
      <c r="G91" s="268"/>
      <c r="H91" s="268"/>
      <c r="I91" s="268"/>
      <c r="J91" s="268"/>
      <c r="K91" s="268"/>
      <c r="L91" s="268"/>
      <c r="M91" s="268"/>
      <c r="N91" s="268"/>
      <c r="O91" s="268"/>
      <c r="P91" s="268"/>
      <c r="Q91" s="268"/>
      <c r="R91" s="268"/>
      <c r="S91" s="268"/>
      <c r="T91" s="268"/>
      <c r="U91" s="268"/>
      <c r="V91" s="268"/>
      <c r="W91" s="268"/>
      <c r="X91" s="268"/>
      <c r="Y91" s="268"/>
      <c r="Z91" s="268"/>
      <c r="AA91" s="268"/>
      <c r="AB91" s="268"/>
      <c r="AC91" s="268"/>
      <c r="AD91" s="268"/>
      <c r="AE91" s="268"/>
      <c r="AF91" s="268"/>
      <c r="AG91" s="268"/>
      <c r="AH91" s="268"/>
      <c r="AI91" s="268"/>
      <c r="AJ91" s="268"/>
    </row>
    <row r="92" spans="5:17" ht="14.25">
      <c r="E92" s="52"/>
      <c r="F92" s="52"/>
      <c r="G92" s="52"/>
      <c r="H92" s="12"/>
      <c r="I92" s="12"/>
      <c r="J92" s="12"/>
      <c r="K92" s="12"/>
      <c r="L92" s="12"/>
      <c r="M92" s="12"/>
      <c r="N92" s="12"/>
      <c r="O92" s="12"/>
      <c r="P92" s="12"/>
      <c r="Q92" s="12"/>
    </row>
    <row r="93" spans="5:17" ht="14.25">
      <c r="E93" s="52"/>
      <c r="F93" s="52"/>
      <c r="G93" s="52"/>
      <c r="H93" s="12"/>
      <c r="I93" s="12"/>
      <c r="J93" s="12"/>
      <c r="K93" s="12"/>
      <c r="L93" s="12"/>
      <c r="M93" s="12"/>
      <c r="N93" s="12"/>
      <c r="O93" s="12"/>
      <c r="P93" s="12"/>
      <c r="Q93" s="12"/>
    </row>
    <row r="94" spans="4:17" ht="14.25">
      <c r="D94" s="267" t="s">
        <v>246</v>
      </c>
      <c r="E94" s="268"/>
      <c r="F94" s="268"/>
      <c r="G94" s="268"/>
      <c r="H94" s="268"/>
      <c r="I94" s="268"/>
      <c r="J94" s="268"/>
      <c r="K94" s="268"/>
      <c r="L94" s="268"/>
      <c r="M94" s="268"/>
      <c r="N94" s="268"/>
      <c r="O94" s="268"/>
      <c r="P94" s="12"/>
      <c r="Q94" s="12"/>
    </row>
  </sheetData>
  <mergeCells count="15">
    <mergeCell ref="A8:B8"/>
    <mergeCell ref="A6:K6"/>
    <mergeCell ref="D31:AJ31"/>
    <mergeCell ref="D1:K1"/>
    <mergeCell ref="D2:J2"/>
    <mergeCell ref="D3:J3"/>
    <mergeCell ref="D4:J4"/>
    <mergeCell ref="D30:F30"/>
    <mergeCell ref="D91:AJ91"/>
    <mergeCell ref="D94:O94"/>
    <mergeCell ref="D46:K46"/>
    <mergeCell ref="D47:J47"/>
    <mergeCell ref="D48:J48"/>
    <mergeCell ref="D49:J49"/>
    <mergeCell ref="A52:K52"/>
  </mergeCells>
  <printOptions/>
  <pageMargins left="0.75" right="0.38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U.G. KLESZCZEWO</dc:creator>
  <cp:keywords/>
  <dc:description/>
  <cp:lastModifiedBy> U.G. KLESZCZEWO</cp:lastModifiedBy>
  <cp:lastPrinted>2006-09-06T11:28:46Z</cp:lastPrinted>
  <dcterms:created xsi:type="dcterms:W3CDTF">2005-10-20T11:32:55Z</dcterms:created>
  <dcterms:modified xsi:type="dcterms:W3CDTF">2006-09-06T11:55:17Z</dcterms:modified>
  <cp:category/>
  <cp:version/>
  <cp:contentType/>
  <cp:contentStatus/>
</cp:coreProperties>
</file>